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defaultThemeVersion="124226"/>
  <bookViews>
    <workbookView xWindow="240" yWindow="495" windowWidth="19320" windowHeight="10635" activeTab="2"/>
  </bookViews>
  <sheets>
    <sheet name="972" sheetId="1" r:id="rId1"/>
    <sheet name="417" sheetId="2" r:id="rId2"/>
    <sheet name="974" sheetId="3" r:id="rId3"/>
  </sheets>
  <definedNames>
    <definedName name="_xlnm.Print_Area" localSheetId="1">'417'!$A$1:$F$22</definedName>
  </definedNames>
  <calcPr calcId="162913"/>
</workbook>
</file>

<file path=xl/calcChain.xml><?xml version="1.0" encoding="utf-8"?>
<calcChain xmlns="http://schemas.openxmlformats.org/spreadsheetml/2006/main">
  <c r="E21" i="3" l="1"/>
  <c r="D11" i="3"/>
  <c r="E11" i="3"/>
  <c r="E10" i="3" s="1"/>
  <c r="F11" i="3"/>
  <c r="D12" i="3"/>
  <c r="E12" i="3"/>
  <c r="F12" i="3"/>
  <c r="D13" i="3"/>
  <c r="D10" i="3"/>
  <c r="E13" i="3"/>
  <c r="F13" i="3"/>
  <c r="C12" i="3"/>
  <c r="C13" i="3"/>
  <c r="F11" i="2"/>
  <c r="F12" i="2"/>
  <c r="F13" i="2"/>
  <c r="D11" i="2"/>
  <c r="E11" i="2"/>
  <c r="D12" i="2"/>
  <c r="E12" i="2"/>
  <c r="D13" i="2"/>
  <c r="E13" i="2"/>
  <c r="F18" i="1"/>
  <c r="F15" i="1"/>
  <c r="F10" i="1"/>
  <c r="F6" i="1"/>
  <c r="E18" i="1"/>
  <c r="E22" i="3"/>
  <c r="E15" i="1"/>
  <c r="E10" i="1"/>
  <c r="E6" i="1"/>
  <c r="B18" i="2"/>
  <c r="B10" i="2"/>
  <c r="B6" i="2"/>
  <c r="B4" i="3"/>
  <c r="B4" i="2"/>
  <c r="D7" i="3"/>
  <c r="E7" i="3"/>
  <c r="F7" i="3"/>
  <c r="D8" i="3"/>
  <c r="E8" i="3"/>
  <c r="F8" i="3"/>
  <c r="D9" i="3"/>
  <c r="E9" i="3"/>
  <c r="F9" i="3"/>
  <c r="D16" i="3"/>
  <c r="E16" i="3"/>
  <c r="F16" i="3"/>
  <c r="D17" i="3"/>
  <c r="E17" i="3"/>
  <c r="E15" i="3" s="1"/>
  <c r="F17" i="3"/>
  <c r="D19" i="3"/>
  <c r="E19" i="3"/>
  <c r="F19" i="3"/>
  <c r="D20" i="3"/>
  <c r="E20" i="3"/>
  <c r="F20" i="3"/>
  <c r="D21" i="3"/>
  <c r="F21" i="3"/>
  <c r="D22" i="3"/>
  <c r="F22" i="3"/>
  <c r="B5" i="3"/>
  <c r="D7" i="2"/>
  <c r="E7" i="2"/>
  <c r="F7" i="2"/>
  <c r="D8" i="2"/>
  <c r="E8" i="2"/>
  <c r="F8" i="2"/>
  <c r="D9" i="2"/>
  <c r="E9" i="2"/>
  <c r="F9" i="2"/>
  <c r="D16" i="2"/>
  <c r="D15" i="2" s="1"/>
  <c r="E16" i="2"/>
  <c r="E15" i="2"/>
  <c r="F16" i="2"/>
  <c r="D17" i="2"/>
  <c r="E17" i="2"/>
  <c r="F17" i="2"/>
  <c r="F15" i="2" s="1"/>
  <c r="D19" i="2"/>
  <c r="E19" i="2"/>
  <c r="F19" i="2"/>
  <c r="F18" i="2" s="1"/>
  <c r="D20" i="2"/>
  <c r="E20" i="2"/>
  <c r="F20" i="2"/>
  <c r="D21" i="2"/>
  <c r="E21" i="2"/>
  <c r="F21" i="2"/>
  <c r="D22" i="2"/>
  <c r="E22" i="2"/>
  <c r="F22" i="2"/>
  <c r="B5" i="2"/>
  <c r="D18" i="1"/>
  <c r="D15" i="1"/>
  <c r="D10" i="1"/>
  <c r="D6" i="1"/>
  <c r="F5" i="2"/>
  <c r="E5" i="2"/>
  <c r="D5" i="3"/>
  <c r="C5" i="3"/>
  <c r="C10" i="1"/>
  <c r="C7" i="2"/>
  <c r="C8" i="2"/>
  <c r="C9" i="2"/>
  <c r="C11" i="2"/>
  <c r="C12" i="2"/>
  <c r="C6" i="1"/>
  <c r="C19" i="2"/>
  <c r="C16" i="2"/>
  <c r="C17" i="2"/>
  <c r="C15" i="2" s="1"/>
  <c r="C20" i="2"/>
  <c r="C21" i="2"/>
  <c r="C22" i="2"/>
  <c r="C15" i="1"/>
  <c r="C18" i="1"/>
  <c r="C8" i="3"/>
  <c r="C9" i="3"/>
  <c r="C6" i="3" s="1"/>
  <c r="C11" i="3"/>
  <c r="C16" i="3"/>
  <c r="C15" i="3" s="1"/>
  <c r="C17" i="3"/>
  <c r="C19" i="3"/>
  <c r="C20" i="3"/>
  <c r="C21" i="3"/>
  <c r="C22" i="3"/>
  <c r="C13" i="2"/>
  <c r="D5" i="2"/>
  <c r="E5" i="3"/>
  <c r="C5" i="2"/>
  <c r="F5" i="3"/>
  <c r="F10" i="3"/>
  <c r="E10" i="2"/>
  <c r="C10" i="3"/>
  <c r="C10" i="2"/>
  <c r="F18" i="3"/>
  <c r="E18" i="2"/>
  <c r="C18" i="2"/>
  <c r="F15" i="3"/>
  <c r="D6" i="2"/>
  <c r="C18" i="3"/>
  <c r="D18" i="2"/>
  <c r="E18" i="3"/>
  <c r="D18" i="3"/>
  <c r="D15" i="3"/>
  <c r="F10" i="2"/>
  <c r="D10" i="2"/>
  <c r="E6" i="3"/>
  <c r="F6" i="3"/>
  <c r="F6" i="2"/>
  <c r="D6" i="3"/>
  <c r="E6" i="2"/>
  <c r="C6" i="2"/>
</calcChain>
</file>

<file path=xl/sharedStrings.xml><?xml version="1.0" encoding="utf-8"?>
<sst xmlns="http://schemas.openxmlformats.org/spreadsheetml/2006/main" count="64" uniqueCount="30">
  <si>
    <t>- по межбанковским (внебиржевым) сделкам</t>
  </si>
  <si>
    <t>- по биржевым сделкам</t>
  </si>
  <si>
    <t>- по конверсионным операциям клиентов - юридических лиц (небанковских организаций)</t>
  </si>
  <si>
    <t>- доллар США против всех валют</t>
  </si>
  <si>
    <t>- евро против всех валют</t>
  </si>
  <si>
    <t>- российский рубль против всех валют</t>
  </si>
  <si>
    <t>- белорусский рубль против всех валют</t>
  </si>
  <si>
    <t>- по межбанковским внебиржевым форвардным сделкам</t>
  </si>
  <si>
    <t>- по биржевым фьючерсным контрактам</t>
  </si>
  <si>
    <t>- куплено</t>
  </si>
  <si>
    <t>- продано</t>
  </si>
  <si>
    <t>4. Норма обязательной продажи валютной выручки, % (по состоянию на конец периода)</t>
  </si>
  <si>
    <t>5. Количество рабочих дней в отчетном квартале</t>
  </si>
  <si>
    <t>Приложение</t>
  </si>
  <si>
    <t>- кыргызский сом против всех валют</t>
  </si>
  <si>
    <t>-</t>
  </si>
  <si>
    <t>К Соглашению между Центральным банком Российской Федерации и Национальным банком Таджикистана об информационном обеспечении участников интегрированного валютного рынка государств-членов Евразийского экономического сообщества</t>
  </si>
  <si>
    <t>К Соглашению между  Национальным банком Кыргызской Республики и Центральным банком Российской Федерации об информационном обеспечении участников интегрированного валютного рынка государств-членов Евразийского экономического сообщества</t>
  </si>
  <si>
    <t>К Соглашению между Центральным банком Российской Федерации и Национальным банком Республики Беларусь об информационном обеспечении участников интегрированного валютного рынка государств-членов Евразийского экономического сообщества</t>
  </si>
  <si>
    <t>- таджикский сомони против всех валют</t>
  </si>
  <si>
    <t>Сводные данные об объемах и валютной структуре операций на внутреннем валютном рынке в 2015 году</t>
  </si>
  <si>
    <t>Показатель (млн долл. США)</t>
  </si>
  <si>
    <t xml:space="preserve">1. Объем сделок на внутреннем валютном рынке, 
в том числе: </t>
  </si>
  <si>
    <t>1а Валютная структура сделок на внутреннем валютном рынке</t>
  </si>
  <si>
    <t>2. Объем сделок на  срочном рынке (с производными инструментами валютного рынка)</t>
  </si>
  <si>
    <t>3. Оборот наличной иностранной валюты (операции с населением по купле-продаже иностранных валют)</t>
  </si>
  <si>
    <t>I квартал</t>
  </si>
  <si>
    <t>II квартал</t>
  </si>
  <si>
    <t>III квартал</t>
  </si>
  <si>
    <t>IV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</si>
</sst>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 Cyr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vertical="top" wrapText="1"/>
    </xf>
    <xf numFmtId="0" fontId="3" fillId="0" borderId="0" xfId="0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0" fillId="0" borderId="0" xfId="0" applyNumberFormat="1"/>
    <xf numFmtId="3" fontId="3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1" xfId="0" applyNumberFormat="1" applyFont="1" applyFill="1" applyBorder="1"/>
    <xf numFmtId="0" fontId="0" fillId="0" borderId="2" xfId="0" applyBorder="1"/>
    <xf numFmtId="3" fontId="3" fillId="2" borderId="1" xfId="0" applyNumberFormat="1" applyFont="1" applyFill="1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view="pageBreakPreview" zoomScaleNormal="100" zoomScaleSheetLayoutView="100" workbookViewId="0">
      <selection activeCell="F15" sqref="F15"/>
    </sheetView>
  </sheetViews>
  <sheetFormatPr defaultRowHeight="12.75" x14ac:dyDescent="0.2"/>
  <cols>
    <col min="2" max="2" width="69.42578125" customWidth="1"/>
    <col min="3" max="3" width="33.7109375" style="9" customWidth="1"/>
    <col min="4" max="6" width="33.7109375" customWidth="1"/>
  </cols>
  <sheetData>
    <row r="1" spans="2:6" x14ac:dyDescent="0.2">
      <c r="F1" s="11" t="s">
        <v>13</v>
      </c>
    </row>
    <row r="2" spans="2:6" ht="37.5" customHeight="1" x14ac:dyDescent="0.2">
      <c r="B2" s="18" t="s">
        <v>16</v>
      </c>
      <c r="C2" s="18"/>
      <c r="D2" s="18"/>
      <c r="E2" s="18"/>
      <c r="F2" s="18"/>
    </row>
    <row r="4" spans="2:6" ht="60" customHeight="1" x14ac:dyDescent="0.2">
      <c r="B4" s="15" t="s">
        <v>20</v>
      </c>
      <c r="C4" s="16"/>
      <c r="D4" s="16"/>
      <c r="E4" s="16"/>
      <c r="F4" s="17"/>
    </row>
    <row r="5" spans="2:6" ht="18" x14ac:dyDescent="0.25">
      <c r="B5" s="1" t="s">
        <v>21</v>
      </c>
      <c r="C5" s="1" t="s">
        <v>26</v>
      </c>
      <c r="D5" s="1" t="s">
        <v>27</v>
      </c>
      <c r="E5" s="1" t="s">
        <v>28</v>
      </c>
      <c r="F5" s="1" t="s">
        <v>29</v>
      </c>
    </row>
    <row r="6" spans="2:6" ht="47.25" customHeight="1" x14ac:dyDescent="0.2">
      <c r="B6" s="2" t="s">
        <v>22</v>
      </c>
      <c r="C6" s="6">
        <f>SUM(C7:C9)</f>
        <v>2504588.2290000003</v>
      </c>
      <c r="D6" s="6">
        <f>SUM(D7:D9)</f>
        <v>3679248.9699999997</v>
      </c>
      <c r="E6" s="6">
        <f>SUM(E7:E9)</f>
        <v>3612190.1469999999</v>
      </c>
      <c r="F6" s="6">
        <f>SUM(F7:F9)</f>
        <v>3315672.2630000003</v>
      </c>
    </row>
    <row r="7" spans="2:6" ht="15" x14ac:dyDescent="0.2">
      <c r="B7" s="3" t="s">
        <v>0</v>
      </c>
      <c r="C7" s="6">
        <v>1082526.0460000001</v>
      </c>
      <c r="D7" s="6">
        <v>1560121.091</v>
      </c>
      <c r="E7" s="6">
        <v>1424451.949</v>
      </c>
      <c r="F7" s="6">
        <v>1477245.98</v>
      </c>
    </row>
    <row r="8" spans="2:6" ht="15" x14ac:dyDescent="0.2">
      <c r="B8" s="3" t="s">
        <v>1</v>
      </c>
      <c r="C8" s="6">
        <v>900770.62899999996</v>
      </c>
      <c r="D8" s="6">
        <v>1431076.017</v>
      </c>
      <c r="E8" s="6">
        <v>1515484.98</v>
      </c>
      <c r="F8" s="6">
        <v>1310159.76</v>
      </c>
    </row>
    <row r="9" spans="2:6" ht="33" customHeight="1" x14ac:dyDescent="0.2">
      <c r="B9" s="4" t="s">
        <v>2</v>
      </c>
      <c r="C9" s="6">
        <v>521291.554</v>
      </c>
      <c r="D9" s="6">
        <v>688051.86199999996</v>
      </c>
      <c r="E9" s="6">
        <v>672253.21799999999</v>
      </c>
      <c r="F9" s="6">
        <v>528266.52300000004</v>
      </c>
    </row>
    <row r="10" spans="2:6" ht="31.5" x14ac:dyDescent="0.2">
      <c r="B10" s="2" t="s">
        <v>23</v>
      </c>
      <c r="C10" s="6">
        <f>SUM(C11:C14)/2</f>
        <v>2387341.7337607676</v>
      </c>
      <c r="D10" s="6">
        <f>SUM(D11:D14)/2</f>
        <v>3575924.6544515877</v>
      </c>
      <c r="E10" s="6">
        <f>SUM(E11:E14)/2</f>
        <v>3513513.6865000003</v>
      </c>
      <c r="F10" s="6">
        <f>SUM(F11:F14)/2</f>
        <v>3235312.1995000001</v>
      </c>
    </row>
    <row r="11" spans="2:6" ht="15" x14ac:dyDescent="0.2">
      <c r="B11" s="3" t="s">
        <v>3</v>
      </c>
      <c r="C11" s="6">
        <v>2228383.3380000005</v>
      </c>
      <c r="D11" s="6">
        <v>3288642.2440000004</v>
      </c>
      <c r="E11" s="6">
        <v>3264371.7050000005</v>
      </c>
      <c r="F11" s="6">
        <v>3002202.7210000004</v>
      </c>
    </row>
    <row r="12" spans="2:6" ht="15" x14ac:dyDescent="0.2">
      <c r="B12" s="3" t="s">
        <v>4</v>
      </c>
      <c r="C12" s="6">
        <v>652875.80499999993</v>
      </c>
      <c r="D12" s="6">
        <v>913973.228</v>
      </c>
      <c r="E12" s="6">
        <v>822861.40800000005</v>
      </c>
      <c r="F12" s="6">
        <v>722172.30199999991</v>
      </c>
    </row>
    <row r="13" spans="2:6" ht="15" x14ac:dyDescent="0.2">
      <c r="B13" s="3" t="s">
        <v>5</v>
      </c>
      <c r="C13" s="6">
        <v>1893423.844</v>
      </c>
      <c r="D13" s="6">
        <v>2949233.8289999999</v>
      </c>
      <c r="E13" s="6">
        <v>2939793.9699999997</v>
      </c>
      <c r="F13" s="6">
        <v>2746249.3659999999</v>
      </c>
    </row>
    <row r="14" spans="2:6" ht="15" x14ac:dyDescent="0.2">
      <c r="B14" s="3" t="s">
        <v>19</v>
      </c>
      <c r="C14" s="12">
        <v>0.48052153585100904</v>
      </c>
      <c r="D14" s="12">
        <v>7.9031756868781743E-3</v>
      </c>
      <c r="E14" s="12">
        <v>0.28999999999999998</v>
      </c>
      <c r="F14" s="14">
        <v>0.01</v>
      </c>
    </row>
    <row r="15" spans="2:6" ht="31.5" x14ac:dyDescent="0.2">
      <c r="B15" s="2" t="s">
        <v>24</v>
      </c>
      <c r="C15" s="6">
        <f>SUM(C16:C17)</f>
        <v>21374.416000000001</v>
      </c>
      <c r="D15" s="6">
        <f>SUM(D16:D17)</f>
        <v>23555.769999999997</v>
      </c>
      <c r="E15" s="6">
        <f>SUM(E16:E17)</f>
        <v>27285.759999999998</v>
      </c>
      <c r="F15" s="6">
        <f>SUM(F16:F17)</f>
        <v>20035.821</v>
      </c>
    </row>
    <row r="16" spans="2:6" ht="15" x14ac:dyDescent="0.2">
      <c r="B16" s="3" t="s">
        <v>7</v>
      </c>
      <c r="C16" s="6">
        <v>11503.244000000001</v>
      </c>
      <c r="D16" s="6">
        <v>12016.259</v>
      </c>
      <c r="E16" s="6">
        <v>10603.833999999999</v>
      </c>
      <c r="F16" s="6">
        <v>5202.3059999999996</v>
      </c>
    </row>
    <row r="17" spans="2:6" ht="15" x14ac:dyDescent="0.2">
      <c r="B17" s="3" t="s">
        <v>8</v>
      </c>
      <c r="C17" s="6">
        <v>9871.1720000000005</v>
      </c>
      <c r="D17" s="6">
        <v>11539.510999999999</v>
      </c>
      <c r="E17" s="6">
        <v>16681.925999999999</v>
      </c>
      <c r="F17" s="6">
        <v>14833.514999999999</v>
      </c>
    </row>
    <row r="18" spans="2:6" ht="31.5" x14ac:dyDescent="0.2">
      <c r="B18" s="2" t="s">
        <v>25</v>
      </c>
      <c r="C18" s="6">
        <f>SUM(C19:C20)</f>
        <v>14174.267</v>
      </c>
      <c r="D18" s="6">
        <f>SUM(D19:D20)</f>
        <v>16057.869000000001</v>
      </c>
      <c r="E18" s="6">
        <f>SUM(E19:E20)</f>
        <v>16010.519</v>
      </c>
      <c r="F18" s="6">
        <f>SUM(F19:F20)</f>
        <v>14421.877</v>
      </c>
    </row>
    <row r="19" spans="2:6" ht="15" x14ac:dyDescent="0.2">
      <c r="B19" s="3" t="s">
        <v>9</v>
      </c>
      <c r="C19" s="6">
        <v>7070.4160000000002</v>
      </c>
      <c r="D19" s="6">
        <v>9978.4390000000003</v>
      </c>
      <c r="E19" s="6">
        <v>10022.781000000001</v>
      </c>
      <c r="F19" s="6">
        <v>9159.1679999999997</v>
      </c>
    </row>
    <row r="20" spans="2:6" ht="15" x14ac:dyDescent="0.2">
      <c r="B20" s="3" t="s">
        <v>10</v>
      </c>
      <c r="C20" s="6">
        <v>7103.8510000000006</v>
      </c>
      <c r="D20" s="6">
        <v>6079.43</v>
      </c>
      <c r="E20" s="6">
        <v>5987.7380000000003</v>
      </c>
      <c r="F20" s="6">
        <v>5262.7089999999998</v>
      </c>
    </row>
    <row r="21" spans="2:6" ht="31.5" x14ac:dyDescent="0.2">
      <c r="B21" s="2" t="s">
        <v>11</v>
      </c>
      <c r="C21" s="7" t="s">
        <v>15</v>
      </c>
      <c r="D21" s="7" t="s">
        <v>15</v>
      </c>
      <c r="E21" s="7" t="s">
        <v>15</v>
      </c>
      <c r="F21" s="7" t="s">
        <v>15</v>
      </c>
    </row>
    <row r="22" spans="2:6" ht="15.75" x14ac:dyDescent="0.2">
      <c r="B22" s="2" t="s">
        <v>12</v>
      </c>
      <c r="C22" s="6">
        <v>55</v>
      </c>
      <c r="D22" s="6">
        <v>61</v>
      </c>
      <c r="E22" s="6">
        <v>66</v>
      </c>
      <c r="F22" s="6">
        <v>65</v>
      </c>
    </row>
    <row r="23" spans="2:6" ht="15" x14ac:dyDescent="0.2">
      <c r="B23" s="5"/>
      <c r="C23" s="8"/>
    </row>
    <row r="24" spans="2:6" ht="15" x14ac:dyDescent="0.2">
      <c r="B24" s="5"/>
      <c r="C24" s="8"/>
    </row>
    <row r="25" spans="2:6" ht="15" x14ac:dyDescent="0.2">
      <c r="B25" s="5"/>
      <c r="C25" s="8"/>
    </row>
    <row r="26" spans="2:6" ht="15" x14ac:dyDescent="0.2">
      <c r="B26" s="5"/>
      <c r="C26" s="8"/>
    </row>
    <row r="27" spans="2:6" ht="15" x14ac:dyDescent="0.2">
      <c r="B27" s="5"/>
      <c r="C27" s="8"/>
    </row>
  </sheetData>
  <mergeCells count="2">
    <mergeCell ref="B4:F4"/>
    <mergeCell ref="B2:F2"/>
  </mergeCells>
  <phoneticPr fontId="0" type="noConversion"/>
  <pageMargins left="0.35433070866141736" right="0.35433070866141736" top="0.31496062992125984" bottom="0.47244094488188981" header="0.19685039370078741" footer="0.27559055118110237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view="pageBreakPreview" zoomScaleNormal="100" zoomScaleSheetLayoutView="100" workbookViewId="0">
      <selection activeCell="F15" sqref="F15"/>
    </sheetView>
  </sheetViews>
  <sheetFormatPr defaultRowHeight="12.75" x14ac:dyDescent="0.2"/>
  <cols>
    <col min="2" max="2" width="71.140625" customWidth="1"/>
    <col min="3" max="3" width="33.7109375" style="9" customWidth="1"/>
    <col min="4" max="6" width="33.7109375" customWidth="1"/>
  </cols>
  <sheetData>
    <row r="1" spans="2:7" x14ac:dyDescent="0.2">
      <c r="F1" s="11" t="s">
        <v>13</v>
      </c>
    </row>
    <row r="2" spans="2:7" ht="48" customHeight="1" x14ac:dyDescent="0.2">
      <c r="B2" s="18" t="s">
        <v>17</v>
      </c>
      <c r="C2" s="18"/>
      <c r="D2" s="18"/>
      <c r="E2" s="18"/>
      <c r="F2" s="18"/>
    </row>
    <row r="4" spans="2:7" ht="60" customHeight="1" x14ac:dyDescent="0.2">
      <c r="B4" s="19" t="str">
        <f>'972'!B4:D4</f>
        <v>Сводные данные об объемах и валютной структуре операций на внутреннем валютном рынке в 2015 году</v>
      </c>
      <c r="C4" s="19"/>
      <c r="D4" s="19"/>
      <c r="E4" s="19"/>
      <c r="F4" s="19"/>
      <c r="G4" s="13"/>
    </row>
    <row r="5" spans="2:7" ht="18" x14ac:dyDescent="0.25">
      <c r="B5" s="1" t="str">
        <f>'972'!B5</f>
        <v>Показатель (млн долл. США)</v>
      </c>
      <c r="C5" s="1" t="str">
        <f>'972'!C5</f>
        <v>I квартал</v>
      </c>
      <c r="D5" s="1" t="str">
        <f>'972'!D5</f>
        <v>II квартал</v>
      </c>
      <c r="E5" s="1" t="str">
        <f>'972'!E5</f>
        <v>III квартал</v>
      </c>
      <c r="F5" s="1" t="str">
        <f>'972'!F5</f>
        <v>IV квартал</v>
      </c>
    </row>
    <row r="6" spans="2:7" ht="47.25" customHeight="1" x14ac:dyDescent="0.2">
      <c r="B6" s="2" t="str">
        <f>'972'!B6</f>
        <v xml:space="preserve">1. Объем сделок на внутреннем валютном рынке, 
в том числе: </v>
      </c>
      <c r="C6" s="6">
        <f>SUM(C7:C9)</f>
        <v>2504588.2290000003</v>
      </c>
      <c r="D6" s="6">
        <f>SUM(D7:D9)</f>
        <v>3679248.9699999997</v>
      </c>
      <c r="E6" s="6">
        <f>SUM(E7:E9)</f>
        <v>3612190.1469999999</v>
      </c>
      <c r="F6" s="6">
        <f>SUM(F7:F9)</f>
        <v>3315672.2630000003</v>
      </c>
    </row>
    <row r="7" spans="2:7" ht="15" x14ac:dyDescent="0.2">
      <c r="B7" s="3" t="s">
        <v>0</v>
      </c>
      <c r="C7" s="6">
        <f>'972'!C7</f>
        <v>1082526.0460000001</v>
      </c>
      <c r="D7" s="6">
        <f>'972'!D7</f>
        <v>1560121.091</v>
      </c>
      <c r="E7" s="6">
        <f>'972'!E7</f>
        <v>1424451.949</v>
      </c>
      <c r="F7" s="6">
        <f>'972'!F7</f>
        <v>1477245.98</v>
      </c>
    </row>
    <row r="8" spans="2:7" ht="15" x14ac:dyDescent="0.2">
      <c r="B8" s="3" t="s">
        <v>1</v>
      </c>
      <c r="C8" s="6">
        <f>'972'!C8</f>
        <v>900770.62899999996</v>
      </c>
      <c r="D8" s="6">
        <f>'972'!D8</f>
        <v>1431076.017</v>
      </c>
      <c r="E8" s="6">
        <f>'972'!E8</f>
        <v>1515484.98</v>
      </c>
      <c r="F8" s="6">
        <f>'972'!F8</f>
        <v>1310159.76</v>
      </c>
    </row>
    <row r="9" spans="2:7" ht="33" customHeight="1" x14ac:dyDescent="0.2">
      <c r="B9" s="4" t="s">
        <v>2</v>
      </c>
      <c r="C9" s="6">
        <f>'972'!C9</f>
        <v>521291.554</v>
      </c>
      <c r="D9" s="6">
        <f>'972'!D9</f>
        <v>688051.86199999996</v>
      </c>
      <c r="E9" s="6">
        <f>'972'!E9</f>
        <v>672253.21799999999</v>
      </c>
      <c r="F9" s="6">
        <f>'972'!F9</f>
        <v>528266.52300000004</v>
      </c>
    </row>
    <row r="10" spans="2:7" ht="31.5" x14ac:dyDescent="0.2">
      <c r="B10" s="2" t="str">
        <f>'972'!B10</f>
        <v>1а Валютная структура сделок на внутреннем валютном рынке</v>
      </c>
      <c r="C10" s="6">
        <f>SUM(C11:C14)/2</f>
        <v>2387343.997534513</v>
      </c>
      <c r="D10" s="6">
        <f>SUM(D11:D14)/2</f>
        <v>3575927.9212036491</v>
      </c>
      <c r="E10" s="6">
        <f>SUM(E11:E14)/2</f>
        <v>3513513.5515000001</v>
      </c>
      <c r="F10" s="6">
        <f>SUM(F11:F14)/2</f>
        <v>3235312.1995000001</v>
      </c>
    </row>
    <row r="11" spans="2:7" ht="15" x14ac:dyDescent="0.2">
      <c r="B11" s="3" t="s">
        <v>3</v>
      </c>
      <c r="C11" s="6">
        <f>'972'!C11</f>
        <v>2228383.3380000005</v>
      </c>
      <c r="D11" s="6">
        <f>'972'!D11</f>
        <v>3288642.2440000004</v>
      </c>
      <c r="E11" s="6">
        <f>'972'!E11</f>
        <v>3264371.7050000005</v>
      </c>
      <c r="F11" s="6">
        <f>'972'!F11</f>
        <v>3002202.7210000004</v>
      </c>
    </row>
    <row r="12" spans="2:7" ht="15" x14ac:dyDescent="0.2">
      <c r="B12" s="3" t="s">
        <v>4</v>
      </c>
      <c r="C12" s="6">
        <f>'972'!C12</f>
        <v>652875.80499999993</v>
      </c>
      <c r="D12" s="6">
        <f>'972'!D12</f>
        <v>913973.228</v>
      </c>
      <c r="E12" s="6">
        <f>'972'!E12</f>
        <v>822861.40800000005</v>
      </c>
      <c r="F12" s="6">
        <f>'972'!F12</f>
        <v>722172.30199999991</v>
      </c>
    </row>
    <row r="13" spans="2:7" ht="15" x14ac:dyDescent="0.2">
      <c r="B13" s="3" t="s">
        <v>5</v>
      </c>
      <c r="C13" s="6">
        <f>'972'!C13</f>
        <v>1893423.844</v>
      </c>
      <c r="D13" s="6">
        <f>'972'!D13</f>
        <v>2949233.8289999999</v>
      </c>
      <c r="E13" s="6">
        <f>'972'!E13</f>
        <v>2939793.9699999997</v>
      </c>
      <c r="F13" s="6">
        <f>'972'!F13</f>
        <v>2746249.3659999999</v>
      </c>
    </row>
    <row r="14" spans="2:7" ht="15" x14ac:dyDescent="0.2">
      <c r="B14" s="3" t="s">
        <v>14</v>
      </c>
      <c r="C14" s="12">
        <v>5.0080690265740042</v>
      </c>
      <c r="D14" s="12">
        <v>6.5414072984021425</v>
      </c>
      <c r="E14" s="12">
        <v>0.02</v>
      </c>
      <c r="F14" s="12">
        <v>0.01</v>
      </c>
    </row>
    <row r="15" spans="2:7" ht="31.5" x14ac:dyDescent="0.2">
      <c r="B15" s="2" t="s">
        <v>24</v>
      </c>
      <c r="C15" s="6">
        <f>SUM(C16:C17)</f>
        <v>21374.416000000001</v>
      </c>
      <c r="D15" s="6">
        <f>SUM(D16:D17)</f>
        <v>23555.769999999997</v>
      </c>
      <c r="E15" s="6">
        <f>SUM(E16:E17)</f>
        <v>27285.759999999998</v>
      </c>
      <c r="F15" s="6">
        <f>SUM(F16:F17)</f>
        <v>20035.821</v>
      </c>
    </row>
    <row r="16" spans="2:7" ht="15" x14ac:dyDescent="0.2">
      <c r="B16" s="3" t="s">
        <v>7</v>
      </c>
      <c r="C16" s="6">
        <f>'972'!C16</f>
        <v>11503.244000000001</v>
      </c>
      <c r="D16" s="6">
        <f>'972'!D16</f>
        <v>12016.259</v>
      </c>
      <c r="E16" s="6">
        <f>'972'!E16</f>
        <v>10603.833999999999</v>
      </c>
      <c r="F16" s="6">
        <f>'972'!F16</f>
        <v>5202.3059999999996</v>
      </c>
    </row>
    <row r="17" spans="2:6" ht="15" x14ac:dyDescent="0.2">
      <c r="B17" s="3" t="s">
        <v>8</v>
      </c>
      <c r="C17" s="6">
        <f>'972'!C17</f>
        <v>9871.1720000000005</v>
      </c>
      <c r="D17" s="6">
        <f>'972'!D17</f>
        <v>11539.510999999999</v>
      </c>
      <c r="E17" s="6">
        <f>'972'!E17</f>
        <v>16681.925999999999</v>
      </c>
      <c r="F17" s="6">
        <f>'972'!F17</f>
        <v>14833.514999999999</v>
      </c>
    </row>
    <row r="18" spans="2:6" ht="31.5" x14ac:dyDescent="0.2">
      <c r="B18" s="2" t="str">
        <f>'972'!B18</f>
        <v>3. Оборот наличной иностранной валюты (операции с населением по купле-продаже иностранных валют)</v>
      </c>
      <c r="C18" s="6">
        <f>SUM(C19:C20)</f>
        <v>14174.267</v>
      </c>
      <c r="D18" s="6">
        <f>SUM(D19:D20)</f>
        <v>16057.869000000001</v>
      </c>
      <c r="E18" s="6">
        <f>SUM(E19:E20)</f>
        <v>16010.519</v>
      </c>
      <c r="F18" s="6">
        <f>SUM(F19:F20)</f>
        <v>14421.877</v>
      </c>
    </row>
    <row r="19" spans="2:6" ht="15" x14ac:dyDescent="0.2">
      <c r="B19" s="3" t="s">
        <v>9</v>
      </c>
      <c r="C19" s="6">
        <f>'972'!C19</f>
        <v>7070.4160000000002</v>
      </c>
      <c r="D19" s="6">
        <f>'972'!D19</f>
        <v>9978.4390000000003</v>
      </c>
      <c r="E19" s="6">
        <f>'972'!E19</f>
        <v>10022.781000000001</v>
      </c>
      <c r="F19" s="6">
        <f>'972'!F19</f>
        <v>9159.1679999999997</v>
      </c>
    </row>
    <row r="20" spans="2:6" ht="15" x14ac:dyDescent="0.2">
      <c r="B20" s="3" t="s">
        <v>10</v>
      </c>
      <c r="C20" s="10">
        <f>'972'!C20</f>
        <v>7103.8510000000006</v>
      </c>
      <c r="D20" s="10">
        <f>'972'!D20</f>
        <v>6079.43</v>
      </c>
      <c r="E20" s="10">
        <f>'972'!E20</f>
        <v>5987.7380000000003</v>
      </c>
      <c r="F20" s="10">
        <f>'972'!F20</f>
        <v>5262.7089999999998</v>
      </c>
    </row>
    <row r="21" spans="2:6" ht="31.5" x14ac:dyDescent="0.2">
      <c r="B21" s="2" t="s">
        <v>11</v>
      </c>
      <c r="C21" s="7" t="str">
        <f>'972'!C21</f>
        <v>-</v>
      </c>
      <c r="D21" s="7" t="str">
        <f>'972'!D21</f>
        <v>-</v>
      </c>
      <c r="E21" s="7" t="str">
        <f>'972'!E21</f>
        <v>-</v>
      </c>
      <c r="F21" s="7" t="str">
        <f>'972'!F21</f>
        <v>-</v>
      </c>
    </row>
    <row r="22" spans="2:6" ht="15.75" x14ac:dyDescent="0.2">
      <c r="B22" s="2" t="s">
        <v>12</v>
      </c>
      <c r="C22" s="6">
        <f>'972'!C22</f>
        <v>55</v>
      </c>
      <c r="D22" s="6">
        <f>'972'!D22</f>
        <v>61</v>
      </c>
      <c r="E22" s="6">
        <f>'972'!E22</f>
        <v>66</v>
      </c>
      <c r="F22" s="6">
        <f>'972'!F22</f>
        <v>65</v>
      </c>
    </row>
    <row r="23" spans="2:6" ht="15" x14ac:dyDescent="0.2">
      <c r="B23" s="5"/>
      <c r="C23" s="8"/>
    </row>
    <row r="24" spans="2:6" ht="15" x14ac:dyDescent="0.2">
      <c r="B24" s="5"/>
      <c r="C24" s="8"/>
    </row>
    <row r="25" spans="2:6" ht="15" x14ac:dyDescent="0.2">
      <c r="B25" s="5"/>
      <c r="C25" s="8"/>
    </row>
    <row r="26" spans="2:6" ht="15" x14ac:dyDescent="0.2">
      <c r="B26" s="5"/>
      <c r="C26" s="8"/>
    </row>
    <row r="27" spans="2:6" ht="15" x14ac:dyDescent="0.2">
      <c r="B27" s="5"/>
      <c r="C27" s="8"/>
    </row>
  </sheetData>
  <mergeCells count="2">
    <mergeCell ref="B4:F4"/>
    <mergeCell ref="B2:F2"/>
  </mergeCells>
  <phoneticPr fontId="0" type="noConversion"/>
  <pageMargins left="0.39370078740157483" right="0.35433070866141736" top="0.35433070866141736" bottom="0.43307086614173229" header="0.19685039370078741" footer="0.27559055118110237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tabSelected="1" view="pageBreakPreview" zoomScaleNormal="100" zoomScaleSheetLayoutView="100" workbookViewId="0">
      <selection activeCell="E21" sqref="E21"/>
    </sheetView>
  </sheetViews>
  <sheetFormatPr defaultRowHeight="12.75" x14ac:dyDescent="0.2"/>
  <cols>
    <col min="2" max="2" width="69.28515625" customWidth="1"/>
    <col min="3" max="3" width="33.7109375" style="9" customWidth="1"/>
    <col min="4" max="6" width="33.7109375" customWidth="1"/>
  </cols>
  <sheetData>
    <row r="1" spans="2:6" x14ac:dyDescent="0.2">
      <c r="F1" s="11" t="s">
        <v>13</v>
      </c>
    </row>
    <row r="2" spans="2:6" ht="54" customHeight="1" x14ac:dyDescent="0.2">
      <c r="B2" s="20" t="s">
        <v>18</v>
      </c>
      <c r="C2" s="20"/>
      <c r="D2" s="20"/>
      <c r="E2" s="20"/>
      <c r="F2" s="20"/>
    </row>
    <row r="4" spans="2:6" ht="60" customHeight="1" x14ac:dyDescent="0.2">
      <c r="B4" s="19" t="str">
        <f>'972'!B4:D4</f>
        <v>Сводные данные об объемах и валютной структуре операций на внутреннем валютном рынке в 2015 году</v>
      </c>
      <c r="C4" s="19"/>
      <c r="D4" s="19"/>
      <c r="E4" s="19"/>
      <c r="F4" s="19"/>
    </row>
    <row r="5" spans="2:6" ht="18" x14ac:dyDescent="0.25">
      <c r="B5" s="1" t="str">
        <f>'972'!B5</f>
        <v>Показатель (млн долл. США)</v>
      </c>
      <c r="C5" s="1" t="str">
        <f>'972'!C5</f>
        <v>I квартал</v>
      </c>
      <c r="D5" s="1" t="str">
        <f>'972'!D5</f>
        <v>II квартал</v>
      </c>
      <c r="E5" s="1" t="str">
        <f>'972'!E5</f>
        <v>III квартал</v>
      </c>
      <c r="F5" s="1" t="str">
        <f>'972'!F5</f>
        <v>IV квартал</v>
      </c>
    </row>
    <row r="6" spans="2:6" ht="47.25" customHeight="1" x14ac:dyDescent="0.2">
      <c r="B6" s="2" t="s">
        <v>22</v>
      </c>
      <c r="C6" s="6">
        <f>SUM(C7:C9)</f>
        <v>2504588.2290000003</v>
      </c>
      <c r="D6" s="6">
        <f>SUM(D7:D9)</f>
        <v>3679248.9699999997</v>
      </c>
      <c r="E6" s="6">
        <f>SUM(E7:E9)</f>
        <v>3612190.1469999999</v>
      </c>
      <c r="F6" s="6">
        <f>SUM(F7:F9)</f>
        <v>3315672.2630000003</v>
      </c>
    </row>
    <row r="7" spans="2:6" ht="15" x14ac:dyDescent="0.2">
      <c r="B7" s="3" t="s">
        <v>0</v>
      </c>
      <c r="C7" s="6">
        <v>1082526.0460000001</v>
      </c>
      <c r="D7" s="6">
        <f>'972'!D7</f>
        <v>1560121.091</v>
      </c>
      <c r="E7" s="6">
        <f>'972'!E7</f>
        <v>1424451.949</v>
      </c>
      <c r="F7" s="6">
        <f>'972'!F7</f>
        <v>1477245.98</v>
      </c>
    </row>
    <row r="8" spans="2:6" ht="15" x14ac:dyDescent="0.2">
      <c r="B8" s="3" t="s">
        <v>1</v>
      </c>
      <c r="C8" s="6">
        <f>'972'!C8</f>
        <v>900770.62899999996</v>
      </c>
      <c r="D8" s="6">
        <f>'972'!D8</f>
        <v>1431076.017</v>
      </c>
      <c r="E8" s="6">
        <f>'972'!E8</f>
        <v>1515484.98</v>
      </c>
      <c r="F8" s="6">
        <f>'972'!F8</f>
        <v>1310159.76</v>
      </c>
    </row>
    <row r="9" spans="2:6" ht="33" customHeight="1" x14ac:dyDescent="0.2">
      <c r="B9" s="4" t="s">
        <v>2</v>
      </c>
      <c r="C9" s="6">
        <f>'972'!C9</f>
        <v>521291.554</v>
      </c>
      <c r="D9" s="6">
        <f>'972'!D9</f>
        <v>688051.86199999996</v>
      </c>
      <c r="E9" s="6">
        <f>'972'!E9</f>
        <v>672253.21799999999</v>
      </c>
      <c r="F9" s="6">
        <f>'972'!F9</f>
        <v>528266.52300000004</v>
      </c>
    </row>
    <row r="10" spans="2:6" ht="31.5" x14ac:dyDescent="0.2">
      <c r="B10" s="2" t="s">
        <v>23</v>
      </c>
      <c r="C10" s="6">
        <f>SUM(C11:C14)/2</f>
        <v>2387357.2719999999</v>
      </c>
      <c r="D10" s="6">
        <f>SUM(D11:D14)/2</f>
        <v>3576001.2634999999</v>
      </c>
      <c r="E10" s="6">
        <f>SUM(E11:E14)/2</f>
        <v>3513576.62</v>
      </c>
      <c r="F10" s="6">
        <f>SUM(F11:F14)/2</f>
        <v>3235534.6945000002</v>
      </c>
    </row>
    <row r="11" spans="2:6" ht="15" x14ac:dyDescent="0.2">
      <c r="B11" s="3" t="s">
        <v>3</v>
      </c>
      <c r="C11" s="6">
        <f>'972'!C11</f>
        <v>2228383.3380000005</v>
      </c>
      <c r="D11" s="6">
        <f>'972'!D11</f>
        <v>3288642.2440000004</v>
      </c>
      <c r="E11" s="6">
        <f>'972'!E11</f>
        <v>3264371.7050000005</v>
      </c>
      <c r="F11" s="6">
        <f>'972'!F11</f>
        <v>3002202.7210000004</v>
      </c>
    </row>
    <row r="12" spans="2:6" ht="15" x14ac:dyDescent="0.2">
      <c r="B12" s="3" t="s">
        <v>4</v>
      </c>
      <c r="C12" s="6">
        <f>'972'!C12</f>
        <v>652875.80499999993</v>
      </c>
      <c r="D12" s="6">
        <f>'972'!D12</f>
        <v>913973.228</v>
      </c>
      <c r="E12" s="6">
        <f>'972'!E12</f>
        <v>822861.40800000005</v>
      </c>
      <c r="F12" s="6">
        <f>'972'!F12</f>
        <v>722172.30199999991</v>
      </c>
    </row>
    <row r="13" spans="2:6" ht="15" x14ac:dyDescent="0.2">
      <c r="B13" s="3" t="s">
        <v>5</v>
      </c>
      <c r="C13" s="6">
        <f>'972'!C13</f>
        <v>1893423.844</v>
      </c>
      <c r="D13" s="6">
        <f>'972'!D13</f>
        <v>2949233.8289999999</v>
      </c>
      <c r="E13" s="6">
        <f>'972'!E13</f>
        <v>2939793.9699999997</v>
      </c>
      <c r="F13" s="6">
        <f>'972'!F13</f>
        <v>2746249.3659999999</v>
      </c>
    </row>
    <row r="14" spans="2:6" ht="15" x14ac:dyDescent="0.2">
      <c r="B14" s="3" t="s">
        <v>6</v>
      </c>
      <c r="C14" s="6">
        <v>31.556999999999999</v>
      </c>
      <c r="D14" s="6">
        <v>153.226</v>
      </c>
      <c r="E14" s="6">
        <v>126.157</v>
      </c>
      <c r="F14" s="6">
        <v>445</v>
      </c>
    </row>
    <row r="15" spans="2:6" ht="31.5" x14ac:dyDescent="0.2">
      <c r="B15" s="2" t="s">
        <v>24</v>
      </c>
      <c r="C15" s="6">
        <f>SUM(C16:C17)</f>
        <v>21374.416000000001</v>
      </c>
      <c r="D15" s="6">
        <f>SUM(D16:D17)</f>
        <v>23555.769999999997</v>
      </c>
      <c r="E15" s="6">
        <f>SUM(E16:E17)</f>
        <v>27285.759999999998</v>
      </c>
      <c r="F15" s="6">
        <f>SUM(F16:F17)</f>
        <v>20035.821</v>
      </c>
    </row>
    <row r="16" spans="2:6" ht="15" x14ac:dyDescent="0.2">
      <c r="B16" s="3" t="s">
        <v>7</v>
      </c>
      <c r="C16" s="6">
        <f>'972'!C16</f>
        <v>11503.244000000001</v>
      </c>
      <c r="D16" s="6">
        <f>'972'!D16</f>
        <v>12016.259</v>
      </c>
      <c r="E16" s="6">
        <f>'972'!E16</f>
        <v>10603.833999999999</v>
      </c>
      <c r="F16" s="6">
        <f>'972'!F16</f>
        <v>5202.3059999999996</v>
      </c>
    </row>
    <row r="17" spans="2:6" ht="15" x14ac:dyDescent="0.2">
      <c r="B17" s="3" t="s">
        <v>8</v>
      </c>
      <c r="C17" s="6">
        <f>'972'!C17</f>
        <v>9871.1720000000005</v>
      </c>
      <c r="D17" s="6">
        <f>'972'!D17</f>
        <v>11539.510999999999</v>
      </c>
      <c r="E17" s="6">
        <f>'972'!E17</f>
        <v>16681.925999999999</v>
      </c>
      <c r="F17" s="6">
        <f>'972'!F17</f>
        <v>14833.514999999999</v>
      </c>
    </row>
    <row r="18" spans="2:6" ht="31.5" x14ac:dyDescent="0.2">
      <c r="B18" s="2" t="s">
        <v>25</v>
      </c>
      <c r="C18" s="6">
        <f>SUM(C19:C20)</f>
        <v>14174.267</v>
      </c>
      <c r="D18" s="6">
        <f>SUM(D19:D20)</f>
        <v>16057.869000000001</v>
      </c>
      <c r="E18" s="6">
        <f>SUM(E19:E20)</f>
        <v>16010.519</v>
      </c>
      <c r="F18" s="6">
        <f>SUM(F19:F20)</f>
        <v>14421.877</v>
      </c>
    </row>
    <row r="19" spans="2:6" ht="15" x14ac:dyDescent="0.2">
      <c r="B19" s="3" t="s">
        <v>9</v>
      </c>
      <c r="C19" s="6">
        <f>'972'!C19</f>
        <v>7070.4160000000002</v>
      </c>
      <c r="D19" s="6">
        <f>'972'!D19</f>
        <v>9978.4390000000003</v>
      </c>
      <c r="E19" s="6">
        <f>'972'!E19</f>
        <v>10022.781000000001</v>
      </c>
      <c r="F19" s="6">
        <f>'972'!F19</f>
        <v>9159.1679999999997</v>
      </c>
    </row>
    <row r="20" spans="2:6" ht="15" x14ac:dyDescent="0.2">
      <c r="B20" s="3" t="s">
        <v>10</v>
      </c>
      <c r="C20" s="6">
        <f>'972'!C20</f>
        <v>7103.8510000000006</v>
      </c>
      <c r="D20" s="6">
        <f>'972'!D20</f>
        <v>6079.43</v>
      </c>
      <c r="E20" s="6">
        <f>'972'!E20</f>
        <v>5987.7380000000003</v>
      </c>
      <c r="F20" s="6">
        <f>'972'!F20</f>
        <v>5262.7089999999998</v>
      </c>
    </row>
    <row r="21" spans="2:6" ht="31.5" x14ac:dyDescent="0.2">
      <c r="B21" s="2" t="s">
        <v>11</v>
      </c>
      <c r="C21" s="7" t="str">
        <f>'972'!C21</f>
        <v>-</v>
      </c>
      <c r="D21" s="7" t="str">
        <f>'972'!D21</f>
        <v>-</v>
      </c>
      <c r="E21" s="7" t="str">
        <f>'972'!E21</f>
        <v>-</v>
      </c>
      <c r="F21" s="7" t="str">
        <f>'972'!F21</f>
        <v>-</v>
      </c>
    </row>
    <row r="22" spans="2:6" ht="15.75" x14ac:dyDescent="0.2">
      <c r="B22" s="2" t="s">
        <v>12</v>
      </c>
      <c r="C22" s="6">
        <f>'972'!C22</f>
        <v>55</v>
      </c>
      <c r="D22" s="6">
        <f>'972'!D22</f>
        <v>61</v>
      </c>
      <c r="E22" s="6">
        <f>'972'!E22</f>
        <v>66</v>
      </c>
      <c r="F22" s="6">
        <f>'972'!F22</f>
        <v>65</v>
      </c>
    </row>
    <row r="23" spans="2:6" ht="15" x14ac:dyDescent="0.2">
      <c r="B23" s="5"/>
      <c r="C23" s="8"/>
    </row>
    <row r="24" spans="2:6" ht="15" x14ac:dyDescent="0.2">
      <c r="B24" s="5"/>
      <c r="C24" s="8"/>
    </row>
    <row r="25" spans="2:6" ht="15" x14ac:dyDescent="0.2">
      <c r="B25" s="5"/>
      <c r="C25" s="8"/>
    </row>
    <row r="26" spans="2:6" ht="15" x14ac:dyDescent="0.2">
      <c r="B26" s="5"/>
      <c r="C26" s="8"/>
    </row>
    <row r="27" spans="2:6" ht="15" x14ac:dyDescent="0.2">
      <c r="B27" s="5"/>
      <c r="C27" s="8"/>
    </row>
  </sheetData>
  <mergeCells count="2">
    <mergeCell ref="B4:F4"/>
    <mergeCell ref="B2:F2"/>
  </mergeCells>
  <phoneticPr fontId="0" type="noConversion"/>
  <pageMargins left="0.35433070866141736" right="0.39370078740157483" top="0.27559055118110237" bottom="0.31496062992125984" header="0.19685039370078741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972</vt:lpstr>
      <vt:lpstr>417</vt:lpstr>
      <vt:lpstr>974</vt:lpstr>
      <vt:lpstr>'417'!Область_печати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2019-10-11T07:17:17Z</dcterms:created>
  <dcterms:modified xsi:type="dcterms:W3CDTF">2019-10-11T07:17:17Z</dcterms:modified>
</cp:coreProperties>
</file>