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7" activeTab="1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Interes_rate_derivatives" sheetId="34" r:id="rId9"/>
    <sheet name="Complementary_Inf_RUS" sheetId="9" r:id="rId10"/>
    <sheet name="A1_RUS" sheetId="10" r:id="rId11"/>
    <sheet name="A2_RUS" sheetId="11" r:id="rId12"/>
    <sheet name="A3_RUS" sheetId="12" r:id="rId13"/>
    <sheet name="A4_RUS" sheetId="13" r:id="rId14"/>
    <sheet name="A5_RUS" sheetId="14" r:id="rId15"/>
    <sheet name="A6_RUS" sheetId="15" r:id="rId16"/>
    <sheet name="A7_RUS" sheetId="16" r:id="rId17"/>
    <sheet name="A8_RUS" sheetId="17" r:id="rId18"/>
    <sheet name="B_RUS" sheetId="30" r:id="rId19"/>
    <sheet name="C_RUS" sheetId="33" r:id="rId20"/>
    <sheet name="Execution_method" sheetId="27" r:id="rId21"/>
    <sheet name="Complementary_Inf" sheetId="18" r:id="rId22"/>
    <sheet name="A1" sheetId="19" r:id="rId23"/>
    <sheet name="A2" sheetId="20" r:id="rId24"/>
    <sheet name="A3" sheetId="21" r:id="rId25"/>
    <sheet name="A4" sheetId="22" r:id="rId26"/>
    <sheet name="A5" sheetId="36" r:id="rId27"/>
    <sheet name="A6" sheetId="37" r:id="rId28"/>
    <sheet name="A7" sheetId="38" r:id="rId29"/>
    <sheet name="A8" sheetId="26" r:id="rId30"/>
    <sheet name="B" sheetId="35" r:id="rId31"/>
    <sheet name="C" sheetId="31" r:id="rId32"/>
    <sheet name="C_out" sheetId="32" state="hidden" r:id="rId3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2">'A1'!$A$1:$M$88</definedName>
    <definedName name="_xlnm.Print_Area" localSheetId="10">A1_RUS!$A:$M</definedName>
    <definedName name="_xlnm.Print_Area" localSheetId="23">'A2'!$A$1:$L$79</definedName>
    <definedName name="_xlnm.Print_Area" localSheetId="11">A2_RUS!$A$8:$L$79</definedName>
    <definedName name="_xlnm.Print_Area" localSheetId="24">'A3'!$A$1:$M$82</definedName>
    <definedName name="_xlnm.Print_Area" localSheetId="12">A3_RUS!$A$8:$M$82</definedName>
    <definedName name="_xlnm.Print_Area" localSheetId="25">'A4'!$A$1:$AR$79</definedName>
    <definedName name="_xlnm.Print_Area" localSheetId="13">A4_RUS!$A$4:$AR$81</definedName>
    <definedName name="_xlnm.Print_Area" localSheetId="27">'A6'!$A$1:$L$71</definedName>
    <definedName name="_xlnm.Print_Area" localSheetId="15">A6_RUS!$A$8:$L$71</definedName>
    <definedName name="_xlnm.Print_Area" localSheetId="28">'A7'!$A$1:$M$82</definedName>
    <definedName name="_xlnm.Print_Area" localSheetId="16">A7_RUS!$A$8:$M$78</definedName>
    <definedName name="_xlnm.Print_Area" localSheetId="29">'A8'!$A$1:$AR$70</definedName>
    <definedName name="_xlnm.Print_Area" localSheetId="17">A8_RUS!$A$1:$AR$65</definedName>
    <definedName name="_xlnm.Print_Area" localSheetId="30">B!$A$1:$M$54</definedName>
    <definedName name="_xlnm.Print_Area" localSheetId="18">B_RUS!$A:$M</definedName>
    <definedName name="_xlnm.Print_Area" localSheetId="31">'C'!$B$1:$M$64</definedName>
    <definedName name="_xlnm.Print_Area" localSheetId="19">C_RUS!$B$1:$M$64</definedName>
    <definedName name="_xlnm.Print_Area" localSheetId="21">Complementary_Inf!$B$2:$J$38</definedName>
    <definedName name="_xlnm.Print_Area" localSheetId="9">Complementary_Inf_RUS!$B$2:$J$38</definedName>
    <definedName name="_xlnm.Print_Area" localSheetId="20">Execution_method!$A$2:$K$14</definedName>
  </definedNames>
  <calcPr calcId="162913" fullCalcOnLoad="1"/>
</workbook>
</file>

<file path=xl/calcChain.xml><?xml version="1.0" encoding="utf-8"?>
<calcChain xmlns="http://schemas.openxmlformats.org/spreadsheetml/2006/main">
  <c r="I4" i="38" l="1"/>
  <c r="H5" i="37"/>
  <c r="H6" i="36"/>
  <c r="M68" i="16"/>
  <c r="L68" i="16"/>
  <c r="K68" i="16"/>
  <c r="J68" i="16"/>
  <c r="I68" i="16"/>
  <c r="H68" i="16"/>
  <c r="G68" i="16"/>
  <c r="F68" i="16"/>
  <c r="E68" i="16"/>
  <c r="D68" i="16"/>
  <c r="M67" i="16"/>
  <c r="L67" i="16"/>
  <c r="K67" i="16"/>
  <c r="J67" i="16"/>
  <c r="I67" i="16"/>
  <c r="H67" i="16"/>
  <c r="G67" i="16"/>
  <c r="F67" i="16"/>
  <c r="E67" i="16"/>
  <c r="D67" i="16"/>
  <c r="M66" i="16"/>
  <c r="L66" i="16"/>
  <c r="K66" i="16"/>
  <c r="J66" i="16"/>
  <c r="I66" i="16"/>
  <c r="H66" i="16"/>
  <c r="G66" i="16"/>
  <c r="F66" i="16"/>
  <c r="E66" i="16"/>
  <c r="D66" i="16"/>
  <c r="M64" i="16"/>
  <c r="L64" i="16"/>
  <c r="K64" i="16"/>
  <c r="J64" i="16"/>
  <c r="I64" i="16"/>
  <c r="H64" i="16"/>
  <c r="G64" i="16"/>
  <c r="F64" i="16"/>
  <c r="E64" i="16"/>
  <c r="D64" i="16"/>
  <c r="L62" i="16"/>
  <c r="J62" i="16"/>
  <c r="I62" i="16"/>
  <c r="H62" i="16"/>
  <c r="G62" i="16"/>
  <c r="F62" i="16"/>
  <c r="E62" i="16"/>
  <c r="D62" i="16"/>
  <c r="L61" i="16"/>
  <c r="J61" i="16"/>
  <c r="I61" i="16"/>
  <c r="H61" i="16"/>
  <c r="G61" i="16"/>
  <c r="F61" i="16"/>
  <c r="E61" i="16"/>
  <c r="D61" i="16"/>
  <c r="L59" i="16"/>
  <c r="J59" i="16"/>
  <c r="I59" i="16"/>
  <c r="H59" i="16"/>
  <c r="G59" i="16"/>
  <c r="F59" i="16"/>
  <c r="E59" i="16"/>
  <c r="D59" i="16"/>
  <c r="L58" i="16"/>
  <c r="J58" i="16"/>
  <c r="I58" i="16"/>
  <c r="H58" i="16"/>
  <c r="G58" i="16"/>
  <c r="F58" i="16"/>
  <c r="E58" i="16"/>
  <c r="D58" i="16"/>
  <c r="L56" i="16"/>
  <c r="J56" i="16"/>
  <c r="I56" i="16"/>
  <c r="H56" i="16"/>
  <c r="G56" i="16"/>
  <c r="F56" i="16"/>
  <c r="E56" i="16"/>
  <c r="D56" i="16"/>
  <c r="L55" i="16"/>
  <c r="J55" i="16"/>
  <c r="I55" i="16"/>
  <c r="H55" i="16"/>
  <c r="G55" i="16"/>
  <c r="F55" i="16"/>
  <c r="E55" i="16"/>
  <c r="D55" i="16"/>
  <c r="L53" i="16"/>
  <c r="J53" i="16"/>
  <c r="I53" i="16"/>
  <c r="H53" i="16"/>
  <c r="G53" i="16"/>
  <c r="F53" i="16"/>
  <c r="E53" i="16"/>
  <c r="D53" i="16"/>
  <c r="L52" i="16"/>
  <c r="J52" i="16"/>
  <c r="I52" i="16"/>
  <c r="H52" i="16"/>
  <c r="G52" i="16"/>
  <c r="F52" i="16"/>
  <c r="E52" i="16"/>
  <c r="D52" i="16"/>
  <c r="L50" i="16"/>
  <c r="J50" i="16"/>
  <c r="I50" i="16"/>
  <c r="H50" i="16"/>
  <c r="G50" i="16"/>
  <c r="F50" i="16"/>
  <c r="E50" i="16"/>
  <c r="D50" i="16"/>
  <c r="L49" i="16"/>
  <c r="J49" i="16"/>
  <c r="I49" i="16"/>
  <c r="H49" i="16"/>
  <c r="G49" i="16"/>
  <c r="F49" i="16"/>
  <c r="E49" i="16"/>
  <c r="D49" i="16"/>
  <c r="M47" i="16"/>
  <c r="M46" i="16"/>
  <c r="L46" i="16"/>
  <c r="K46" i="16"/>
  <c r="J46" i="16"/>
  <c r="I46" i="16"/>
  <c r="H46" i="16"/>
  <c r="G46" i="16"/>
  <c r="F46" i="16"/>
  <c r="E46" i="16"/>
  <c r="D46" i="16"/>
  <c r="M45" i="16"/>
  <c r="L45" i="16"/>
  <c r="K45" i="16"/>
  <c r="J45" i="16"/>
  <c r="I45" i="16"/>
  <c r="H45" i="16"/>
  <c r="G45" i="16"/>
  <c r="F45" i="16"/>
  <c r="E45" i="16"/>
  <c r="D45" i="16"/>
  <c r="L43" i="16"/>
  <c r="J43" i="16"/>
  <c r="I43" i="16"/>
  <c r="H43" i="16"/>
  <c r="G43" i="16"/>
  <c r="F43" i="16"/>
  <c r="E43" i="16"/>
  <c r="D43" i="16"/>
  <c r="L42" i="16"/>
  <c r="J42" i="16"/>
  <c r="I42" i="16"/>
  <c r="H42" i="16"/>
  <c r="G42" i="16"/>
  <c r="F42" i="16"/>
  <c r="E42" i="16"/>
  <c r="D42" i="16"/>
  <c r="L40" i="16"/>
  <c r="J40" i="16"/>
  <c r="I40" i="16"/>
  <c r="H40" i="16"/>
  <c r="G40" i="16"/>
  <c r="F40" i="16"/>
  <c r="E40" i="16"/>
  <c r="D40" i="16"/>
  <c r="L39" i="16"/>
  <c r="J39" i="16"/>
  <c r="I39" i="16"/>
  <c r="H39" i="16"/>
  <c r="G39" i="16"/>
  <c r="F39" i="16"/>
  <c r="E39" i="16"/>
  <c r="D39" i="16"/>
  <c r="L37" i="16"/>
  <c r="J37" i="16"/>
  <c r="I37" i="16"/>
  <c r="H37" i="16"/>
  <c r="G37" i="16"/>
  <c r="F37" i="16"/>
  <c r="E37" i="16"/>
  <c r="D37" i="16"/>
  <c r="L36" i="16"/>
  <c r="J36" i="16"/>
  <c r="I36" i="16"/>
  <c r="H36" i="16"/>
  <c r="G36" i="16"/>
  <c r="F36" i="16"/>
  <c r="E36" i="16"/>
  <c r="D36" i="16"/>
  <c r="L34" i="16"/>
  <c r="J34" i="16"/>
  <c r="I34" i="16"/>
  <c r="H34" i="16"/>
  <c r="G34" i="16"/>
  <c r="F34" i="16"/>
  <c r="E34" i="16"/>
  <c r="D34" i="16"/>
  <c r="L33" i="16"/>
  <c r="J33" i="16"/>
  <c r="I33" i="16"/>
  <c r="H33" i="16"/>
  <c r="G33" i="16"/>
  <c r="F33" i="16"/>
  <c r="E33" i="16"/>
  <c r="D33" i="16"/>
  <c r="L31" i="16"/>
  <c r="J31" i="16"/>
  <c r="I31" i="16"/>
  <c r="H31" i="16"/>
  <c r="G31" i="16"/>
  <c r="F31" i="16"/>
  <c r="E31" i="16"/>
  <c r="D31" i="16"/>
  <c r="L30" i="16"/>
  <c r="J30" i="16"/>
  <c r="I30" i="16"/>
  <c r="H30" i="16"/>
  <c r="G30" i="16"/>
  <c r="F30" i="16"/>
  <c r="E30" i="16"/>
  <c r="D30" i="16"/>
  <c r="M28" i="16"/>
  <c r="M27" i="16"/>
  <c r="L27" i="16"/>
  <c r="K27" i="16"/>
  <c r="J27" i="16"/>
  <c r="I27" i="16"/>
  <c r="H27" i="16"/>
  <c r="G27" i="16"/>
  <c r="F27" i="16"/>
  <c r="E27" i="16"/>
  <c r="D27" i="16"/>
  <c r="M26" i="16"/>
  <c r="L26" i="16"/>
  <c r="K26" i="16"/>
  <c r="J26" i="16"/>
  <c r="I26" i="16"/>
  <c r="H26" i="16"/>
  <c r="G26" i="16"/>
  <c r="F26" i="16"/>
  <c r="E26" i="16"/>
  <c r="D26" i="16"/>
  <c r="M25" i="16"/>
  <c r="L25" i="16"/>
  <c r="K25" i="16"/>
  <c r="J25" i="16"/>
  <c r="I25" i="16"/>
  <c r="H25" i="16"/>
  <c r="G25" i="16"/>
  <c r="F25" i="16"/>
  <c r="E25" i="16"/>
  <c r="D25" i="16"/>
  <c r="L23" i="16"/>
  <c r="J23" i="16"/>
  <c r="I23" i="16"/>
  <c r="H23" i="16"/>
  <c r="G23" i="16"/>
  <c r="F23" i="16"/>
  <c r="E23" i="16"/>
  <c r="D23" i="16"/>
  <c r="L22" i="16"/>
  <c r="J22" i="16"/>
  <c r="I22" i="16"/>
  <c r="H22" i="16"/>
  <c r="G22" i="16"/>
  <c r="F22" i="16"/>
  <c r="E22" i="16"/>
  <c r="D22" i="16"/>
  <c r="L20" i="16"/>
  <c r="J20" i="16"/>
  <c r="I20" i="16"/>
  <c r="H20" i="16"/>
  <c r="G20" i="16"/>
  <c r="F20" i="16"/>
  <c r="E20" i="16"/>
  <c r="D20" i="16"/>
  <c r="L19" i="16"/>
  <c r="J19" i="16"/>
  <c r="I19" i="16"/>
  <c r="H19" i="16"/>
  <c r="G19" i="16"/>
  <c r="F19" i="16"/>
  <c r="E19" i="16"/>
  <c r="D19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4" i="16"/>
  <c r="J14" i="16"/>
  <c r="I14" i="16"/>
  <c r="H14" i="16"/>
  <c r="G14" i="16"/>
  <c r="F14" i="16"/>
  <c r="E14" i="16"/>
  <c r="D14" i="16"/>
  <c r="L13" i="16"/>
  <c r="J13" i="16"/>
  <c r="I13" i="16"/>
  <c r="H13" i="16"/>
  <c r="G13" i="16"/>
  <c r="F13" i="16"/>
  <c r="E13" i="16"/>
  <c r="D13" i="16"/>
  <c r="L66" i="15"/>
  <c r="K66" i="15"/>
  <c r="J66" i="15"/>
  <c r="I66" i="15"/>
  <c r="H66" i="15"/>
  <c r="G66" i="15"/>
  <c r="F66" i="15"/>
  <c r="E66" i="15"/>
  <c r="D66" i="15"/>
  <c r="L64" i="15"/>
  <c r="K64" i="15"/>
  <c r="J64" i="15"/>
  <c r="I64" i="15"/>
  <c r="H64" i="15"/>
  <c r="G64" i="15"/>
  <c r="F64" i="15"/>
  <c r="E64" i="15"/>
  <c r="D64" i="15"/>
  <c r="K62" i="15"/>
  <c r="J62" i="15"/>
  <c r="I62" i="15"/>
  <c r="H62" i="15"/>
  <c r="G62" i="15"/>
  <c r="F62" i="15"/>
  <c r="E62" i="15"/>
  <c r="D62" i="15"/>
  <c r="K61" i="15"/>
  <c r="J61" i="15"/>
  <c r="I61" i="15"/>
  <c r="H61" i="15"/>
  <c r="G61" i="15"/>
  <c r="F61" i="15"/>
  <c r="E61" i="15"/>
  <c r="D61" i="15"/>
  <c r="K59" i="15"/>
  <c r="J59" i="15"/>
  <c r="I59" i="15"/>
  <c r="H59" i="15"/>
  <c r="G59" i="15"/>
  <c r="F59" i="15"/>
  <c r="E59" i="15"/>
  <c r="D59" i="15"/>
  <c r="K58" i="15"/>
  <c r="J58" i="15"/>
  <c r="I58" i="15"/>
  <c r="H58" i="15"/>
  <c r="G58" i="15"/>
  <c r="F58" i="15"/>
  <c r="E58" i="15"/>
  <c r="D58" i="15"/>
  <c r="K56" i="15"/>
  <c r="J56" i="15"/>
  <c r="I56" i="15"/>
  <c r="H56" i="15"/>
  <c r="G56" i="15"/>
  <c r="F56" i="15"/>
  <c r="E56" i="15"/>
  <c r="D56" i="15"/>
  <c r="K55" i="15"/>
  <c r="J55" i="15"/>
  <c r="I55" i="15"/>
  <c r="H55" i="15"/>
  <c r="G55" i="15"/>
  <c r="F55" i="15"/>
  <c r="E55" i="15"/>
  <c r="D55" i="15"/>
  <c r="K53" i="15"/>
  <c r="J53" i="15"/>
  <c r="I53" i="15"/>
  <c r="H53" i="15"/>
  <c r="G53" i="15"/>
  <c r="F53" i="15"/>
  <c r="E53" i="15"/>
  <c r="D53" i="15"/>
  <c r="K52" i="15"/>
  <c r="J52" i="15"/>
  <c r="I52" i="15"/>
  <c r="H52" i="15"/>
  <c r="G52" i="15"/>
  <c r="F52" i="15"/>
  <c r="E52" i="15"/>
  <c r="D52" i="15"/>
  <c r="K50" i="15"/>
  <c r="J50" i="15"/>
  <c r="I50" i="15"/>
  <c r="H50" i="15"/>
  <c r="G50" i="15"/>
  <c r="F50" i="15"/>
  <c r="E50" i="15"/>
  <c r="D50" i="15"/>
  <c r="K49" i="15"/>
  <c r="J49" i="15"/>
  <c r="I49" i="15"/>
  <c r="H49" i="15"/>
  <c r="G49" i="15"/>
  <c r="F49" i="15"/>
  <c r="E49" i="15"/>
  <c r="D49" i="15"/>
  <c r="L46" i="15"/>
  <c r="K46" i="15"/>
  <c r="J46" i="15"/>
  <c r="I46" i="15"/>
  <c r="H46" i="15"/>
  <c r="G46" i="15"/>
  <c r="F46" i="15"/>
  <c r="E46" i="15"/>
  <c r="D46" i="15"/>
  <c r="L45" i="15"/>
  <c r="K45" i="15"/>
  <c r="J45" i="15"/>
  <c r="I45" i="15"/>
  <c r="H45" i="15"/>
  <c r="G45" i="15"/>
  <c r="F45" i="15"/>
  <c r="E45" i="15"/>
  <c r="D45" i="15"/>
  <c r="K43" i="15"/>
  <c r="J43" i="15"/>
  <c r="I43" i="15"/>
  <c r="H43" i="15"/>
  <c r="G43" i="15"/>
  <c r="F43" i="15"/>
  <c r="E43" i="15"/>
  <c r="D43" i="15"/>
  <c r="K42" i="15"/>
  <c r="J42" i="15"/>
  <c r="I42" i="15"/>
  <c r="H42" i="15"/>
  <c r="G42" i="15"/>
  <c r="F42" i="15"/>
  <c r="E42" i="15"/>
  <c r="D42" i="15"/>
  <c r="K40" i="15"/>
  <c r="J40" i="15"/>
  <c r="I40" i="15"/>
  <c r="H40" i="15"/>
  <c r="G40" i="15"/>
  <c r="F40" i="15"/>
  <c r="E40" i="15"/>
  <c r="D40" i="15"/>
  <c r="K39" i="15"/>
  <c r="J39" i="15"/>
  <c r="I39" i="15"/>
  <c r="H39" i="15"/>
  <c r="G39" i="15"/>
  <c r="F39" i="15"/>
  <c r="E39" i="15"/>
  <c r="D39" i="15"/>
  <c r="K37" i="15"/>
  <c r="J37" i="15"/>
  <c r="I37" i="15"/>
  <c r="H37" i="15"/>
  <c r="G37" i="15"/>
  <c r="F37" i="15"/>
  <c r="E37" i="15"/>
  <c r="D37" i="15"/>
  <c r="K36" i="15"/>
  <c r="J36" i="15"/>
  <c r="I36" i="15"/>
  <c r="H36" i="15"/>
  <c r="G36" i="15"/>
  <c r="F36" i="15"/>
  <c r="E36" i="15"/>
  <c r="D36" i="15"/>
  <c r="K34" i="15"/>
  <c r="J34" i="15"/>
  <c r="I34" i="15"/>
  <c r="H34" i="15"/>
  <c r="G34" i="15"/>
  <c r="F34" i="15"/>
  <c r="E34" i="15"/>
  <c r="D34" i="15"/>
  <c r="K33" i="15"/>
  <c r="J33" i="15"/>
  <c r="I33" i="15"/>
  <c r="H33" i="15"/>
  <c r="G33" i="15"/>
  <c r="F33" i="15"/>
  <c r="E33" i="15"/>
  <c r="D33" i="15"/>
  <c r="K31" i="15"/>
  <c r="J31" i="15"/>
  <c r="I31" i="15"/>
  <c r="H31" i="15"/>
  <c r="G31" i="15"/>
  <c r="F31" i="15"/>
  <c r="E31" i="15"/>
  <c r="D31" i="15"/>
  <c r="K30" i="15"/>
  <c r="J30" i="15"/>
  <c r="I30" i="15"/>
  <c r="H30" i="15"/>
  <c r="G30" i="15"/>
  <c r="F30" i="15"/>
  <c r="E30" i="15"/>
  <c r="D30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K23" i="15"/>
  <c r="J23" i="15"/>
  <c r="I23" i="15"/>
  <c r="H23" i="15"/>
  <c r="G23" i="15"/>
  <c r="F23" i="15"/>
  <c r="E23" i="15"/>
  <c r="D23" i="15"/>
  <c r="K22" i="15"/>
  <c r="J22" i="15"/>
  <c r="I22" i="15"/>
  <c r="H22" i="15"/>
  <c r="G22" i="15"/>
  <c r="F22" i="15"/>
  <c r="E22" i="15"/>
  <c r="D22" i="15"/>
  <c r="K20" i="15"/>
  <c r="J20" i="15"/>
  <c r="I20" i="15"/>
  <c r="H20" i="15"/>
  <c r="G20" i="15"/>
  <c r="F20" i="15"/>
  <c r="E20" i="15"/>
  <c r="D20" i="15"/>
  <c r="K19" i="15"/>
  <c r="J19" i="15"/>
  <c r="I19" i="15"/>
  <c r="H19" i="15"/>
  <c r="G19" i="15"/>
  <c r="F19" i="15"/>
  <c r="E19" i="15"/>
  <c r="D19" i="15"/>
  <c r="K17" i="15"/>
  <c r="J17" i="15"/>
  <c r="I17" i="15"/>
  <c r="H17" i="15"/>
  <c r="G17" i="15"/>
  <c r="F17" i="15"/>
  <c r="E17" i="15"/>
  <c r="D17" i="15"/>
  <c r="K16" i="15"/>
  <c r="J16" i="15"/>
  <c r="I16" i="15"/>
  <c r="H16" i="15"/>
  <c r="G16" i="15"/>
  <c r="F16" i="15"/>
  <c r="E16" i="15"/>
  <c r="D16" i="15"/>
  <c r="K14" i="15"/>
  <c r="J14" i="15"/>
  <c r="I14" i="15"/>
  <c r="H14" i="15"/>
  <c r="G14" i="15"/>
  <c r="F14" i="15"/>
  <c r="E14" i="15"/>
  <c r="D14" i="15"/>
  <c r="K13" i="15"/>
  <c r="J13" i="15"/>
  <c r="I13" i="15"/>
  <c r="H13" i="15"/>
  <c r="G13" i="15"/>
  <c r="F13" i="15"/>
  <c r="E13" i="15"/>
  <c r="D13" i="15"/>
  <c r="M66" i="14"/>
  <c r="L66" i="14"/>
  <c r="K66" i="14"/>
  <c r="J66" i="14"/>
  <c r="I66" i="14"/>
  <c r="H66" i="14"/>
  <c r="G66" i="14"/>
  <c r="F66" i="14"/>
  <c r="E66" i="14"/>
  <c r="D66" i="14"/>
  <c r="M64" i="14"/>
  <c r="L64" i="14"/>
  <c r="K64" i="14"/>
  <c r="J64" i="14"/>
  <c r="I64" i="14"/>
  <c r="H64" i="14"/>
  <c r="G64" i="14"/>
  <c r="F64" i="14"/>
  <c r="E64" i="14"/>
  <c r="D64" i="14"/>
  <c r="L62" i="14"/>
  <c r="K62" i="14"/>
  <c r="J62" i="14"/>
  <c r="I62" i="14"/>
  <c r="H62" i="14"/>
  <c r="G62" i="14"/>
  <c r="F62" i="14"/>
  <c r="E62" i="14"/>
  <c r="D62" i="14"/>
  <c r="L61" i="14"/>
  <c r="K61" i="14"/>
  <c r="J61" i="14"/>
  <c r="I61" i="14"/>
  <c r="H61" i="14"/>
  <c r="G61" i="14"/>
  <c r="F61" i="14"/>
  <c r="E61" i="14"/>
  <c r="D61" i="14"/>
  <c r="L59" i="14"/>
  <c r="K59" i="14"/>
  <c r="J59" i="14"/>
  <c r="I59" i="14"/>
  <c r="H59" i="14"/>
  <c r="G59" i="14"/>
  <c r="F59" i="14"/>
  <c r="E59" i="14"/>
  <c r="D59" i="14"/>
  <c r="L58" i="14"/>
  <c r="K58" i="14"/>
  <c r="J58" i="14"/>
  <c r="I58" i="14"/>
  <c r="H58" i="14"/>
  <c r="G58" i="14"/>
  <c r="F58" i="14"/>
  <c r="E58" i="14"/>
  <c r="D58" i="14"/>
  <c r="L56" i="14"/>
  <c r="K56" i="14"/>
  <c r="J56" i="14"/>
  <c r="I56" i="14"/>
  <c r="H56" i="14"/>
  <c r="G56" i="14"/>
  <c r="F56" i="14"/>
  <c r="E56" i="14"/>
  <c r="D56" i="14"/>
  <c r="M55" i="14"/>
  <c r="L55" i="14"/>
  <c r="K55" i="14"/>
  <c r="J55" i="14"/>
  <c r="I55" i="14"/>
  <c r="H55" i="14"/>
  <c r="G55" i="14"/>
  <c r="F55" i="14"/>
  <c r="E55" i="14"/>
  <c r="D55" i="14"/>
  <c r="L53" i="14"/>
  <c r="K53" i="14"/>
  <c r="J53" i="14"/>
  <c r="I53" i="14"/>
  <c r="H53" i="14"/>
  <c r="G53" i="14"/>
  <c r="F53" i="14"/>
  <c r="E53" i="14"/>
  <c r="D53" i="14"/>
  <c r="L52" i="14"/>
  <c r="K52" i="14"/>
  <c r="J52" i="14"/>
  <c r="I52" i="14"/>
  <c r="H52" i="14"/>
  <c r="G52" i="14"/>
  <c r="F52" i="14"/>
  <c r="E52" i="14"/>
  <c r="D52" i="14"/>
  <c r="H51" i="14"/>
  <c r="L50" i="14"/>
  <c r="K50" i="14"/>
  <c r="J50" i="14"/>
  <c r="I50" i="14"/>
  <c r="H50" i="14"/>
  <c r="G50" i="14"/>
  <c r="F50" i="14"/>
  <c r="E50" i="14"/>
  <c r="D50" i="14"/>
  <c r="L49" i="14"/>
  <c r="K49" i="14"/>
  <c r="J49" i="14"/>
  <c r="I49" i="14"/>
  <c r="H49" i="14"/>
  <c r="G49" i="14"/>
  <c r="F49" i="14"/>
  <c r="E49" i="14"/>
  <c r="D49" i="14"/>
  <c r="J47" i="14"/>
  <c r="M46" i="14"/>
  <c r="L46" i="14"/>
  <c r="K46" i="14"/>
  <c r="J46" i="14"/>
  <c r="I46" i="14"/>
  <c r="H46" i="14"/>
  <c r="G46" i="14"/>
  <c r="F46" i="14"/>
  <c r="E46" i="14"/>
  <c r="D46" i="14"/>
  <c r="M45" i="14"/>
  <c r="L45" i="14"/>
  <c r="K45" i="14"/>
  <c r="J45" i="14"/>
  <c r="I45" i="14"/>
  <c r="H45" i="14"/>
  <c r="G45" i="14"/>
  <c r="F45" i="14"/>
  <c r="E45" i="14"/>
  <c r="D45" i="14"/>
  <c r="L43" i="14"/>
  <c r="K43" i="14"/>
  <c r="J43" i="14"/>
  <c r="I43" i="14"/>
  <c r="H43" i="14"/>
  <c r="G43" i="14"/>
  <c r="F43" i="14"/>
  <c r="E43" i="14"/>
  <c r="D43" i="14"/>
  <c r="L42" i="14"/>
  <c r="K42" i="14"/>
  <c r="J42" i="14"/>
  <c r="I42" i="14"/>
  <c r="H42" i="14"/>
  <c r="G42" i="14"/>
  <c r="F42" i="14"/>
  <c r="E42" i="14"/>
  <c r="D42" i="14"/>
  <c r="E41" i="14"/>
  <c r="L40" i="14"/>
  <c r="K40" i="14"/>
  <c r="J40" i="14"/>
  <c r="I40" i="14"/>
  <c r="H40" i="14"/>
  <c r="G40" i="14"/>
  <c r="F40" i="14"/>
  <c r="E40" i="14"/>
  <c r="D40" i="14"/>
  <c r="L39" i="14"/>
  <c r="K39" i="14"/>
  <c r="J39" i="14"/>
  <c r="I39" i="14"/>
  <c r="H39" i="14"/>
  <c r="G39" i="14"/>
  <c r="F39" i="14"/>
  <c r="E39" i="14"/>
  <c r="D39" i="14"/>
  <c r="K38" i="14"/>
  <c r="M37" i="14"/>
  <c r="L37" i="14"/>
  <c r="K37" i="14"/>
  <c r="J37" i="14"/>
  <c r="I37" i="14"/>
  <c r="H37" i="14"/>
  <c r="G37" i="14"/>
  <c r="F37" i="14"/>
  <c r="E37" i="14"/>
  <c r="D37" i="14"/>
  <c r="L36" i="14"/>
  <c r="K36" i="14"/>
  <c r="J36" i="14"/>
  <c r="I36" i="14"/>
  <c r="H36" i="14"/>
  <c r="G36" i="14"/>
  <c r="F36" i="14"/>
  <c r="E36" i="14"/>
  <c r="D36" i="14"/>
  <c r="L34" i="14"/>
  <c r="K34" i="14"/>
  <c r="J34" i="14"/>
  <c r="I34" i="14"/>
  <c r="H34" i="14"/>
  <c r="G34" i="14"/>
  <c r="F34" i="14"/>
  <c r="E34" i="14"/>
  <c r="D34" i="14"/>
  <c r="M33" i="14"/>
  <c r="L33" i="14"/>
  <c r="K33" i="14"/>
  <c r="J33" i="14"/>
  <c r="I33" i="14"/>
  <c r="H33" i="14"/>
  <c r="G33" i="14"/>
  <c r="F33" i="14"/>
  <c r="E33" i="14"/>
  <c r="D33" i="14"/>
  <c r="G32" i="14"/>
  <c r="L31" i="14"/>
  <c r="K31" i="14"/>
  <c r="J31" i="14"/>
  <c r="I31" i="14"/>
  <c r="H31" i="14"/>
  <c r="G31" i="14"/>
  <c r="F31" i="14"/>
  <c r="E31" i="14"/>
  <c r="D31" i="14"/>
  <c r="L30" i="14"/>
  <c r="K30" i="14"/>
  <c r="J30" i="14"/>
  <c r="I30" i="14"/>
  <c r="H30" i="14"/>
  <c r="G30" i="14"/>
  <c r="F30" i="14"/>
  <c r="E30" i="14"/>
  <c r="D30" i="14"/>
  <c r="E29" i="14"/>
  <c r="M27" i="14"/>
  <c r="L27" i="14"/>
  <c r="K27" i="14"/>
  <c r="J27" i="14"/>
  <c r="I27" i="14"/>
  <c r="H27" i="14"/>
  <c r="G27" i="14"/>
  <c r="F27" i="14"/>
  <c r="E27" i="14"/>
  <c r="D27" i="14"/>
  <c r="M26" i="14"/>
  <c r="L26" i="14"/>
  <c r="K26" i="14"/>
  <c r="J26" i="14"/>
  <c r="I26" i="14"/>
  <c r="H26" i="14"/>
  <c r="G26" i="14"/>
  <c r="F26" i="14"/>
  <c r="E26" i="14"/>
  <c r="D26" i="14"/>
  <c r="M25" i="14"/>
  <c r="L25" i="14"/>
  <c r="K25" i="14"/>
  <c r="J25" i="14"/>
  <c r="I25" i="14"/>
  <c r="H25" i="14"/>
  <c r="G25" i="14"/>
  <c r="F25" i="14"/>
  <c r="E25" i="14"/>
  <c r="D25" i="14"/>
  <c r="L23" i="14"/>
  <c r="K23" i="14"/>
  <c r="J23" i="14"/>
  <c r="I23" i="14"/>
  <c r="H23" i="14"/>
  <c r="G23" i="14"/>
  <c r="F23" i="14"/>
  <c r="E23" i="14"/>
  <c r="D23" i="14"/>
  <c r="L22" i="14"/>
  <c r="K22" i="14"/>
  <c r="J22" i="14"/>
  <c r="I22" i="14"/>
  <c r="H22" i="14"/>
  <c r="G22" i="14"/>
  <c r="F22" i="14"/>
  <c r="E22" i="14"/>
  <c r="D22" i="14"/>
  <c r="L20" i="14"/>
  <c r="K20" i="14"/>
  <c r="J20" i="14"/>
  <c r="I20" i="14"/>
  <c r="H20" i="14"/>
  <c r="G20" i="14"/>
  <c r="F20" i="14"/>
  <c r="E20" i="14"/>
  <c r="D20" i="14"/>
  <c r="L19" i="14"/>
  <c r="K19" i="14"/>
  <c r="J19" i="14"/>
  <c r="I19" i="14"/>
  <c r="H19" i="14"/>
  <c r="G19" i="14"/>
  <c r="F19" i="14"/>
  <c r="E19" i="14"/>
  <c r="D19" i="14"/>
  <c r="L17" i="14"/>
  <c r="K17" i="14"/>
  <c r="J17" i="14"/>
  <c r="I17" i="14"/>
  <c r="H17" i="14"/>
  <c r="G17" i="14"/>
  <c r="F17" i="14"/>
  <c r="M16" i="14"/>
  <c r="L16" i="14"/>
  <c r="K16" i="14"/>
  <c r="J16" i="14"/>
  <c r="I16" i="14"/>
  <c r="H16" i="14"/>
  <c r="G16" i="14"/>
  <c r="F16" i="14"/>
  <c r="M14" i="14"/>
  <c r="L14" i="14"/>
  <c r="K14" i="14"/>
  <c r="J14" i="14"/>
  <c r="I14" i="14"/>
  <c r="H14" i="14"/>
  <c r="G14" i="14"/>
  <c r="F14" i="14"/>
  <c r="E14" i="14"/>
  <c r="D14" i="14"/>
  <c r="L13" i="14"/>
  <c r="K13" i="14"/>
  <c r="J13" i="14"/>
  <c r="I13" i="14"/>
  <c r="H13" i="14"/>
  <c r="G13" i="14"/>
  <c r="F13" i="14"/>
  <c r="E13" i="14"/>
  <c r="D13" i="14"/>
  <c r="I12" i="14"/>
  <c r="K62" i="38"/>
  <c r="K62" i="16" s="1"/>
  <c r="K61" i="38"/>
  <c r="K61" i="16" s="1"/>
  <c r="L60" i="38"/>
  <c r="L60" i="16" s="1"/>
  <c r="J60" i="38"/>
  <c r="J60" i="16" s="1"/>
  <c r="I60" i="38"/>
  <c r="I60" i="16" s="1"/>
  <c r="H60" i="38"/>
  <c r="H60" i="16" s="1"/>
  <c r="G60" i="38"/>
  <c r="G60" i="16" s="1"/>
  <c r="F60" i="38"/>
  <c r="F60" i="16" s="1"/>
  <c r="E60" i="38"/>
  <c r="E60" i="16" s="1"/>
  <c r="D60" i="38"/>
  <c r="D60" i="16" s="1"/>
  <c r="K59" i="38"/>
  <c r="K59" i="16" s="1"/>
  <c r="K58" i="38"/>
  <c r="K58" i="16" s="1"/>
  <c r="L57" i="38"/>
  <c r="L57" i="16" s="1"/>
  <c r="J57" i="38"/>
  <c r="J57" i="16" s="1"/>
  <c r="I57" i="38"/>
  <c r="I57" i="16" s="1"/>
  <c r="H57" i="38"/>
  <c r="H57" i="16" s="1"/>
  <c r="G57" i="38"/>
  <c r="G57" i="16" s="1"/>
  <c r="F57" i="38"/>
  <c r="F57" i="16" s="1"/>
  <c r="E57" i="38"/>
  <c r="E57" i="16" s="1"/>
  <c r="D57" i="38"/>
  <c r="D57" i="16" s="1"/>
  <c r="K56" i="38"/>
  <c r="K56" i="16" s="1"/>
  <c r="K55" i="38"/>
  <c r="K55" i="16" s="1"/>
  <c r="L54" i="38"/>
  <c r="L54" i="16" s="1"/>
  <c r="K54" i="38"/>
  <c r="K54" i="16" s="1"/>
  <c r="J54" i="38"/>
  <c r="J54" i="16" s="1"/>
  <c r="I54" i="38"/>
  <c r="I54" i="16" s="1"/>
  <c r="H54" i="38"/>
  <c r="H54" i="16" s="1"/>
  <c r="G54" i="38"/>
  <c r="G54" i="16" s="1"/>
  <c r="F54" i="38"/>
  <c r="F54" i="16" s="1"/>
  <c r="E54" i="38"/>
  <c r="E54" i="16" s="1"/>
  <c r="D54" i="38"/>
  <c r="D54" i="16" s="1"/>
  <c r="K53" i="38"/>
  <c r="K53" i="16" s="1"/>
  <c r="K52" i="38"/>
  <c r="K52" i="16" s="1"/>
  <c r="L51" i="38"/>
  <c r="L51" i="16" s="1"/>
  <c r="J51" i="38"/>
  <c r="J51" i="16" s="1"/>
  <c r="I51" i="38"/>
  <c r="I51" i="16" s="1"/>
  <c r="H51" i="38"/>
  <c r="H51" i="16" s="1"/>
  <c r="G51" i="38"/>
  <c r="G51" i="16" s="1"/>
  <c r="F51" i="38"/>
  <c r="F51" i="16" s="1"/>
  <c r="E51" i="38"/>
  <c r="E51" i="16" s="1"/>
  <c r="D51" i="38"/>
  <c r="D51" i="16" s="1"/>
  <c r="K50" i="38"/>
  <c r="K50" i="16" s="1"/>
  <c r="K49" i="38"/>
  <c r="K49" i="16" s="1"/>
  <c r="L48" i="38"/>
  <c r="L48" i="16" s="1"/>
  <c r="J48" i="38"/>
  <c r="J48" i="16" s="1"/>
  <c r="I48" i="38"/>
  <c r="I48" i="16" s="1"/>
  <c r="I47" i="38"/>
  <c r="I47" i="16" s="1"/>
  <c r="H48" i="38"/>
  <c r="H48" i="16" s="1"/>
  <c r="G48" i="38"/>
  <c r="G48" i="16" s="1"/>
  <c r="G47" i="38"/>
  <c r="G47" i="16" s="1"/>
  <c r="F48" i="38"/>
  <c r="F48" i="16" s="1"/>
  <c r="E48" i="38"/>
  <c r="E48" i="16" s="1"/>
  <c r="E47" i="38"/>
  <c r="E47" i="16" s="1"/>
  <c r="D48" i="38"/>
  <c r="D48" i="16" s="1"/>
  <c r="F47" i="38"/>
  <c r="F47" i="16" s="1"/>
  <c r="K43" i="38"/>
  <c r="K43" i="16" s="1"/>
  <c r="K42" i="38"/>
  <c r="K42" i="16" s="1"/>
  <c r="L41" i="38"/>
  <c r="L41" i="16" s="1"/>
  <c r="J41" i="38"/>
  <c r="J41" i="16" s="1"/>
  <c r="I41" i="38"/>
  <c r="I41" i="16" s="1"/>
  <c r="H41" i="38"/>
  <c r="H41" i="16" s="1"/>
  <c r="G41" i="38"/>
  <c r="G41" i="16" s="1"/>
  <c r="F41" i="38"/>
  <c r="F41" i="16" s="1"/>
  <c r="E41" i="38"/>
  <c r="E41" i="16" s="1"/>
  <c r="D41" i="38"/>
  <c r="D41" i="16" s="1"/>
  <c r="K40" i="38"/>
  <c r="K40" i="16" s="1"/>
  <c r="K39" i="38"/>
  <c r="K39" i="16" s="1"/>
  <c r="L38" i="38"/>
  <c r="L38" i="16" s="1"/>
  <c r="J38" i="38"/>
  <c r="J38" i="16" s="1"/>
  <c r="I38" i="38"/>
  <c r="I38" i="16" s="1"/>
  <c r="H38" i="38"/>
  <c r="H38" i="16" s="1"/>
  <c r="G38" i="38"/>
  <c r="G38" i="16" s="1"/>
  <c r="F38" i="38"/>
  <c r="F38" i="16" s="1"/>
  <c r="E38" i="38"/>
  <c r="E38" i="16" s="1"/>
  <c r="D38" i="38"/>
  <c r="D38" i="16" s="1"/>
  <c r="K37" i="38"/>
  <c r="K37" i="16" s="1"/>
  <c r="K36" i="38"/>
  <c r="K36" i="16" s="1"/>
  <c r="L35" i="38"/>
  <c r="L35" i="16" s="1"/>
  <c r="J35" i="38"/>
  <c r="J35" i="16" s="1"/>
  <c r="I35" i="38"/>
  <c r="I35" i="16" s="1"/>
  <c r="H35" i="38"/>
  <c r="H35" i="16" s="1"/>
  <c r="G35" i="38"/>
  <c r="G35" i="16" s="1"/>
  <c r="F35" i="38"/>
  <c r="F35" i="16" s="1"/>
  <c r="E35" i="38"/>
  <c r="E35" i="16" s="1"/>
  <c r="D35" i="38"/>
  <c r="D35" i="16" s="1"/>
  <c r="K34" i="38"/>
  <c r="K34" i="16" s="1"/>
  <c r="K33" i="38"/>
  <c r="K33" i="16" s="1"/>
  <c r="L32" i="38"/>
  <c r="L32" i="16" s="1"/>
  <c r="J32" i="38"/>
  <c r="J32" i="16" s="1"/>
  <c r="I32" i="38"/>
  <c r="I32" i="16" s="1"/>
  <c r="H32" i="38"/>
  <c r="H32" i="16" s="1"/>
  <c r="G32" i="38"/>
  <c r="G32" i="16" s="1"/>
  <c r="F32" i="38"/>
  <c r="F32" i="16" s="1"/>
  <c r="E32" i="38"/>
  <c r="E32" i="16" s="1"/>
  <c r="D32" i="38"/>
  <c r="D32" i="16" s="1"/>
  <c r="K31" i="38"/>
  <c r="K31" i="16" s="1"/>
  <c r="K30" i="38"/>
  <c r="K30" i="16" s="1"/>
  <c r="L29" i="38"/>
  <c r="L29" i="16" s="1"/>
  <c r="J29" i="38"/>
  <c r="J29" i="16" s="1"/>
  <c r="I29" i="38"/>
  <c r="I29" i="16" s="1"/>
  <c r="H29" i="38"/>
  <c r="H29" i="16" s="1"/>
  <c r="G29" i="38"/>
  <c r="G29" i="16" s="1"/>
  <c r="F29" i="38"/>
  <c r="F29" i="16" s="1"/>
  <c r="E29" i="38"/>
  <c r="E29" i="16" s="1"/>
  <c r="D29" i="38"/>
  <c r="D29" i="16" s="1"/>
  <c r="I28" i="38"/>
  <c r="I28" i="16" s="1"/>
  <c r="K23" i="38"/>
  <c r="K23" i="16" s="1"/>
  <c r="K22" i="38"/>
  <c r="K22" i="16" s="1"/>
  <c r="L21" i="38"/>
  <c r="L21" i="16" s="1"/>
  <c r="J21" i="38"/>
  <c r="J21" i="16" s="1"/>
  <c r="I21" i="38"/>
  <c r="I21" i="16" s="1"/>
  <c r="H21" i="38"/>
  <c r="H21" i="16" s="1"/>
  <c r="G21" i="38"/>
  <c r="G21" i="16" s="1"/>
  <c r="F21" i="38"/>
  <c r="F21" i="16" s="1"/>
  <c r="E21" i="38"/>
  <c r="E21" i="16" s="1"/>
  <c r="D21" i="38"/>
  <c r="D21" i="16" s="1"/>
  <c r="K20" i="38"/>
  <c r="K20" i="16" s="1"/>
  <c r="K19" i="38"/>
  <c r="K19" i="16" s="1"/>
  <c r="L18" i="38"/>
  <c r="L18" i="16" s="1"/>
  <c r="J18" i="38"/>
  <c r="J18" i="16" s="1"/>
  <c r="I18" i="38"/>
  <c r="I18" i="16" s="1"/>
  <c r="H18" i="38"/>
  <c r="H18" i="16" s="1"/>
  <c r="G18" i="38"/>
  <c r="G18" i="16" s="1"/>
  <c r="F18" i="38"/>
  <c r="F18" i="16" s="1"/>
  <c r="E18" i="38"/>
  <c r="E18" i="16" s="1"/>
  <c r="D18" i="38"/>
  <c r="D18" i="16" s="1"/>
  <c r="L15" i="38"/>
  <c r="L15" i="16" s="1"/>
  <c r="K15" i="38"/>
  <c r="K15" i="16" s="1"/>
  <c r="J15" i="38"/>
  <c r="J15" i="16" s="1"/>
  <c r="I15" i="38"/>
  <c r="I15" i="16" s="1"/>
  <c r="H15" i="38"/>
  <c r="H15" i="16" s="1"/>
  <c r="G15" i="38"/>
  <c r="G15" i="16" s="1"/>
  <c r="F15" i="38"/>
  <c r="F15" i="16" s="1"/>
  <c r="E15" i="38"/>
  <c r="E15" i="16" s="1"/>
  <c r="D15" i="38"/>
  <c r="D15" i="16" s="1"/>
  <c r="K14" i="38"/>
  <c r="K14" i="16" s="1"/>
  <c r="K13" i="38"/>
  <c r="K13" i="16" s="1"/>
  <c r="L12" i="38"/>
  <c r="L12" i="16" s="1"/>
  <c r="J12" i="38"/>
  <c r="J12" i="16" s="1"/>
  <c r="I12" i="38"/>
  <c r="I12" i="16" s="1"/>
  <c r="H12" i="38"/>
  <c r="H12" i="16" s="1"/>
  <c r="G12" i="38"/>
  <c r="G12" i="16" s="1"/>
  <c r="F12" i="38"/>
  <c r="F12" i="16" s="1"/>
  <c r="E12" i="38"/>
  <c r="E12" i="16" s="1"/>
  <c r="D12" i="38"/>
  <c r="D12" i="16" s="1"/>
  <c r="L62" i="37"/>
  <c r="L62" i="15" s="1"/>
  <c r="L61" i="37"/>
  <c r="L61" i="15" s="1"/>
  <c r="L60" i="37"/>
  <c r="L60" i="15" s="1"/>
  <c r="K60" i="37"/>
  <c r="K60" i="15" s="1"/>
  <c r="J60" i="37"/>
  <c r="J60" i="15" s="1"/>
  <c r="I60" i="37"/>
  <c r="I60" i="15" s="1"/>
  <c r="H60" i="37"/>
  <c r="H60" i="15" s="1"/>
  <c r="G60" i="37"/>
  <c r="G60" i="15" s="1"/>
  <c r="F60" i="37"/>
  <c r="F60" i="15" s="1"/>
  <c r="E60" i="37"/>
  <c r="E60" i="15" s="1"/>
  <c r="D60" i="37"/>
  <c r="D60" i="15" s="1"/>
  <c r="L59" i="37"/>
  <c r="L59" i="15" s="1"/>
  <c r="L58" i="37"/>
  <c r="L58" i="15" s="1"/>
  <c r="K57" i="37"/>
  <c r="K57" i="15" s="1"/>
  <c r="J57" i="37"/>
  <c r="J57" i="15" s="1"/>
  <c r="I57" i="37"/>
  <c r="I57" i="15" s="1"/>
  <c r="H57" i="37"/>
  <c r="H57" i="15" s="1"/>
  <c r="G57" i="37"/>
  <c r="G57" i="15" s="1"/>
  <c r="F57" i="37"/>
  <c r="F57" i="15" s="1"/>
  <c r="E57" i="37"/>
  <c r="E57" i="15" s="1"/>
  <c r="D57" i="37"/>
  <c r="D57" i="15" s="1"/>
  <c r="L56" i="37"/>
  <c r="L56" i="15" s="1"/>
  <c r="L55" i="37"/>
  <c r="L55" i="15" s="1"/>
  <c r="L54" i="37"/>
  <c r="L54" i="15" s="1"/>
  <c r="K54" i="37"/>
  <c r="K54" i="15" s="1"/>
  <c r="J54" i="37"/>
  <c r="J54" i="15" s="1"/>
  <c r="I54" i="37"/>
  <c r="I54" i="15" s="1"/>
  <c r="H54" i="37"/>
  <c r="H54" i="15" s="1"/>
  <c r="G54" i="37"/>
  <c r="G54" i="15" s="1"/>
  <c r="F54" i="37"/>
  <c r="F54" i="15" s="1"/>
  <c r="E54" i="37"/>
  <c r="E54" i="15" s="1"/>
  <c r="D54" i="37"/>
  <c r="D54" i="15" s="1"/>
  <c r="L53" i="37"/>
  <c r="L53" i="15" s="1"/>
  <c r="L52" i="37"/>
  <c r="L52" i="15" s="1"/>
  <c r="K51" i="37"/>
  <c r="K51" i="15" s="1"/>
  <c r="J51" i="37"/>
  <c r="J51" i="15" s="1"/>
  <c r="I51" i="37"/>
  <c r="I51" i="15" s="1"/>
  <c r="H51" i="37"/>
  <c r="H51" i="15" s="1"/>
  <c r="G51" i="37"/>
  <c r="G51" i="15" s="1"/>
  <c r="F51" i="37"/>
  <c r="F51" i="15" s="1"/>
  <c r="E51" i="37"/>
  <c r="E51" i="15" s="1"/>
  <c r="D51" i="37"/>
  <c r="D51" i="15" s="1"/>
  <c r="L50" i="37"/>
  <c r="L50" i="15" s="1"/>
  <c r="L49" i="37"/>
  <c r="L49" i="15" s="1"/>
  <c r="K48" i="37"/>
  <c r="K48" i="15" s="1"/>
  <c r="J48" i="37"/>
  <c r="J48" i="15" s="1"/>
  <c r="J47" i="37"/>
  <c r="J47" i="15" s="1"/>
  <c r="I48" i="37"/>
  <c r="I48" i="15" s="1"/>
  <c r="H48" i="37"/>
  <c r="H48" i="15" s="1"/>
  <c r="G48" i="37"/>
  <c r="G48" i="15" s="1"/>
  <c r="F48" i="37"/>
  <c r="F48" i="15" s="1"/>
  <c r="E48" i="37"/>
  <c r="E48" i="15" s="1"/>
  <c r="D48" i="37"/>
  <c r="D48" i="15" s="1"/>
  <c r="G47" i="37"/>
  <c r="G47" i="15" s="1"/>
  <c r="E47" i="37"/>
  <c r="E47" i="15" s="1"/>
  <c r="L43" i="37"/>
  <c r="L43" i="15" s="1"/>
  <c r="L42" i="37"/>
  <c r="L42" i="15" s="1"/>
  <c r="K41" i="37"/>
  <c r="K41" i="15" s="1"/>
  <c r="J41" i="37"/>
  <c r="J41" i="15" s="1"/>
  <c r="I41" i="37"/>
  <c r="I41" i="15" s="1"/>
  <c r="H41" i="37"/>
  <c r="H41" i="15" s="1"/>
  <c r="G41" i="37"/>
  <c r="G41" i="15" s="1"/>
  <c r="F41" i="37"/>
  <c r="F41" i="15" s="1"/>
  <c r="E41" i="37"/>
  <c r="E41" i="15" s="1"/>
  <c r="D41" i="37"/>
  <c r="D41" i="15" s="1"/>
  <c r="L40" i="37"/>
  <c r="L40" i="15" s="1"/>
  <c r="L39" i="37"/>
  <c r="L39" i="15" s="1"/>
  <c r="L38" i="37"/>
  <c r="L38" i="15" s="1"/>
  <c r="K38" i="37"/>
  <c r="K38" i="15" s="1"/>
  <c r="J38" i="37"/>
  <c r="J38" i="15" s="1"/>
  <c r="I38" i="37"/>
  <c r="I38" i="15" s="1"/>
  <c r="H38" i="37"/>
  <c r="H38" i="15" s="1"/>
  <c r="G38" i="37"/>
  <c r="G38" i="15" s="1"/>
  <c r="F38" i="37"/>
  <c r="F38" i="15" s="1"/>
  <c r="E38" i="37"/>
  <c r="E38" i="15" s="1"/>
  <c r="D38" i="37"/>
  <c r="D38" i="15" s="1"/>
  <c r="L37" i="37"/>
  <c r="L37" i="15" s="1"/>
  <c r="L36" i="37"/>
  <c r="L36" i="15" s="1"/>
  <c r="K35" i="37"/>
  <c r="K35" i="15" s="1"/>
  <c r="J35" i="37"/>
  <c r="J35" i="15" s="1"/>
  <c r="I35" i="37"/>
  <c r="I35" i="15" s="1"/>
  <c r="H35" i="37"/>
  <c r="H35" i="15" s="1"/>
  <c r="G35" i="37"/>
  <c r="G35" i="15" s="1"/>
  <c r="F35" i="37"/>
  <c r="F35" i="15" s="1"/>
  <c r="E35" i="37"/>
  <c r="E35" i="15" s="1"/>
  <c r="D35" i="37"/>
  <c r="D35" i="15" s="1"/>
  <c r="L34" i="37"/>
  <c r="L34" i="15" s="1"/>
  <c r="L33" i="37"/>
  <c r="L33" i="15" s="1"/>
  <c r="L32" i="37"/>
  <c r="L32" i="15" s="1"/>
  <c r="K32" i="37"/>
  <c r="K32" i="15" s="1"/>
  <c r="J32" i="37"/>
  <c r="J32" i="15" s="1"/>
  <c r="I32" i="37"/>
  <c r="I32" i="15" s="1"/>
  <c r="H32" i="37"/>
  <c r="H32" i="15" s="1"/>
  <c r="G32" i="37"/>
  <c r="G32" i="15" s="1"/>
  <c r="F32" i="37"/>
  <c r="F32" i="15" s="1"/>
  <c r="E32" i="37"/>
  <c r="E32" i="15" s="1"/>
  <c r="D32" i="37"/>
  <c r="D32" i="15" s="1"/>
  <c r="L31" i="37"/>
  <c r="L31" i="15" s="1"/>
  <c r="L30" i="37"/>
  <c r="L30" i="15" s="1"/>
  <c r="L29" i="37"/>
  <c r="L29" i="15" s="1"/>
  <c r="K29" i="37"/>
  <c r="K29" i="15" s="1"/>
  <c r="J29" i="37"/>
  <c r="J29" i="15" s="1"/>
  <c r="I29" i="37"/>
  <c r="I29" i="15" s="1"/>
  <c r="I28" i="37"/>
  <c r="I28" i="15" s="1"/>
  <c r="H29" i="37"/>
  <c r="H29" i="15" s="1"/>
  <c r="G29" i="37"/>
  <c r="G29" i="15" s="1"/>
  <c r="G28" i="37"/>
  <c r="G28" i="15" s="1"/>
  <c r="F29" i="37"/>
  <c r="F29" i="15" s="1"/>
  <c r="E29" i="37"/>
  <c r="E29" i="15" s="1"/>
  <c r="E28" i="37"/>
  <c r="E28" i="15" s="1"/>
  <c r="D29" i="37"/>
  <c r="D29" i="15" s="1"/>
  <c r="L23" i="37"/>
  <c r="L23" i="15" s="1"/>
  <c r="L22" i="37"/>
  <c r="L22" i="15" s="1"/>
  <c r="K21" i="37"/>
  <c r="K21" i="15" s="1"/>
  <c r="J21" i="37"/>
  <c r="J21" i="15" s="1"/>
  <c r="I21" i="37"/>
  <c r="I21" i="15" s="1"/>
  <c r="H21" i="37"/>
  <c r="H21" i="15" s="1"/>
  <c r="G21" i="37"/>
  <c r="G21" i="15" s="1"/>
  <c r="F21" i="37"/>
  <c r="F21" i="15" s="1"/>
  <c r="E21" i="37"/>
  <c r="E21" i="15" s="1"/>
  <c r="D21" i="37"/>
  <c r="D21" i="15" s="1"/>
  <c r="L20" i="37"/>
  <c r="L20" i="15" s="1"/>
  <c r="L19" i="37"/>
  <c r="L19" i="15" s="1"/>
  <c r="L18" i="37"/>
  <c r="L18" i="15" s="1"/>
  <c r="K18" i="37"/>
  <c r="K18" i="15" s="1"/>
  <c r="J18" i="37"/>
  <c r="J18" i="15" s="1"/>
  <c r="I18" i="37"/>
  <c r="I18" i="15" s="1"/>
  <c r="H18" i="37"/>
  <c r="H18" i="15" s="1"/>
  <c r="G18" i="37"/>
  <c r="G18" i="15" s="1"/>
  <c r="G24" i="37"/>
  <c r="G24" i="15" s="1"/>
  <c r="F18" i="37"/>
  <c r="F18" i="15" s="1"/>
  <c r="E18" i="37"/>
  <c r="E18" i="15" s="1"/>
  <c r="D18" i="37"/>
  <c r="D18" i="15" s="1"/>
  <c r="L17" i="37"/>
  <c r="L17" i="15" s="1"/>
  <c r="L16" i="37"/>
  <c r="L16" i="15" s="1"/>
  <c r="K15" i="37"/>
  <c r="K15" i="15" s="1"/>
  <c r="J15" i="37"/>
  <c r="J15" i="15" s="1"/>
  <c r="I15" i="37"/>
  <c r="I15" i="15" s="1"/>
  <c r="H15" i="37"/>
  <c r="H15" i="15" s="1"/>
  <c r="G15" i="37"/>
  <c r="G15" i="15" s="1"/>
  <c r="F15" i="37"/>
  <c r="F15" i="15" s="1"/>
  <c r="E15" i="37"/>
  <c r="E15" i="15" s="1"/>
  <c r="D15" i="37"/>
  <c r="D15" i="15" s="1"/>
  <c r="L14" i="37"/>
  <c r="L14" i="15" s="1"/>
  <c r="L13" i="37"/>
  <c r="L13" i="15" s="1"/>
  <c r="K12" i="37"/>
  <c r="K12" i="15" s="1"/>
  <c r="J12" i="37"/>
  <c r="J12" i="15" s="1"/>
  <c r="I12" i="37"/>
  <c r="I12" i="15" s="1"/>
  <c r="H12" i="37"/>
  <c r="H12" i="15" s="1"/>
  <c r="G12" i="37"/>
  <c r="G12" i="15" s="1"/>
  <c r="F12" i="37"/>
  <c r="F12" i="15" s="1"/>
  <c r="E12" i="37"/>
  <c r="E12" i="15" s="1"/>
  <c r="D12" i="37"/>
  <c r="D12" i="15" s="1"/>
  <c r="M62" i="36"/>
  <c r="M62" i="14" s="1"/>
  <c r="M61" i="36"/>
  <c r="M61" i="14" s="1"/>
  <c r="L60" i="36"/>
  <c r="L60" i="14" s="1"/>
  <c r="K60" i="36"/>
  <c r="K60" i="14" s="1"/>
  <c r="J60" i="36"/>
  <c r="J60" i="14" s="1"/>
  <c r="I60" i="36"/>
  <c r="I60" i="14" s="1"/>
  <c r="H60" i="36"/>
  <c r="H60" i="14" s="1"/>
  <c r="G60" i="36"/>
  <c r="G60" i="14" s="1"/>
  <c r="F60" i="36"/>
  <c r="F60" i="14" s="1"/>
  <c r="E60" i="36"/>
  <c r="E60" i="14" s="1"/>
  <c r="D60" i="36"/>
  <c r="D60" i="14" s="1"/>
  <c r="M59" i="36"/>
  <c r="M57" i="36" s="1"/>
  <c r="M57" i="14" s="1"/>
  <c r="M58" i="36"/>
  <c r="M58" i="14" s="1"/>
  <c r="L57" i="36"/>
  <c r="L57" i="14" s="1"/>
  <c r="K57" i="36"/>
  <c r="K57" i="14" s="1"/>
  <c r="J57" i="36"/>
  <c r="J57" i="14" s="1"/>
  <c r="I57" i="36"/>
  <c r="I57" i="14" s="1"/>
  <c r="H57" i="36"/>
  <c r="H57" i="14" s="1"/>
  <c r="G57" i="36"/>
  <c r="G57" i="14" s="1"/>
  <c r="F57" i="36"/>
  <c r="F57" i="14" s="1"/>
  <c r="E57" i="36"/>
  <c r="E57" i="14" s="1"/>
  <c r="D57" i="36"/>
  <c r="D57" i="14" s="1"/>
  <c r="M56" i="36"/>
  <c r="M56" i="14" s="1"/>
  <c r="M55" i="36"/>
  <c r="M54" i="36"/>
  <c r="M54" i="14" s="1"/>
  <c r="L54" i="36"/>
  <c r="L54" i="14" s="1"/>
  <c r="K54" i="36"/>
  <c r="K54" i="14" s="1"/>
  <c r="J54" i="36"/>
  <c r="J54" i="14" s="1"/>
  <c r="I54" i="36"/>
  <c r="I54" i="14" s="1"/>
  <c r="H54" i="36"/>
  <c r="H54" i="14" s="1"/>
  <c r="G54" i="36"/>
  <c r="G54" i="14" s="1"/>
  <c r="F54" i="36"/>
  <c r="F54" i="14" s="1"/>
  <c r="E54" i="36"/>
  <c r="E54" i="14" s="1"/>
  <c r="D54" i="36"/>
  <c r="D54" i="14" s="1"/>
  <c r="M53" i="36"/>
  <c r="M51" i="36" s="1"/>
  <c r="M51" i="14" s="1"/>
  <c r="M52" i="36"/>
  <c r="M52" i="14" s="1"/>
  <c r="L51" i="36"/>
  <c r="L51" i="14" s="1"/>
  <c r="K51" i="36"/>
  <c r="K51" i="14" s="1"/>
  <c r="J51" i="36"/>
  <c r="J51" i="14" s="1"/>
  <c r="I51" i="36"/>
  <c r="I47" i="36" s="1"/>
  <c r="H51" i="36"/>
  <c r="G51" i="36"/>
  <c r="G47" i="36" s="1"/>
  <c r="G47" i="14" s="1"/>
  <c r="F51" i="36"/>
  <c r="F51" i="14" s="1"/>
  <c r="E51" i="36"/>
  <c r="E51" i="14" s="1"/>
  <c r="D51" i="36"/>
  <c r="D51" i="14" s="1"/>
  <c r="M50" i="36"/>
  <c r="M50" i="14" s="1"/>
  <c r="M49" i="36"/>
  <c r="M49" i="14" s="1"/>
  <c r="M48" i="36"/>
  <c r="M48" i="14" s="1"/>
  <c r="L48" i="36"/>
  <c r="L48" i="14" s="1"/>
  <c r="K48" i="36"/>
  <c r="K48" i="14" s="1"/>
  <c r="J48" i="36"/>
  <c r="J48" i="14" s="1"/>
  <c r="I48" i="36"/>
  <c r="I48" i="14" s="1"/>
  <c r="H48" i="36"/>
  <c r="H48" i="14" s="1"/>
  <c r="G48" i="36"/>
  <c r="G48" i="14" s="1"/>
  <c r="F48" i="36"/>
  <c r="F48" i="14" s="1"/>
  <c r="E48" i="36"/>
  <c r="E48" i="14" s="1"/>
  <c r="D48" i="36"/>
  <c r="D48" i="14" s="1"/>
  <c r="L47" i="36"/>
  <c r="L47" i="14" s="1"/>
  <c r="J47" i="36"/>
  <c r="J63" i="36" s="1"/>
  <c r="J63" i="14" s="1"/>
  <c r="F47" i="36"/>
  <c r="F47" i="14" s="1"/>
  <c r="D47" i="36"/>
  <c r="D47" i="14" s="1"/>
  <c r="M43" i="36"/>
  <c r="M43" i="14" s="1"/>
  <c r="M42" i="36"/>
  <c r="M41" i="36" s="1"/>
  <c r="M41" i="14" s="1"/>
  <c r="L41" i="36"/>
  <c r="L41" i="14" s="1"/>
  <c r="K41" i="36"/>
  <c r="K41" i="14" s="1"/>
  <c r="J41" i="36"/>
  <c r="J41" i="14" s="1"/>
  <c r="I41" i="36"/>
  <c r="H41" i="36"/>
  <c r="H41" i="14" s="1"/>
  <c r="G41" i="36"/>
  <c r="G41" i="14" s="1"/>
  <c r="F41" i="36"/>
  <c r="F41" i="14" s="1"/>
  <c r="E41" i="36"/>
  <c r="D41" i="36"/>
  <c r="D41" i="14" s="1"/>
  <c r="M40" i="36"/>
  <c r="M40" i="14" s="1"/>
  <c r="M39" i="36"/>
  <c r="M39" i="14" s="1"/>
  <c r="M38" i="36"/>
  <c r="M38" i="14" s="1"/>
  <c r="L38" i="36"/>
  <c r="L38" i="14" s="1"/>
  <c r="K38" i="36"/>
  <c r="J38" i="36"/>
  <c r="J38" i="14" s="1"/>
  <c r="I38" i="36"/>
  <c r="I38" i="14" s="1"/>
  <c r="H38" i="36"/>
  <c r="H38" i="14" s="1"/>
  <c r="G38" i="36"/>
  <c r="G38" i="14" s="1"/>
  <c r="F38" i="36"/>
  <c r="F38" i="14" s="1"/>
  <c r="E38" i="36"/>
  <c r="E38" i="14" s="1"/>
  <c r="D38" i="36"/>
  <c r="D38" i="14" s="1"/>
  <c r="M37" i="36"/>
  <c r="M36" i="36"/>
  <c r="M36" i="14" s="1"/>
  <c r="L35" i="36"/>
  <c r="L35" i="14" s="1"/>
  <c r="K35" i="36"/>
  <c r="K35" i="14" s="1"/>
  <c r="J35" i="36"/>
  <c r="J35" i="14" s="1"/>
  <c r="I35" i="36"/>
  <c r="I35" i="14" s="1"/>
  <c r="H35" i="36"/>
  <c r="H35" i="14" s="1"/>
  <c r="G35" i="36"/>
  <c r="G35" i="14" s="1"/>
  <c r="F35" i="36"/>
  <c r="F35" i="14" s="1"/>
  <c r="E35" i="36"/>
  <c r="E35" i="14" s="1"/>
  <c r="D35" i="36"/>
  <c r="D35" i="14" s="1"/>
  <c r="M34" i="36"/>
  <c r="M34" i="14" s="1"/>
  <c r="M33" i="36"/>
  <c r="M32" i="36"/>
  <c r="M32" i="14" s="1"/>
  <c r="L32" i="36"/>
  <c r="L32" i="14" s="1"/>
  <c r="K32" i="36"/>
  <c r="K32" i="14" s="1"/>
  <c r="J32" i="36"/>
  <c r="J32" i="14" s="1"/>
  <c r="I32" i="36"/>
  <c r="I32" i="14" s="1"/>
  <c r="H32" i="36"/>
  <c r="H32" i="14" s="1"/>
  <c r="G32" i="36"/>
  <c r="F32" i="36"/>
  <c r="F32" i="14" s="1"/>
  <c r="E32" i="36"/>
  <c r="E32" i="14" s="1"/>
  <c r="D32" i="36"/>
  <c r="D32" i="14" s="1"/>
  <c r="M31" i="36"/>
  <c r="M31" i="14" s="1"/>
  <c r="M30" i="36"/>
  <c r="M29" i="36" s="1"/>
  <c r="M29" i="14" s="1"/>
  <c r="L29" i="36"/>
  <c r="L29" i="14" s="1"/>
  <c r="K29" i="36"/>
  <c r="K29" i="14" s="1"/>
  <c r="J29" i="36"/>
  <c r="J29" i="14" s="1"/>
  <c r="I29" i="36"/>
  <c r="I29" i="14" s="1"/>
  <c r="H29" i="36"/>
  <c r="H29" i="14" s="1"/>
  <c r="G29" i="36"/>
  <c r="G28" i="36" s="1"/>
  <c r="G28" i="14" s="1"/>
  <c r="F29" i="36"/>
  <c r="F29" i="14" s="1"/>
  <c r="E29" i="36"/>
  <c r="D29" i="36"/>
  <c r="D29" i="14" s="1"/>
  <c r="L28" i="36"/>
  <c r="L28" i="14" s="1"/>
  <c r="J28" i="36"/>
  <c r="J28" i="14" s="1"/>
  <c r="H28" i="36"/>
  <c r="H44" i="36" s="1"/>
  <c r="H44" i="14" s="1"/>
  <c r="F28" i="36"/>
  <c r="F28" i="14" s="1"/>
  <c r="D28" i="36"/>
  <c r="D28" i="14" s="1"/>
  <c r="M23" i="36"/>
  <c r="M23" i="14" s="1"/>
  <c r="M22" i="36"/>
  <c r="M22" i="14" s="1"/>
  <c r="L21" i="36"/>
  <c r="L24" i="36" s="1"/>
  <c r="L24" i="14" s="1"/>
  <c r="K21" i="36"/>
  <c r="K21" i="14" s="1"/>
  <c r="J21" i="36"/>
  <c r="J21" i="14" s="1"/>
  <c r="I21" i="36"/>
  <c r="I21" i="14" s="1"/>
  <c r="H21" i="36"/>
  <c r="H24" i="36" s="1"/>
  <c r="H24" i="14" s="1"/>
  <c r="G21" i="36"/>
  <c r="G24" i="36" s="1"/>
  <c r="G24" i="14" s="1"/>
  <c r="F21" i="36"/>
  <c r="F21" i="14" s="1"/>
  <c r="E21" i="36"/>
  <c r="E21" i="14" s="1"/>
  <c r="D21" i="36"/>
  <c r="D24" i="36" s="1"/>
  <c r="D24" i="14" s="1"/>
  <c r="M20" i="36"/>
  <c r="M20" i="14" s="1"/>
  <c r="M19" i="36"/>
  <c r="M19" i="14" s="1"/>
  <c r="M18" i="36"/>
  <c r="M18" i="14" s="1"/>
  <c r="L18" i="36"/>
  <c r="L18" i="14" s="1"/>
  <c r="K18" i="36"/>
  <c r="K18" i="14" s="1"/>
  <c r="J18" i="36"/>
  <c r="J18" i="14" s="1"/>
  <c r="I18" i="36"/>
  <c r="I18" i="14" s="1"/>
  <c r="H18" i="36"/>
  <c r="H18" i="14" s="1"/>
  <c r="G18" i="36"/>
  <c r="G18" i="14" s="1"/>
  <c r="F18" i="36"/>
  <c r="F18" i="14" s="1"/>
  <c r="E18" i="36"/>
  <c r="E18" i="14" s="1"/>
  <c r="D18" i="36"/>
  <c r="D18" i="14" s="1"/>
  <c r="M17" i="36"/>
  <c r="M15" i="36" s="1"/>
  <c r="M15" i="14" s="1"/>
  <c r="M16" i="36"/>
  <c r="L15" i="36"/>
  <c r="L15" i="14" s="1"/>
  <c r="K15" i="36"/>
  <c r="K15" i="14" s="1"/>
  <c r="J15" i="36"/>
  <c r="J15" i="14" s="1"/>
  <c r="I15" i="36"/>
  <c r="I15" i="14" s="1"/>
  <c r="H15" i="36"/>
  <c r="H15" i="14" s="1"/>
  <c r="G15" i="36"/>
  <c r="G15" i="14" s="1"/>
  <c r="F15" i="36"/>
  <c r="F15" i="14" s="1"/>
  <c r="E15" i="36"/>
  <c r="D15" i="36"/>
  <c r="M14" i="36"/>
  <c r="M13" i="36"/>
  <c r="M13" i="14" s="1"/>
  <c r="M12" i="36"/>
  <c r="M12" i="14" s="1"/>
  <c r="L12" i="36"/>
  <c r="L12" i="14" s="1"/>
  <c r="K12" i="36"/>
  <c r="K12" i="14" s="1"/>
  <c r="J12" i="36"/>
  <c r="J12" i="14" s="1"/>
  <c r="I12" i="36"/>
  <c r="H12" i="36"/>
  <c r="H12" i="14" s="1"/>
  <c r="G12" i="36"/>
  <c r="G12" i="14" s="1"/>
  <c r="F12" i="36"/>
  <c r="F12" i="14" s="1"/>
  <c r="E12" i="36"/>
  <c r="E12" i="14" s="1"/>
  <c r="D12" i="36"/>
  <c r="D12" i="14" s="1"/>
  <c r="L40" i="30"/>
  <c r="K40" i="30"/>
  <c r="J40" i="30"/>
  <c r="I40" i="30"/>
  <c r="H40" i="30"/>
  <c r="G40" i="30"/>
  <c r="F40" i="30"/>
  <c r="E40" i="30"/>
  <c r="D40" i="30"/>
  <c r="L39" i="30"/>
  <c r="K39" i="30"/>
  <c r="J39" i="30"/>
  <c r="I39" i="30"/>
  <c r="H39" i="30"/>
  <c r="G39" i="30"/>
  <c r="F39" i="30"/>
  <c r="E39" i="30"/>
  <c r="D39" i="30"/>
  <c r="K38" i="30"/>
  <c r="M37" i="30"/>
  <c r="L37" i="30"/>
  <c r="K37" i="30"/>
  <c r="J37" i="30"/>
  <c r="I37" i="30"/>
  <c r="H37" i="30"/>
  <c r="G37" i="30"/>
  <c r="F37" i="30"/>
  <c r="E37" i="30"/>
  <c r="D37" i="30"/>
  <c r="L36" i="30"/>
  <c r="K36" i="30"/>
  <c r="J36" i="30"/>
  <c r="I36" i="30"/>
  <c r="H36" i="30"/>
  <c r="G36" i="30"/>
  <c r="F36" i="30"/>
  <c r="E36" i="30"/>
  <c r="D36" i="30"/>
  <c r="I35" i="30"/>
  <c r="L34" i="30"/>
  <c r="K34" i="30"/>
  <c r="J34" i="30"/>
  <c r="I34" i="30"/>
  <c r="H34" i="30"/>
  <c r="G34" i="30"/>
  <c r="F34" i="30"/>
  <c r="E34" i="30"/>
  <c r="D34" i="30"/>
  <c r="M33" i="30"/>
  <c r="L33" i="30"/>
  <c r="K33" i="30"/>
  <c r="J33" i="30"/>
  <c r="I33" i="30"/>
  <c r="H33" i="30"/>
  <c r="G33" i="30"/>
  <c r="F33" i="30"/>
  <c r="E33" i="30"/>
  <c r="D33" i="30"/>
  <c r="G32" i="30"/>
  <c r="L31" i="30"/>
  <c r="K31" i="30"/>
  <c r="J31" i="30"/>
  <c r="I31" i="30"/>
  <c r="H31" i="30"/>
  <c r="G31" i="30"/>
  <c r="F31" i="30"/>
  <c r="E31" i="30"/>
  <c r="D31" i="30"/>
  <c r="L30" i="30"/>
  <c r="K30" i="30"/>
  <c r="J30" i="30"/>
  <c r="I30" i="30"/>
  <c r="H30" i="30"/>
  <c r="G30" i="30"/>
  <c r="F30" i="30"/>
  <c r="E30" i="30"/>
  <c r="D30" i="30"/>
  <c r="G29" i="30"/>
  <c r="L28" i="30"/>
  <c r="K28" i="30"/>
  <c r="J28" i="30"/>
  <c r="I28" i="30"/>
  <c r="H28" i="30"/>
  <c r="G28" i="30"/>
  <c r="F28" i="30"/>
  <c r="E28" i="30"/>
  <c r="D28" i="30"/>
  <c r="J26" i="30"/>
  <c r="H26" i="30"/>
  <c r="L25" i="30"/>
  <c r="K25" i="30"/>
  <c r="J25" i="30"/>
  <c r="I25" i="30"/>
  <c r="H25" i="30"/>
  <c r="G25" i="30"/>
  <c r="F25" i="30"/>
  <c r="E25" i="30"/>
  <c r="D25" i="30"/>
  <c r="L24" i="30"/>
  <c r="K24" i="30"/>
  <c r="J24" i="30"/>
  <c r="I24" i="30"/>
  <c r="H24" i="30"/>
  <c r="G24" i="30"/>
  <c r="F24" i="30"/>
  <c r="E24" i="30"/>
  <c r="D24" i="30"/>
  <c r="H23" i="30"/>
  <c r="F23" i="30"/>
  <c r="L22" i="30"/>
  <c r="K22" i="30"/>
  <c r="J22" i="30"/>
  <c r="I22" i="30"/>
  <c r="H22" i="30"/>
  <c r="G22" i="30"/>
  <c r="F22" i="30"/>
  <c r="E22" i="30"/>
  <c r="D22" i="30"/>
  <c r="L21" i="30"/>
  <c r="K21" i="30"/>
  <c r="J21" i="30"/>
  <c r="I21" i="30"/>
  <c r="H21" i="30"/>
  <c r="G21" i="30"/>
  <c r="F21" i="30"/>
  <c r="E21" i="30"/>
  <c r="D21" i="30"/>
  <c r="L20" i="30"/>
  <c r="F20" i="30"/>
  <c r="D20" i="30"/>
  <c r="L19" i="30"/>
  <c r="K19" i="30"/>
  <c r="J19" i="30"/>
  <c r="I19" i="30"/>
  <c r="H19" i="30"/>
  <c r="G19" i="30"/>
  <c r="F19" i="30"/>
  <c r="E19" i="30"/>
  <c r="D19" i="30"/>
  <c r="L18" i="30"/>
  <c r="K18" i="30"/>
  <c r="J18" i="30"/>
  <c r="I18" i="30"/>
  <c r="H18" i="30"/>
  <c r="G18" i="30"/>
  <c r="F18" i="30"/>
  <c r="E18" i="30"/>
  <c r="D18" i="30"/>
  <c r="L17" i="30"/>
  <c r="J17" i="30"/>
  <c r="D17" i="30"/>
  <c r="L16" i="30"/>
  <c r="K16" i="30"/>
  <c r="J16" i="30"/>
  <c r="I16" i="30"/>
  <c r="H16" i="30"/>
  <c r="G16" i="30"/>
  <c r="F16" i="30"/>
  <c r="E16" i="30"/>
  <c r="D16" i="30"/>
  <c r="L15" i="30"/>
  <c r="K15" i="30"/>
  <c r="J15" i="30"/>
  <c r="I15" i="30"/>
  <c r="H15" i="30"/>
  <c r="G15" i="30"/>
  <c r="F15" i="30"/>
  <c r="E15" i="30"/>
  <c r="D15" i="30"/>
  <c r="J14" i="30"/>
  <c r="H14" i="30"/>
  <c r="D14" i="35"/>
  <c r="D14" i="30" s="1"/>
  <c r="E14" i="35"/>
  <c r="E14" i="30" s="1"/>
  <c r="F14" i="35"/>
  <c r="F14" i="30" s="1"/>
  <c r="G14" i="35"/>
  <c r="G14" i="30" s="1"/>
  <c r="H14" i="35"/>
  <c r="I14" i="35"/>
  <c r="I14" i="30" s="1"/>
  <c r="J14" i="35"/>
  <c r="K14" i="35"/>
  <c r="K14" i="30" s="1"/>
  <c r="L14" i="35"/>
  <c r="L14" i="30" s="1"/>
  <c r="M15" i="35"/>
  <c r="M15" i="30" s="1"/>
  <c r="M16" i="35"/>
  <c r="M16" i="30" s="1"/>
  <c r="M14" i="35"/>
  <c r="M14" i="30" s="1"/>
  <c r="D17" i="35"/>
  <c r="E17" i="35"/>
  <c r="E17" i="30" s="1"/>
  <c r="F17" i="35"/>
  <c r="F17" i="30" s="1"/>
  <c r="G17" i="35"/>
  <c r="G17" i="30" s="1"/>
  <c r="H17" i="35"/>
  <c r="H17" i="30" s="1"/>
  <c r="I17" i="35"/>
  <c r="M17" i="35" s="1"/>
  <c r="M17" i="30" s="1"/>
  <c r="J17" i="35"/>
  <c r="K17" i="35"/>
  <c r="K17" i="30" s="1"/>
  <c r="L17" i="35"/>
  <c r="M18" i="35"/>
  <c r="M18" i="30" s="1"/>
  <c r="M19" i="35"/>
  <c r="M19" i="30" s="1"/>
  <c r="D20" i="35"/>
  <c r="E20" i="35"/>
  <c r="E20" i="30" s="1"/>
  <c r="F20" i="35"/>
  <c r="G20" i="35"/>
  <c r="G20" i="30" s="1"/>
  <c r="H20" i="35"/>
  <c r="H20" i="30" s="1"/>
  <c r="I20" i="35"/>
  <c r="I20" i="30" s="1"/>
  <c r="J20" i="35"/>
  <c r="J20" i="30" s="1"/>
  <c r="K20" i="35"/>
  <c r="K20" i="30" s="1"/>
  <c r="L20" i="35"/>
  <c r="M21" i="35"/>
  <c r="M21" i="30" s="1"/>
  <c r="M22" i="35"/>
  <c r="M22" i="30" s="1"/>
  <c r="M20" i="35"/>
  <c r="M20" i="30" s="1"/>
  <c r="D23" i="35"/>
  <c r="D23" i="30" s="1"/>
  <c r="E23" i="35"/>
  <c r="E23" i="30" s="1"/>
  <c r="F23" i="35"/>
  <c r="G23" i="35"/>
  <c r="G23" i="30" s="1"/>
  <c r="H23" i="35"/>
  <c r="I23" i="35"/>
  <c r="M23" i="35" s="1"/>
  <c r="M23" i="30" s="1"/>
  <c r="J23" i="35"/>
  <c r="J23" i="30" s="1"/>
  <c r="K23" i="35"/>
  <c r="K23" i="30" s="1"/>
  <c r="L23" i="35"/>
  <c r="L23" i="30" s="1"/>
  <c r="M24" i="35"/>
  <c r="M24" i="30" s="1"/>
  <c r="M25" i="35"/>
  <c r="M25" i="30" s="1"/>
  <c r="D26" i="35"/>
  <c r="D26" i="30" s="1"/>
  <c r="E26" i="35"/>
  <c r="E26" i="30" s="1"/>
  <c r="F26" i="35"/>
  <c r="F26" i="30" s="1"/>
  <c r="G26" i="35"/>
  <c r="H26" i="35"/>
  <c r="J26" i="35"/>
  <c r="L26" i="35"/>
  <c r="L26" i="30" s="1"/>
  <c r="D29" i="35"/>
  <c r="D29" i="30" s="1"/>
  <c r="E29" i="35"/>
  <c r="E29" i="30" s="1"/>
  <c r="F29" i="35"/>
  <c r="F29" i="30" s="1"/>
  <c r="G29" i="35"/>
  <c r="H29" i="35"/>
  <c r="H29" i="30" s="1"/>
  <c r="I29" i="35"/>
  <c r="I29" i="30" s="1"/>
  <c r="J29" i="35"/>
  <c r="J29" i="30" s="1"/>
  <c r="K29" i="35"/>
  <c r="K29" i="30" s="1"/>
  <c r="L29" i="35"/>
  <c r="L29" i="30" s="1"/>
  <c r="M30" i="35"/>
  <c r="M29" i="35" s="1"/>
  <c r="M29" i="30" s="1"/>
  <c r="M31" i="35"/>
  <c r="M31" i="30" s="1"/>
  <c r="D32" i="35"/>
  <c r="D32" i="30" s="1"/>
  <c r="E32" i="35"/>
  <c r="E32" i="30" s="1"/>
  <c r="F32" i="35"/>
  <c r="F32" i="30" s="1"/>
  <c r="G32" i="35"/>
  <c r="H32" i="35"/>
  <c r="H32" i="30" s="1"/>
  <c r="I32" i="35"/>
  <c r="I32" i="30" s="1"/>
  <c r="J32" i="35"/>
  <c r="J32" i="30" s="1"/>
  <c r="K32" i="35"/>
  <c r="K32" i="30" s="1"/>
  <c r="L32" i="35"/>
  <c r="L32" i="30" s="1"/>
  <c r="M33" i="35"/>
  <c r="M34" i="35"/>
  <c r="M34" i="30" s="1"/>
  <c r="D35" i="35"/>
  <c r="D35" i="30" s="1"/>
  <c r="E35" i="35"/>
  <c r="E35" i="30" s="1"/>
  <c r="F35" i="35"/>
  <c r="F35" i="30" s="1"/>
  <c r="G35" i="35"/>
  <c r="G35" i="30" s="1"/>
  <c r="H35" i="35"/>
  <c r="H35" i="30" s="1"/>
  <c r="I35" i="35"/>
  <c r="J35" i="35"/>
  <c r="J35" i="30" s="1"/>
  <c r="K35" i="35"/>
  <c r="K35" i="30" s="1"/>
  <c r="L35" i="35"/>
  <c r="L35" i="30" s="1"/>
  <c r="M36" i="35"/>
  <c r="M36" i="30" s="1"/>
  <c r="M37" i="35"/>
  <c r="D38" i="35"/>
  <c r="D38" i="30" s="1"/>
  <c r="E38" i="35"/>
  <c r="E38" i="30" s="1"/>
  <c r="F38" i="35"/>
  <c r="F38" i="30" s="1"/>
  <c r="G38" i="35"/>
  <c r="G41" i="35" s="1"/>
  <c r="H38" i="35"/>
  <c r="H38" i="30" s="1"/>
  <c r="I38" i="35"/>
  <c r="I38" i="30" s="1"/>
  <c r="J38" i="35"/>
  <c r="J38" i="30" s="1"/>
  <c r="K38" i="35"/>
  <c r="L38" i="35"/>
  <c r="L38" i="30" s="1"/>
  <c r="M39" i="35"/>
  <c r="M39" i="30" s="1"/>
  <c r="M40" i="35"/>
  <c r="M40" i="30" s="1"/>
  <c r="D41" i="35"/>
  <c r="D41" i="30" s="1"/>
  <c r="E41" i="35"/>
  <c r="E41" i="30" s="1"/>
  <c r="F41" i="35"/>
  <c r="F41" i="30" s="1"/>
  <c r="H41" i="35"/>
  <c r="H41" i="30" s="1"/>
  <c r="J41" i="35"/>
  <c r="J41" i="30" s="1"/>
  <c r="K41" i="35"/>
  <c r="K41" i="30" s="1"/>
  <c r="L41" i="35"/>
  <c r="L41" i="30" s="1"/>
  <c r="F26" i="34"/>
  <c r="E28" i="34"/>
  <c r="D28" i="34"/>
  <c r="C28" i="34"/>
  <c r="B28" i="34"/>
  <c r="F25" i="34"/>
  <c r="H10" i="34"/>
  <c r="G10" i="34"/>
  <c r="F10" i="34"/>
  <c r="E10" i="34"/>
  <c r="D10" i="34"/>
  <c r="C10" i="34"/>
  <c r="B10" i="34"/>
  <c r="I9" i="34"/>
  <c r="I8" i="34"/>
  <c r="I7" i="34"/>
  <c r="I6" i="34"/>
  <c r="I10" i="34" s="1"/>
  <c r="I60" i="33"/>
  <c r="I59" i="33"/>
  <c r="K57" i="33"/>
  <c r="J57" i="33"/>
  <c r="I57" i="33"/>
  <c r="H57" i="33"/>
  <c r="L57" i="33" s="1"/>
  <c r="G57" i="33"/>
  <c r="F57" i="33"/>
  <c r="E57" i="33"/>
  <c r="D57" i="33"/>
  <c r="K56" i="33"/>
  <c r="J56" i="33"/>
  <c r="I56" i="33"/>
  <c r="H56" i="33"/>
  <c r="G56" i="33"/>
  <c r="F56" i="33"/>
  <c r="E56" i="33"/>
  <c r="D56" i="33"/>
  <c r="K55" i="33"/>
  <c r="J55" i="33"/>
  <c r="I55" i="33"/>
  <c r="H55" i="33"/>
  <c r="L55" i="33" s="1"/>
  <c r="G55" i="33"/>
  <c r="F55" i="33"/>
  <c r="E55" i="33"/>
  <c r="D55" i="33"/>
  <c r="K54" i="33"/>
  <c r="J54" i="33"/>
  <c r="J53" i="33" s="1"/>
  <c r="J52" i="33" s="1"/>
  <c r="J61" i="33" s="1"/>
  <c r="I54" i="33"/>
  <c r="H54" i="33"/>
  <c r="L54" i="33" s="1"/>
  <c r="G54" i="33"/>
  <c r="F54" i="33"/>
  <c r="E54" i="33"/>
  <c r="D54" i="33"/>
  <c r="I42" i="33"/>
  <c r="I41" i="33"/>
  <c r="K39" i="33"/>
  <c r="J39" i="33"/>
  <c r="L39" i="33" s="1"/>
  <c r="I39" i="33"/>
  <c r="H39" i="33"/>
  <c r="G39" i="33"/>
  <c r="F39" i="33"/>
  <c r="E39" i="33"/>
  <c r="D39" i="33"/>
  <c r="K38" i="33"/>
  <c r="J38" i="33"/>
  <c r="I38" i="33"/>
  <c r="H38" i="33"/>
  <c r="G38" i="33"/>
  <c r="F38" i="33"/>
  <c r="E38" i="33"/>
  <c r="D38" i="33"/>
  <c r="K37" i="33"/>
  <c r="J37" i="33"/>
  <c r="I37" i="33"/>
  <c r="H37" i="33"/>
  <c r="G37" i="33"/>
  <c r="F37" i="33"/>
  <c r="E37" i="33"/>
  <c r="D37" i="33"/>
  <c r="L37" i="33" s="1"/>
  <c r="K36" i="33"/>
  <c r="J36" i="33"/>
  <c r="J35" i="33" s="1"/>
  <c r="J34" i="33" s="1"/>
  <c r="J43" i="33" s="1"/>
  <c r="I36" i="33"/>
  <c r="H36" i="33"/>
  <c r="G36" i="33"/>
  <c r="F36" i="33"/>
  <c r="E36" i="33"/>
  <c r="D36" i="33"/>
  <c r="L36" i="33" s="1"/>
  <c r="I31" i="33"/>
  <c r="I30" i="33"/>
  <c r="I29" i="33" s="1"/>
  <c r="L29" i="33" s="1"/>
  <c r="K28" i="33"/>
  <c r="J28" i="33"/>
  <c r="I28" i="33"/>
  <c r="H28" i="33"/>
  <c r="G28" i="33"/>
  <c r="F28" i="33"/>
  <c r="E28" i="33"/>
  <c r="D28" i="33"/>
  <c r="L28" i="33" s="1"/>
  <c r="K27" i="33"/>
  <c r="J27" i="33"/>
  <c r="I27" i="33"/>
  <c r="H27" i="33"/>
  <c r="G27" i="33"/>
  <c r="F27" i="33"/>
  <c r="E27" i="33"/>
  <c r="D27" i="33"/>
  <c r="L27" i="33" s="1"/>
  <c r="K26" i="33"/>
  <c r="J26" i="33"/>
  <c r="I26" i="33"/>
  <c r="H26" i="33"/>
  <c r="G26" i="33"/>
  <c r="F26" i="33"/>
  <c r="E26" i="33"/>
  <c r="D26" i="33"/>
  <c r="L26" i="33" s="1"/>
  <c r="K25" i="33"/>
  <c r="J25" i="33"/>
  <c r="I25" i="33"/>
  <c r="H25" i="33"/>
  <c r="G25" i="33"/>
  <c r="F25" i="33"/>
  <c r="F24" i="33" s="1"/>
  <c r="F23" i="33" s="1"/>
  <c r="F32" i="33" s="1"/>
  <c r="E25" i="33"/>
  <c r="D25" i="33"/>
  <c r="L25" i="33" s="1"/>
  <c r="I20" i="33"/>
  <c r="I19" i="33"/>
  <c r="D19" i="33"/>
  <c r="K17" i="33"/>
  <c r="J17" i="33"/>
  <c r="I17" i="33"/>
  <c r="H17" i="33"/>
  <c r="G17" i="33"/>
  <c r="L17" i="33" s="1"/>
  <c r="F17" i="33"/>
  <c r="E17" i="33"/>
  <c r="D17" i="33"/>
  <c r="K16" i="33"/>
  <c r="J16" i="33"/>
  <c r="I16" i="33"/>
  <c r="H16" i="33"/>
  <c r="G16" i="33"/>
  <c r="L16" i="33" s="1"/>
  <c r="F16" i="33"/>
  <c r="E16" i="33"/>
  <c r="D16" i="33"/>
  <c r="K15" i="33"/>
  <c r="J15" i="33"/>
  <c r="I15" i="33"/>
  <c r="H15" i="33"/>
  <c r="G15" i="33"/>
  <c r="L15" i="33" s="1"/>
  <c r="F15" i="33"/>
  <c r="E15" i="33"/>
  <c r="D15" i="33"/>
  <c r="K14" i="33"/>
  <c r="J14" i="33"/>
  <c r="I14" i="33"/>
  <c r="H14" i="33"/>
  <c r="G14" i="33"/>
  <c r="F14" i="33"/>
  <c r="E14" i="33"/>
  <c r="D14" i="33"/>
  <c r="L60" i="33"/>
  <c r="L59" i="33"/>
  <c r="K58" i="33"/>
  <c r="J58" i="33"/>
  <c r="I58" i="33"/>
  <c r="L58" i="33" s="1"/>
  <c r="H58" i="33"/>
  <c r="G58" i="33"/>
  <c r="F58" i="33"/>
  <c r="E58" i="33"/>
  <c r="D58" i="33"/>
  <c r="L56" i="33"/>
  <c r="K53" i="33"/>
  <c r="K52" i="33" s="1"/>
  <c r="I53" i="33"/>
  <c r="I52" i="33" s="1"/>
  <c r="G53" i="33"/>
  <c r="G52" i="33" s="1"/>
  <c r="E53" i="33"/>
  <c r="E52" i="33" s="1"/>
  <c r="F53" i="33"/>
  <c r="F52" i="33"/>
  <c r="F61" i="33" s="1"/>
  <c r="D53" i="33"/>
  <c r="D52" i="33" s="1"/>
  <c r="K50" i="33"/>
  <c r="J50" i="33"/>
  <c r="I50" i="33"/>
  <c r="L50" i="33" s="1"/>
  <c r="H50" i="33"/>
  <c r="G50" i="33"/>
  <c r="F50" i="33"/>
  <c r="E50" i="33"/>
  <c r="D50" i="33"/>
  <c r="L49" i="33"/>
  <c r="L48" i="33"/>
  <c r="L47" i="33"/>
  <c r="L46" i="33"/>
  <c r="L45" i="33"/>
  <c r="L42" i="33"/>
  <c r="L41" i="33"/>
  <c r="K40" i="33"/>
  <c r="J40" i="33"/>
  <c r="I40" i="33"/>
  <c r="L40" i="33" s="1"/>
  <c r="H40" i="33"/>
  <c r="G40" i="33"/>
  <c r="F40" i="33"/>
  <c r="E40" i="33"/>
  <c r="D40" i="33"/>
  <c r="L38" i="33"/>
  <c r="K35" i="33"/>
  <c r="K34" i="33" s="1"/>
  <c r="I35" i="33"/>
  <c r="I34" i="33"/>
  <c r="G35" i="33"/>
  <c r="G34" i="33" s="1"/>
  <c r="E35" i="33"/>
  <c r="E34" i="33" s="1"/>
  <c r="H35" i="33"/>
  <c r="H34" i="33" s="1"/>
  <c r="H43" i="33" s="1"/>
  <c r="F35" i="33"/>
  <c r="F34" i="33"/>
  <c r="F43" i="33" s="1"/>
  <c r="L31" i="33"/>
  <c r="K29" i="33"/>
  <c r="J29" i="33"/>
  <c r="H29" i="33"/>
  <c r="G29" i="33"/>
  <c r="F29" i="33"/>
  <c r="E29" i="33"/>
  <c r="D29" i="33"/>
  <c r="K24" i="33"/>
  <c r="K23" i="33"/>
  <c r="I24" i="33"/>
  <c r="I23" i="33" s="1"/>
  <c r="G24" i="33"/>
  <c r="G23" i="33" s="1"/>
  <c r="E24" i="33"/>
  <c r="E23" i="33" s="1"/>
  <c r="J24" i="33"/>
  <c r="J23" i="33"/>
  <c r="J32" i="33" s="1"/>
  <c r="H24" i="33"/>
  <c r="H23" i="33" s="1"/>
  <c r="H32" i="33" s="1"/>
  <c r="L20" i="33"/>
  <c r="I18" i="33"/>
  <c r="L19" i="33"/>
  <c r="K18" i="33"/>
  <c r="J18" i="33"/>
  <c r="H18" i="33"/>
  <c r="G18" i="33"/>
  <c r="F18" i="33"/>
  <c r="E18" i="33"/>
  <c r="D18" i="33"/>
  <c r="J13" i="33"/>
  <c r="J12" i="33"/>
  <c r="H13" i="33"/>
  <c r="H12" i="33"/>
  <c r="F13" i="33"/>
  <c r="F12" i="33"/>
  <c r="D13" i="33"/>
  <c r="K13" i="33"/>
  <c r="K12" i="33"/>
  <c r="I13" i="33"/>
  <c r="I12" i="33" s="1"/>
  <c r="G13" i="33"/>
  <c r="G12" i="33" s="1"/>
  <c r="E13" i="33"/>
  <c r="E12" i="33" s="1"/>
  <c r="I59" i="31"/>
  <c r="D57" i="31"/>
  <c r="D19" i="31"/>
  <c r="I60" i="31"/>
  <c r="E56" i="31"/>
  <c r="L56" i="31" s="1"/>
  <c r="F56" i="31"/>
  <c r="G56" i="31"/>
  <c r="H56" i="31"/>
  <c r="I56" i="31"/>
  <c r="J56" i="31"/>
  <c r="K56" i="31"/>
  <c r="D56" i="31"/>
  <c r="E55" i="31"/>
  <c r="L55" i="31" s="1"/>
  <c r="F55" i="31"/>
  <c r="G55" i="31"/>
  <c r="H55" i="31"/>
  <c r="I55" i="31"/>
  <c r="J55" i="31"/>
  <c r="K55" i="31"/>
  <c r="D55" i="31"/>
  <c r="E54" i="31"/>
  <c r="E53" i="31" s="1"/>
  <c r="E52" i="31" s="1"/>
  <c r="F54" i="31"/>
  <c r="G54" i="31"/>
  <c r="H54" i="31"/>
  <c r="I54" i="31"/>
  <c r="J54" i="31"/>
  <c r="K54" i="31"/>
  <c r="K53" i="31" s="1"/>
  <c r="K52" i="31" s="1"/>
  <c r="D54" i="31"/>
  <c r="I42" i="31"/>
  <c r="L42" i="31" s="1"/>
  <c r="I41" i="31"/>
  <c r="E39" i="31"/>
  <c r="F39" i="31"/>
  <c r="G39" i="31"/>
  <c r="H39" i="31"/>
  <c r="I39" i="31"/>
  <c r="J39" i="31"/>
  <c r="K39" i="31"/>
  <c r="L39" i="31" s="1"/>
  <c r="D39" i="31"/>
  <c r="E38" i="31"/>
  <c r="F38" i="31"/>
  <c r="G38" i="31"/>
  <c r="H38" i="31"/>
  <c r="I38" i="31"/>
  <c r="J38" i="31"/>
  <c r="K38" i="31"/>
  <c r="L38" i="31" s="1"/>
  <c r="D38" i="31"/>
  <c r="E37" i="31"/>
  <c r="F37" i="31"/>
  <c r="G37" i="31"/>
  <c r="H37" i="31"/>
  <c r="I37" i="31"/>
  <c r="J37" i="31"/>
  <c r="K37" i="31"/>
  <c r="L37" i="31" s="1"/>
  <c r="D37" i="31"/>
  <c r="E36" i="31"/>
  <c r="F36" i="31"/>
  <c r="G36" i="31"/>
  <c r="H36" i="31"/>
  <c r="I36" i="31"/>
  <c r="I35" i="31" s="1"/>
  <c r="I34" i="31" s="1"/>
  <c r="J36" i="31"/>
  <c r="K36" i="31"/>
  <c r="K35" i="31" s="1"/>
  <c r="K34" i="31" s="1"/>
  <c r="K43" i="31" s="1"/>
  <c r="D36" i="31"/>
  <c r="I31" i="31"/>
  <c r="I30" i="31"/>
  <c r="E28" i="31"/>
  <c r="F28" i="31"/>
  <c r="G28" i="31"/>
  <c r="H28" i="31"/>
  <c r="I28" i="31"/>
  <c r="L28" i="31" s="1"/>
  <c r="J28" i="31"/>
  <c r="K28" i="31"/>
  <c r="D28" i="31"/>
  <c r="E27" i="31"/>
  <c r="F27" i="31"/>
  <c r="G27" i="31"/>
  <c r="L27" i="31" s="1"/>
  <c r="H27" i="31"/>
  <c r="I27" i="31"/>
  <c r="J27" i="31"/>
  <c r="K27" i="31"/>
  <c r="D27" i="31"/>
  <c r="E26" i="31"/>
  <c r="F26" i="31"/>
  <c r="G26" i="31"/>
  <c r="L26" i="31" s="1"/>
  <c r="H26" i="31"/>
  <c r="I26" i="31"/>
  <c r="I24" i="31" s="1"/>
  <c r="I23" i="31" s="1"/>
  <c r="J26" i="31"/>
  <c r="K26" i="31"/>
  <c r="D26" i="31"/>
  <c r="E25" i="31"/>
  <c r="F25" i="31"/>
  <c r="G25" i="31"/>
  <c r="G24" i="31" s="1"/>
  <c r="G23" i="31" s="1"/>
  <c r="H25" i="31"/>
  <c r="H24" i="31"/>
  <c r="H23" i="31" s="1"/>
  <c r="I25" i="31"/>
  <c r="J25" i="31"/>
  <c r="K25" i="31"/>
  <c r="D25" i="31"/>
  <c r="L25" i="31" s="1"/>
  <c r="I20" i="31"/>
  <c r="L20" i="31" s="1"/>
  <c r="I19" i="31"/>
  <c r="E17" i="31"/>
  <c r="F17" i="31"/>
  <c r="G17" i="31"/>
  <c r="H17" i="31"/>
  <c r="I17" i="31"/>
  <c r="J17" i="31"/>
  <c r="K17" i="31"/>
  <c r="D17" i="31"/>
  <c r="E16" i="31"/>
  <c r="F16" i="31"/>
  <c r="G16" i="31"/>
  <c r="H16" i="31"/>
  <c r="I16" i="31"/>
  <c r="L16" i="31" s="1"/>
  <c r="J16" i="31"/>
  <c r="K16" i="31"/>
  <c r="D16" i="31"/>
  <c r="E15" i="31"/>
  <c r="F15" i="31"/>
  <c r="G15" i="31"/>
  <c r="H15" i="31"/>
  <c r="L15" i="31" s="1"/>
  <c r="I15" i="31"/>
  <c r="J15" i="31"/>
  <c r="J13" i="31" s="1"/>
  <c r="J12" i="31" s="1"/>
  <c r="J21" i="31" s="1"/>
  <c r="K15" i="31"/>
  <c r="D15" i="31"/>
  <c r="E14" i="31"/>
  <c r="F14" i="31"/>
  <c r="G14" i="31"/>
  <c r="H14" i="31"/>
  <c r="I14" i="31"/>
  <c r="J14" i="31"/>
  <c r="K14" i="31"/>
  <c r="D14" i="31"/>
  <c r="L14" i="31" s="1"/>
  <c r="F53" i="31"/>
  <c r="F52" i="31" s="1"/>
  <c r="F61" i="31" s="1"/>
  <c r="G53" i="31"/>
  <c r="G52" i="31" s="1"/>
  <c r="H53" i="31"/>
  <c r="H52" i="31" s="1"/>
  <c r="H61" i="31" s="1"/>
  <c r="I53" i="31"/>
  <c r="I52" i="31"/>
  <c r="J53" i="31"/>
  <c r="J52" i="31" s="1"/>
  <c r="D53" i="31"/>
  <c r="E35" i="31"/>
  <c r="E34" i="31" s="1"/>
  <c r="F35" i="31"/>
  <c r="G35" i="31"/>
  <c r="G34" i="31" s="1"/>
  <c r="H35" i="31"/>
  <c r="H34" i="31" s="1"/>
  <c r="J35" i="31"/>
  <c r="J34" i="31" s="1"/>
  <c r="D35" i="31"/>
  <c r="D34" i="31"/>
  <c r="E24" i="31"/>
  <c r="F24" i="31"/>
  <c r="F23" i="31" s="1"/>
  <c r="F32" i="31" s="1"/>
  <c r="J24" i="31"/>
  <c r="J23" i="31" s="1"/>
  <c r="J32" i="31" s="1"/>
  <c r="K24" i="31"/>
  <c r="K23" i="31"/>
  <c r="E13" i="31"/>
  <c r="E12" i="31" s="1"/>
  <c r="F13" i="31"/>
  <c r="G13" i="31"/>
  <c r="G12" i="31" s="1"/>
  <c r="G21" i="31" s="1"/>
  <c r="I13" i="31"/>
  <c r="K13" i="31"/>
  <c r="K12" i="31" s="1"/>
  <c r="K21" i="31" s="1"/>
  <c r="L17" i="31"/>
  <c r="L19" i="31"/>
  <c r="L30" i="31"/>
  <c r="L31" i="31"/>
  <c r="L41" i="31"/>
  <c r="L45" i="31"/>
  <c r="L46" i="31"/>
  <c r="L47" i="31"/>
  <c r="L48" i="31"/>
  <c r="L49" i="31"/>
  <c r="L57" i="31"/>
  <c r="L59" i="31"/>
  <c r="L60" i="31"/>
  <c r="E58" i="31"/>
  <c r="F58" i="31"/>
  <c r="G58" i="31"/>
  <c r="H58" i="31"/>
  <c r="I58" i="31"/>
  <c r="J58" i="31"/>
  <c r="K58" i="31"/>
  <c r="K61" i="31" s="1"/>
  <c r="D58" i="31"/>
  <c r="D52" i="31"/>
  <c r="F34" i="31"/>
  <c r="E40" i="31"/>
  <c r="F40" i="31"/>
  <c r="F43" i="31" s="1"/>
  <c r="G40" i="31"/>
  <c r="G43" i="31" s="1"/>
  <c r="H40" i="31"/>
  <c r="H43" i="31" s="1"/>
  <c r="J40" i="31"/>
  <c r="J43" i="31" s="1"/>
  <c r="K40" i="31"/>
  <c r="D40" i="31"/>
  <c r="D43" i="31" s="1"/>
  <c r="E29" i="31"/>
  <c r="F29" i="31"/>
  <c r="G29" i="31"/>
  <c r="L29" i="31" s="1"/>
  <c r="H29" i="31"/>
  <c r="H32" i="31" s="1"/>
  <c r="I29" i="31"/>
  <c r="J29" i="31"/>
  <c r="K29" i="31"/>
  <c r="K32" i="31" s="1"/>
  <c r="D29" i="31"/>
  <c r="E18" i="31"/>
  <c r="F18" i="31"/>
  <c r="G18" i="31"/>
  <c r="H18" i="31"/>
  <c r="J18" i="31"/>
  <c r="K18" i="31"/>
  <c r="D18" i="31"/>
  <c r="F12" i="31"/>
  <c r="F21" i="31"/>
  <c r="K50" i="31"/>
  <c r="J50" i="31"/>
  <c r="I50" i="31"/>
  <c r="H50" i="31"/>
  <c r="G50" i="31"/>
  <c r="F50" i="31"/>
  <c r="E50" i="31"/>
  <c r="D50" i="31"/>
  <c r="L50" i="31" s="1"/>
  <c r="AR21" i="26"/>
  <c r="AQ21" i="26"/>
  <c r="AP21" i="26"/>
  <c r="AO21" i="26"/>
  <c r="AN21" i="26"/>
  <c r="AM21" i="26"/>
  <c r="AL21" i="26"/>
  <c r="AK21" i="26"/>
  <c r="AJ21" i="26"/>
  <c r="AI21" i="26"/>
  <c r="AH21" i="26"/>
  <c r="AG21" i="26"/>
  <c r="AF21" i="26"/>
  <c r="AE21" i="26"/>
  <c r="AD21" i="26"/>
  <c r="AC21" i="26"/>
  <c r="AB21" i="26"/>
  <c r="AA21" i="26"/>
  <c r="Z21" i="26"/>
  <c r="Y21" i="26"/>
  <c r="X21" i="26"/>
  <c r="W21" i="26"/>
  <c r="V21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AR18" i="26"/>
  <c r="AQ18" i="26"/>
  <c r="AP18" i="26"/>
  <c r="AO18" i="26"/>
  <c r="AN18" i="26"/>
  <c r="AM18" i="26"/>
  <c r="AL18" i="26"/>
  <c r="AK18" i="26"/>
  <c r="AJ18" i="26"/>
  <c r="AI18" i="26"/>
  <c r="AH18" i="26"/>
  <c r="AG18" i="26"/>
  <c r="AF18" i="26"/>
  <c r="AE18" i="26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AR15" i="26"/>
  <c r="AQ15" i="26"/>
  <c r="AP15" i="26"/>
  <c r="AO15" i="26"/>
  <c r="AN15" i="26"/>
  <c r="AM15" i="26"/>
  <c r="AL15" i="26"/>
  <c r="AK15" i="26"/>
  <c r="AJ15" i="26"/>
  <c r="AI15" i="26"/>
  <c r="AH15" i="26"/>
  <c r="AG15" i="26"/>
  <c r="AF15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AR12" i="26"/>
  <c r="AQ12" i="26"/>
  <c r="AP12" i="26"/>
  <c r="AO12" i="26"/>
  <c r="AN12" i="26"/>
  <c r="AM12" i="26"/>
  <c r="AL12" i="26"/>
  <c r="AK12" i="26"/>
  <c r="AJ12" i="26"/>
  <c r="AI12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D14" i="19"/>
  <c r="D14" i="10" s="1"/>
  <c r="E14" i="19"/>
  <c r="F14" i="19"/>
  <c r="G14" i="19"/>
  <c r="H14" i="19"/>
  <c r="I14" i="19"/>
  <c r="J14" i="19"/>
  <c r="K14" i="19"/>
  <c r="L14" i="19"/>
  <c r="L14" i="10" s="1"/>
  <c r="M15" i="19"/>
  <c r="M16" i="19"/>
  <c r="D17" i="19"/>
  <c r="E17" i="19"/>
  <c r="F17" i="19"/>
  <c r="G17" i="19"/>
  <c r="H17" i="19"/>
  <c r="I17" i="19"/>
  <c r="I17" i="10" s="1"/>
  <c r="J17" i="19"/>
  <c r="K17" i="19"/>
  <c r="L17" i="19"/>
  <c r="M18" i="19"/>
  <c r="M19" i="19"/>
  <c r="D20" i="19"/>
  <c r="E20" i="19"/>
  <c r="F20" i="19"/>
  <c r="F20" i="10" s="1"/>
  <c r="G20" i="19"/>
  <c r="H20" i="19"/>
  <c r="I20" i="19"/>
  <c r="J20" i="19"/>
  <c r="K20" i="19"/>
  <c r="L20" i="19"/>
  <c r="M21" i="19"/>
  <c r="M22" i="19"/>
  <c r="M22" i="10" s="1"/>
  <c r="D23" i="19"/>
  <c r="E23" i="19"/>
  <c r="F23" i="19"/>
  <c r="G23" i="19"/>
  <c r="H23" i="19"/>
  <c r="I23" i="19"/>
  <c r="J23" i="19"/>
  <c r="K23" i="19"/>
  <c r="K23" i="10" s="1"/>
  <c r="L23" i="19"/>
  <c r="M24" i="19"/>
  <c r="M25" i="19"/>
  <c r="D26" i="19"/>
  <c r="E26" i="19"/>
  <c r="F26" i="19"/>
  <c r="G26" i="19"/>
  <c r="H26" i="19"/>
  <c r="H26" i="10" s="1"/>
  <c r="I26" i="19"/>
  <c r="J26" i="19"/>
  <c r="K26" i="19"/>
  <c r="L26" i="19"/>
  <c r="M27" i="19"/>
  <c r="M28" i="19"/>
  <c r="D33" i="19"/>
  <c r="E33" i="19"/>
  <c r="F33" i="19"/>
  <c r="G33" i="19"/>
  <c r="H33" i="19"/>
  <c r="I33" i="19"/>
  <c r="J33" i="19"/>
  <c r="K33" i="19"/>
  <c r="L33" i="19"/>
  <c r="M34" i="19"/>
  <c r="M34" i="10" s="1"/>
  <c r="M35" i="19"/>
  <c r="D36" i="19"/>
  <c r="E36" i="19"/>
  <c r="F36" i="19"/>
  <c r="G36" i="19"/>
  <c r="H36" i="19"/>
  <c r="H36" i="10" s="1"/>
  <c r="I36" i="19"/>
  <c r="J36" i="19"/>
  <c r="K36" i="19"/>
  <c r="L36" i="19"/>
  <c r="M37" i="19"/>
  <c r="M38" i="19"/>
  <c r="M38" i="10"/>
  <c r="D39" i="19"/>
  <c r="E39" i="19"/>
  <c r="F39" i="19"/>
  <c r="G39" i="19"/>
  <c r="H39" i="19"/>
  <c r="I39" i="19"/>
  <c r="J39" i="19"/>
  <c r="K39" i="19"/>
  <c r="L39" i="19"/>
  <c r="M40" i="19"/>
  <c r="M40" i="10" s="1"/>
  <c r="M41" i="19"/>
  <c r="D42" i="19"/>
  <c r="E42" i="19"/>
  <c r="F42" i="19"/>
  <c r="G42" i="19"/>
  <c r="H42" i="19"/>
  <c r="I42" i="19"/>
  <c r="J42" i="19"/>
  <c r="J42" i="10" s="1"/>
  <c r="K42" i="19"/>
  <c r="L42" i="19"/>
  <c r="M43" i="19"/>
  <c r="M44" i="19"/>
  <c r="D45" i="19"/>
  <c r="E45" i="19"/>
  <c r="F45" i="19"/>
  <c r="G45" i="19"/>
  <c r="G45" i="10" s="1"/>
  <c r="H45" i="19"/>
  <c r="I45" i="19"/>
  <c r="J45" i="19"/>
  <c r="K45" i="19"/>
  <c r="L45" i="19"/>
  <c r="M46" i="19"/>
  <c r="M47" i="19"/>
  <c r="M50" i="19"/>
  <c r="M50" i="10" s="1"/>
  <c r="M51" i="19"/>
  <c r="M52" i="19"/>
  <c r="D56" i="19"/>
  <c r="E56" i="19"/>
  <c r="F56" i="19"/>
  <c r="G56" i="19"/>
  <c r="H56" i="19"/>
  <c r="I56" i="19"/>
  <c r="I56" i="10" s="1"/>
  <c r="J56" i="19"/>
  <c r="K56" i="19"/>
  <c r="L56" i="19"/>
  <c r="M57" i="19"/>
  <c r="M58" i="19"/>
  <c r="D59" i="19"/>
  <c r="E59" i="19"/>
  <c r="F59" i="19"/>
  <c r="F59" i="10" s="1"/>
  <c r="G59" i="19"/>
  <c r="H59" i="19"/>
  <c r="I59" i="19"/>
  <c r="J59" i="19"/>
  <c r="K59" i="19"/>
  <c r="L59" i="19"/>
  <c r="M60" i="19"/>
  <c r="M61" i="19"/>
  <c r="M61" i="10" s="1"/>
  <c r="D62" i="19"/>
  <c r="E62" i="19"/>
  <c r="F62" i="19"/>
  <c r="G62" i="19"/>
  <c r="H62" i="19"/>
  <c r="I62" i="19"/>
  <c r="J62" i="19"/>
  <c r="K62" i="19"/>
  <c r="K62" i="10" s="1"/>
  <c r="L62" i="19"/>
  <c r="M63" i="19"/>
  <c r="M64" i="19"/>
  <c r="D65" i="19"/>
  <c r="E65" i="19"/>
  <c r="F65" i="19"/>
  <c r="G65" i="19"/>
  <c r="H65" i="19"/>
  <c r="H65" i="10" s="1"/>
  <c r="I65" i="19"/>
  <c r="J65" i="19"/>
  <c r="K65" i="19"/>
  <c r="L65" i="19"/>
  <c r="M66" i="19"/>
  <c r="M67" i="19"/>
  <c r="D68" i="19"/>
  <c r="E68" i="19"/>
  <c r="E68" i="10" s="1"/>
  <c r="F68" i="19"/>
  <c r="G68" i="19"/>
  <c r="H68" i="19"/>
  <c r="I68" i="19"/>
  <c r="J68" i="19"/>
  <c r="K68" i="19"/>
  <c r="L68" i="19"/>
  <c r="M69" i="19"/>
  <c r="M68" i="19" s="1"/>
  <c r="M68" i="10" s="1"/>
  <c r="M70" i="19"/>
  <c r="M73" i="19"/>
  <c r="M74" i="19"/>
  <c r="M75" i="19"/>
  <c r="E14" i="10"/>
  <c r="F14" i="10"/>
  <c r="G14" i="10"/>
  <c r="H14" i="10"/>
  <c r="I14" i="10"/>
  <c r="J14" i="10"/>
  <c r="K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G20" i="10"/>
  <c r="H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D23" i="10"/>
  <c r="E23" i="10"/>
  <c r="F23" i="10"/>
  <c r="G23" i="10"/>
  <c r="H23" i="10"/>
  <c r="I23" i="10"/>
  <c r="J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G33" i="10"/>
  <c r="H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I36" i="10"/>
  <c r="J36" i="10"/>
  <c r="K36" i="10"/>
  <c r="L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D39" i="10"/>
  <c r="E39" i="10"/>
  <c r="F39" i="10"/>
  <c r="G39" i="10"/>
  <c r="H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H42" i="10"/>
  <c r="I42" i="10"/>
  <c r="K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6" i="10"/>
  <c r="E56" i="10"/>
  <c r="F56" i="10"/>
  <c r="G56" i="10"/>
  <c r="H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D62" i="10"/>
  <c r="E62" i="10"/>
  <c r="F62" i="10"/>
  <c r="G62" i="10"/>
  <c r="H62" i="10"/>
  <c r="I62" i="10"/>
  <c r="J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E72" i="10"/>
  <c r="F72" i="10"/>
  <c r="G72" i="10"/>
  <c r="H72" i="10"/>
  <c r="I72" i="10"/>
  <c r="J72" i="10"/>
  <c r="K72" i="10"/>
  <c r="L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D14" i="20"/>
  <c r="E14" i="20"/>
  <c r="F14" i="20"/>
  <c r="G14" i="20"/>
  <c r="H14" i="20"/>
  <c r="I14" i="20"/>
  <c r="J14" i="20"/>
  <c r="K14" i="20"/>
  <c r="L15" i="20"/>
  <c r="L16" i="20"/>
  <c r="D17" i="20"/>
  <c r="E17" i="20"/>
  <c r="F17" i="20"/>
  <c r="G17" i="20"/>
  <c r="H17" i="20"/>
  <c r="I17" i="20"/>
  <c r="J17" i="20"/>
  <c r="K17" i="20"/>
  <c r="L18" i="20"/>
  <c r="L19" i="20"/>
  <c r="D20" i="20"/>
  <c r="E20" i="20"/>
  <c r="F20" i="20"/>
  <c r="G20" i="20"/>
  <c r="H20" i="20"/>
  <c r="I20" i="20"/>
  <c r="J20" i="20"/>
  <c r="K20" i="20"/>
  <c r="L21" i="20"/>
  <c r="L22" i="20"/>
  <c r="D23" i="20"/>
  <c r="E23" i="20"/>
  <c r="F23" i="20"/>
  <c r="G23" i="20"/>
  <c r="H23" i="20"/>
  <c r="I23" i="20"/>
  <c r="J23" i="20"/>
  <c r="K23" i="20"/>
  <c r="L24" i="20"/>
  <c r="L25" i="20"/>
  <c r="D26" i="20"/>
  <c r="E26" i="20"/>
  <c r="F26" i="20"/>
  <c r="G26" i="20"/>
  <c r="H26" i="20"/>
  <c r="I26" i="20"/>
  <c r="J26" i="20"/>
  <c r="K26" i="20"/>
  <c r="L27" i="20"/>
  <c r="L27" i="11"/>
  <c r="L28" i="20"/>
  <c r="D33" i="20"/>
  <c r="E33" i="20"/>
  <c r="F33" i="20"/>
  <c r="G33" i="20"/>
  <c r="H33" i="20"/>
  <c r="I33" i="20"/>
  <c r="J33" i="20"/>
  <c r="K33" i="20"/>
  <c r="L34" i="20"/>
  <c r="L35" i="20"/>
  <c r="D36" i="20"/>
  <c r="E36" i="20"/>
  <c r="F36" i="20"/>
  <c r="G36" i="20"/>
  <c r="H36" i="20"/>
  <c r="I36" i="20"/>
  <c r="J36" i="20"/>
  <c r="K36" i="20"/>
  <c r="L37" i="20"/>
  <c r="L38" i="20"/>
  <c r="D39" i="20"/>
  <c r="E39" i="20"/>
  <c r="F39" i="20"/>
  <c r="G39" i="20"/>
  <c r="H39" i="20"/>
  <c r="I39" i="20"/>
  <c r="J39" i="20"/>
  <c r="K39" i="20"/>
  <c r="L40" i="20"/>
  <c r="L41" i="20"/>
  <c r="D42" i="20"/>
  <c r="E42" i="20"/>
  <c r="F42" i="20"/>
  <c r="G42" i="20"/>
  <c r="H42" i="20"/>
  <c r="I42" i="20"/>
  <c r="J42" i="20"/>
  <c r="K42" i="20"/>
  <c r="L43" i="20"/>
  <c r="L44" i="20"/>
  <c r="D45" i="20"/>
  <c r="E45" i="20"/>
  <c r="F45" i="20"/>
  <c r="G45" i="20"/>
  <c r="H45" i="20"/>
  <c r="I45" i="20"/>
  <c r="J45" i="20"/>
  <c r="K45" i="20"/>
  <c r="L46" i="20"/>
  <c r="L47" i="20"/>
  <c r="L50" i="20"/>
  <c r="L51" i="20"/>
  <c r="L51" i="11" s="1"/>
  <c r="L52" i="20"/>
  <c r="D56" i="20"/>
  <c r="E56" i="20"/>
  <c r="F56" i="20"/>
  <c r="G56" i="20"/>
  <c r="H56" i="20"/>
  <c r="I56" i="20"/>
  <c r="J56" i="20"/>
  <c r="J56" i="11" s="1"/>
  <c r="K56" i="20"/>
  <c r="L57" i="20"/>
  <c r="L58" i="20"/>
  <c r="D59" i="20"/>
  <c r="E59" i="20"/>
  <c r="F59" i="20"/>
  <c r="G59" i="20"/>
  <c r="H59" i="20"/>
  <c r="H59" i="11" s="1"/>
  <c r="I59" i="20"/>
  <c r="J59" i="20"/>
  <c r="K59" i="20"/>
  <c r="L60" i="20"/>
  <c r="L61" i="20"/>
  <c r="D62" i="20"/>
  <c r="E62" i="20"/>
  <c r="F62" i="20"/>
  <c r="F62" i="11" s="1"/>
  <c r="G62" i="20"/>
  <c r="H62" i="20"/>
  <c r="I62" i="20"/>
  <c r="J62" i="20"/>
  <c r="K62" i="20"/>
  <c r="L63" i="20"/>
  <c r="L64" i="20"/>
  <c r="D65" i="20"/>
  <c r="D65" i="11" s="1"/>
  <c r="E65" i="20"/>
  <c r="F65" i="20"/>
  <c r="G65" i="20"/>
  <c r="H65" i="20"/>
  <c r="I65" i="20"/>
  <c r="J65" i="20"/>
  <c r="K65" i="20"/>
  <c r="L66" i="20"/>
  <c r="L66" i="11" s="1"/>
  <c r="L67" i="20"/>
  <c r="D68" i="20"/>
  <c r="E68" i="20"/>
  <c r="F68" i="20"/>
  <c r="G68" i="20"/>
  <c r="H68" i="20"/>
  <c r="I68" i="20"/>
  <c r="J68" i="20"/>
  <c r="J68" i="11" s="1"/>
  <c r="K68" i="20"/>
  <c r="L69" i="20"/>
  <c r="L68" i="20" s="1"/>
  <c r="L68" i="11" s="1"/>
  <c r="L70" i="20"/>
  <c r="L72" i="20"/>
  <c r="L73" i="20"/>
  <c r="L74" i="20"/>
  <c r="L74" i="11" s="1"/>
  <c r="L75" i="20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J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6" i="11"/>
  <c r="E56" i="11"/>
  <c r="F56" i="11"/>
  <c r="G56" i="11"/>
  <c r="H56" i="11"/>
  <c r="I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E59" i="11"/>
  <c r="F59" i="11"/>
  <c r="G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D62" i="11"/>
  <c r="E62" i="11"/>
  <c r="G62" i="11"/>
  <c r="H62" i="11"/>
  <c r="I62" i="11"/>
  <c r="J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E65" i="11"/>
  <c r="F65" i="11"/>
  <c r="G65" i="11"/>
  <c r="H65" i="11"/>
  <c r="I65" i="11"/>
  <c r="J65" i="11"/>
  <c r="K65" i="11"/>
  <c r="D66" i="11"/>
  <c r="E66" i="11"/>
  <c r="F66" i="11"/>
  <c r="G66" i="11"/>
  <c r="H66" i="11"/>
  <c r="I66" i="11"/>
  <c r="J66" i="11"/>
  <c r="K66" i="11"/>
  <c r="D67" i="11"/>
  <c r="E67" i="11"/>
  <c r="F67" i="11"/>
  <c r="G67" i="11"/>
  <c r="H67" i="11"/>
  <c r="I67" i="11"/>
  <c r="J67" i="11"/>
  <c r="K67" i="11"/>
  <c r="L67" i="11"/>
  <c r="D68" i="11"/>
  <c r="E68" i="11"/>
  <c r="F68" i="11"/>
  <c r="G68" i="11"/>
  <c r="H68" i="11"/>
  <c r="I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G14" i="21"/>
  <c r="H14" i="21"/>
  <c r="I14" i="21"/>
  <c r="J14" i="21"/>
  <c r="L14" i="21"/>
  <c r="K15" i="21"/>
  <c r="M15" i="21" s="1"/>
  <c r="M15" i="12" s="1"/>
  <c r="K16" i="21"/>
  <c r="M16" i="21"/>
  <c r="M16" i="12" s="1"/>
  <c r="D17" i="21"/>
  <c r="E17" i="21"/>
  <c r="F17" i="21"/>
  <c r="G17" i="21"/>
  <c r="H17" i="21"/>
  <c r="I17" i="21"/>
  <c r="J17" i="21"/>
  <c r="L17" i="21"/>
  <c r="K18" i="21"/>
  <c r="M18" i="21"/>
  <c r="M18" i="12" s="1"/>
  <c r="K19" i="21"/>
  <c r="M19" i="21"/>
  <c r="M19" i="12" s="1"/>
  <c r="D20" i="21"/>
  <c r="E20" i="21"/>
  <c r="F20" i="21"/>
  <c r="G20" i="21"/>
  <c r="H20" i="21"/>
  <c r="I20" i="21"/>
  <c r="J20" i="21"/>
  <c r="L20" i="21"/>
  <c r="K21" i="21"/>
  <c r="K22" i="21"/>
  <c r="M22" i="21"/>
  <c r="M22" i="12"/>
  <c r="D23" i="21"/>
  <c r="E23" i="21"/>
  <c r="F23" i="21"/>
  <c r="G23" i="21"/>
  <c r="H23" i="21"/>
  <c r="I23" i="21"/>
  <c r="J23" i="21"/>
  <c r="L23" i="21"/>
  <c r="K24" i="21"/>
  <c r="M24" i="21" s="1"/>
  <c r="M24" i="12" s="1"/>
  <c r="K25" i="21"/>
  <c r="M25" i="21"/>
  <c r="M25" i="12" s="1"/>
  <c r="D26" i="21"/>
  <c r="E26" i="21"/>
  <c r="F26" i="21"/>
  <c r="G26" i="21"/>
  <c r="H26" i="21"/>
  <c r="I26" i="21"/>
  <c r="J26" i="21"/>
  <c r="L26" i="21"/>
  <c r="K27" i="21"/>
  <c r="K28" i="21"/>
  <c r="M28" i="21" s="1"/>
  <c r="M28" i="12" s="1"/>
  <c r="D33" i="21"/>
  <c r="E33" i="21"/>
  <c r="F33" i="21"/>
  <c r="G33" i="21"/>
  <c r="H33" i="21"/>
  <c r="I33" i="21"/>
  <c r="I33" i="12" s="1"/>
  <c r="J33" i="21"/>
  <c r="L33" i="21"/>
  <c r="K34" i="21"/>
  <c r="M34" i="21" s="1"/>
  <c r="M34" i="12"/>
  <c r="K35" i="21"/>
  <c r="M35" i="21"/>
  <c r="M35" i="12"/>
  <c r="D36" i="21"/>
  <c r="E36" i="21"/>
  <c r="F36" i="21"/>
  <c r="G36" i="21"/>
  <c r="H36" i="21"/>
  <c r="I36" i="21"/>
  <c r="J36" i="21"/>
  <c r="L36" i="21"/>
  <c r="K37" i="21"/>
  <c r="M37" i="21" s="1"/>
  <c r="M37" i="12" s="1"/>
  <c r="K38" i="21"/>
  <c r="M38" i="21"/>
  <c r="M38" i="12" s="1"/>
  <c r="D39" i="21"/>
  <c r="D39" i="12" s="1"/>
  <c r="E39" i="21"/>
  <c r="F39" i="21"/>
  <c r="G39" i="21"/>
  <c r="H39" i="21"/>
  <c r="H39" i="12" s="1"/>
  <c r="I39" i="21"/>
  <c r="J39" i="21"/>
  <c r="L39" i="21"/>
  <c r="K40" i="21"/>
  <c r="K39" i="21" s="1"/>
  <c r="K39" i="12" s="1"/>
  <c r="K41" i="21"/>
  <c r="D42" i="21"/>
  <c r="E42" i="21"/>
  <c r="F42" i="21"/>
  <c r="G42" i="21"/>
  <c r="H42" i="21"/>
  <c r="H42" i="12" s="1"/>
  <c r="I42" i="21"/>
  <c r="J42" i="21"/>
  <c r="L42" i="21"/>
  <c r="K43" i="21"/>
  <c r="M43" i="21"/>
  <c r="M43" i="12" s="1"/>
  <c r="K44" i="21"/>
  <c r="M44" i="21" s="1"/>
  <c r="M44" i="12" s="1"/>
  <c r="D45" i="21"/>
  <c r="E45" i="21"/>
  <c r="F45" i="21"/>
  <c r="G45" i="21"/>
  <c r="H45" i="21"/>
  <c r="I45" i="21"/>
  <c r="J45" i="21"/>
  <c r="L45" i="21"/>
  <c r="L45" i="12" s="1"/>
  <c r="K46" i="21"/>
  <c r="K47" i="21"/>
  <c r="M47" i="21"/>
  <c r="M47" i="12"/>
  <c r="K50" i="21"/>
  <c r="M50" i="21"/>
  <c r="M50" i="12" s="1"/>
  <c r="K51" i="21"/>
  <c r="K51" i="12" s="1"/>
  <c r="K52" i="21"/>
  <c r="M52" i="21"/>
  <c r="M52" i="12" s="1"/>
  <c r="D56" i="21"/>
  <c r="E56" i="21"/>
  <c r="F56" i="21"/>
  <c r="G56" i="21"/>
  <c r="G56" i="12" s="1"/>
  <c r="H56" i="21"/>
  <c r="I56" i="21"/>
  <c r="J56" i="21"/>
  <c r="L56" i="21"/>
  <c r="K57" i="21"/>
  <c r="K58" i="21"/>
  <c r="M58" i="21" s="1"/>
  <c r="M58" i="12" s="1"/>
  <c r="D59" i="21"/>
  <c r="E59" i="21"/>
  <c r="F59" i="21"/>
  <c r="G59" i="21"/>
  <c r="H59" i="21"/>
  <c r="I59" i="21"/>
  <c r="J59" i="21"/>
  <c r="L59" i="21"/>
  <c r="L59" i="12" s="1"/>
  <c r="K60" i="21"/>
  <c r="K61" i="21"/>
  <c r="M61" i="21"/>
  <c r="M61" i="12"/>
  <c r="D62" i="21"/>
  <c r="E62" i="21"/>
  <c r="F62" i="21"/>
  <c r="G62" i="21"/>
  <c r="H62" i="21"/>
  <c r="I62" i="21"/>
  <c r="J62" i="21"/>
  <c r="L62" i="21"/>
  <c r="K63" i="21"/>
  <c r="M63" i="21" s="1"/>
  <c r="M63" i="12" s="1"/>
  <c r="K64" i="21"/>
  <c r="M64" i="21"/>
  <c r="M64" i="12" s="1"/>
  <c r="D65" i="21"/>
  <c r="E65" i="21"/>
  <c r="F65" i="21"/>
  <c r="G65" i="21"/>
  <c r="H65" i="21"/>
  <c r="I65" i="21"/>
  <c r="J65" i="21"/>
  <c r="L65" i="21"/>
  <c r="K66" i="21"/>
  <c r="K67" i="21"/>
  <c r="M67" i="21"/>
  <c r="M67" i="12" s="1"/>
  <c r="D68" i="21"/>
  <c r="E68" i="21"/>
  <c r="F68" i="21"/>
  <c r="F68" i="12" s="1"/>
  <c r="G68" i="21"/>
  <c r="H68" i="21"/>
  <c r="I68" i="21"/>
  <c r="J68" i="21"/>
  <c r="L68" i="21"/>
  <c r="K69" i="21"/>
  <c r="M69" i="21" s="1"/>
  <c r="K70" i="21"/>
  <c r="K70" i="12" s="1"/>
  <c r="K73" i="21"/>
  <c r="M73" i="21"/>
  <c r="M73" i="12" s="1"/>
  <c r="K74" i="21"/>
  <c r="M74" i="21" s="1"/>
  <c r="M74" i="12" s="1"/>
  <c r="K75" i="21"/>
  <c r="M75" i="21" s="1"/>
  <c r="M75" i="12" s="1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D17" i="12"/>
  <c r="E17" i="12"/>
  <c r="F17" i="12"/>
  <c r="G17" i="12"/>
  <c r="H17" i="12"/>
  <c r="I17" i="12"/>
  <c r="J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D20" i="12"/>
  <c r="E20" i="12"/>
  <c r="F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D33" i="12"/>
  <c r="E33" i="12"/>
  <c r="F33" i="12"/>
  <c r="G33" i="12"/>
  <c r="H33" i="12"/>
  <c r="J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E39" i="12"/>
  <c r="F39" i="12"/>
  <c r="G39" i="12"/>
  <c r="I39" i="12"/>
  <c r="J39" i="12"/>
  <c r="L39" i="12"/>
  <c r="D40" i="12"/>
  <c r="E40" i="12"/>
  <c r="F40" i="12"/>
  <c r="G40" i="12"/>
  <c r="H40" i="12"/>
  <c r="I40" i="12"/>
  <c r="J40" i="12"/>
  <c r="L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G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D45" i="12"/>
  <c r="E45" i="12"/>
  <c r="F45" i="12"/>
  <c r="G45" i="12"/>
  <c r="H45" i="12"/>
  <c r="I45" i="12"/>
  <c r="J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L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H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I59" i="12"/>
  <c r="J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D65" i="12"/>
  <c r="E65" i="12"/>
  <c r="F65" i="12"/>
  <c r="G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D68" i="12"/>
  <c r="E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L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R6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AI14" i="22"/>
  <c r="AJ14" i="22"/>
  <c r="AK14" i="22"/>
  <c r="AL14" i="22"/>
  <c r="AM14" i="22"/>
  <c r="AN14" i="22"/>
  <c r="AO14" i="22"/>
  <c r="AP14" i="22"/>
  <c r="AQ14" i="22"/>
  <c r="AR14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AI17" i="22"/>
  <c r="AJ17" i="22"/>
  <c r="AK17" i="22"/>
  <c r="AL17" i="22"/>
  <c r="AM17" i="22"/>
  <c r="AN17" i="22"/>
  <c r="AO17" i="22"/>
  <c r="AP17" i="22"/>
  <c r="AQ17" i="22"/>
  <c r="AR17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AI20" i="22"/>
  <c r="AJ20" i="22"/>
  <c r="AK20" i="22"/>
  <c r="AL20" i="22"/>
  <c r="AM20" i="22"/>
  <c r="AN20" i="22"/>
  <c r="AO20" i="22"/>
  <c r="AP20" i="22"/>
  <c r="AQ20" i="22"/>
  <c r="AR20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AM23" i="22"/>
  <c r="AN23" i="22"/>
  <c r="AO23" i="22"/>
  <c r="AP23" i="22"/>
  <c r="AQ23" i="22"/>
  <c r="AR23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AI26" i="22"/>
  <c r="AJ26" i="22"/>
  <c r="AK26" i="22"/>
  <c r="AL26" i="22"/>
  <c r="AM26" i="22"/>
  <c r="AN26" i="22"/>
  <c r="AO26" i="22"/>
  <c r="AP26" i="22"/>
  <c r="AQ26" i="22"/>
  <c r="AR26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U33" i="22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AH33" i="22"/>
  <c r="AI33" i="22"/>
  <c r="AJ33" i="22"/>
  <c r="AK33" i="22"/>
  <c r="AL33" i="22"/>
  <c r="AM33" i="22"/>
  <c r="AN33" i="22"/>
  <c r="AO33" i="22"/>
  <c r="AP33" i="22"/>
  <c r="AQ33" i="22"/>
  <c r="AR33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U36" i="22"/>
  <c r="V36" i="22"/>
  <c r="W36" i="22"/>
  <c r="X36" i="22"/>
  <c r="Y36" i="22"/>
  <c r="Y36" i="13"/>
  <c r="Z36" i="22"/>
  <c r="AA36" i="22"/>
  <c r="AB36" i="22"/>
  <c r="AC36" i="22"/>
  <c r="AD36" i="22"/>
  <c r="AE36" i="22"/>
  <c r="AF36" i="22"/>
  <c r="AG36" i="22"/>
  <c r="AH36" i="22"/>
  <c r="AI36" i="22"/>
  <c r="AJ36" i="22"/>
  <c r="AK36" i="22"/>
  <c r="AL36" i="22"/>
  <c r="AM36" i="22"/>
  <c r="AN36" i="22"/>
  <c r="AO36" i="22"/>
  <c r="AP36" i="22"/>
  <c r="AQ36" i="22"/>
  <c r="AR36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39" i="22"/>
  <c r="AM39" i="22"/>
  <c r="AN39" i="22"/>
  <c r="AO39" i="22"/>
  <c r="AP39" i="22"/>
  <c r="AQ39" i="22"/>
  <c r="AR39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AR42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AI45" i="22"/>
  <c r="AJ45" i="22"/>
  <c r="AK45" i="22"/>
  <c r="AL45" i="22"/>
  <c r="AM45" i="22"/>
  <c r="AN45" i="22"/>
  <c r="AO45" i="22"/>
  <c r="AP45" i="22"/>
  <c r="AQ45" i="22"/>
  <c r="AR45" i="22"/>
  <c r="D56" i="22"/>
  <c r="E56" i="22"/>
  <c r="F56" i="22"/>
  <c r="G56" i="22"/>
  <c r="H56" i="22"/>
  <c r="I56" i="22"/>
  <c r="J56" i="22"/>
  <c r="K56" i="22"/>
  <c r="L56" i="22"/>
  <c r="M56" i="22"/>
  <c r="N56" i="22"/>
  <c r="O56" i="22"/>
  <c r="P56" i="22"/>
  <c r="Q56" i="22"/>
  <c r="R56" i="22"/>
  <c r="S56" i="22"/>
  <c r="T56" i="22"/>
  <c r="U56" i="22"/>
  <c r="V56" i="22"/>
  <c r="W56" i="22"/>
  <c r="X56" i="22"/>
  <c r="Y56" i="22"/>
  <c r="Z56" i="22"/>
  <c r="AA56" i="22"/>
  <c r="AB56" i="22"/>
  <c r="AC56" i="22"/>
  <c r="AD56" i="22"/>
  <c r="AE56" i="22"/>
  <c r="AF56" i="22"/>
  <c r="AG56" i="22"/>
  <c r="AH56" i="22"/>
  <c r="AI56" i="22"/>
  <c r="AJ56" i="22"/>
  <c r="AK56" i="22"/>
  <c r="AL56" i="22"/>
  <c r="AM56" i="22"/>
  <c r="AN56" i="22"/>
  <c r="AO56" i="22"/>
  <c r="AP56" i="22"/>
  <c r="AQ56" i="22"/>
  <c r="AR56" i="22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R59" i="22"/>
  <c r="S59" i="22"/>
  <c r="T59" i="22"/>
  <c r="U59" i="22"/>
  <c r="V59" i="22"/>
  <c r="W59" i="22"/>
  <c r="X59" i="22"/>
  <c r="Y59" i="22"/>
  <c r="Z59" i="22"/>
  <c r="AA59" i="22"/>
  <c r="AB59" i="22"/>
  <c r="AC59" i="22"/>
  <c r="AD59" i="22"/>
  <c r="AE59" i="22"/>
  <c r="AF59" i="22"/>
  <c r="AG59" i="22"/>
  <c r="AH59" i="22"/>
  <c r="AI59" i="22"/>
  <c r="AJ59" i="22"/>
  <c r="AK59" i="22"/>
  <c r="AL59" i="22"/>
  <c r="AM59" i="22"/>
  <c r="AN59" i="22"/>
  <c r="AO59" i="22"/>
  <c r="AP59" i="22"/>
  <c r="AQ59" i="22"/>
  <c r="AR59" i="22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AK68" i="22"/>
  <c r="AL68" i="22"/>
  <c r="AM68" i="22"/>
  <c r="AN68" i="22"/>
  <c r="AO68" i="22"/>
  <c r="AP68" i="22"/>
  <c r="AQ68" i="22"/>
  <c r="AR68" i="22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O5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M24" i="26"/>
  <c r="AN24" i="26"/>
  <c r="AO24" i="26"/>
  <c r="AP24" i="26"/>
  <c r="AQ24" i="26"/>
  <c r="AR24" i="26"/>
  <c r="D29" i="26"/>
  <c r="E29" i="26"/>
  <c r="E28" i="26" s="1"/>
  <c r="F29" i="26"/>
  <c r="G29" i="26"/>
  <c r="G28" i="26" s="1"/>
  <c r="H29" i="26"/>
  <c r="I29" i="26"/>
  <c r="I28" i="26" s="1"/>
  <c r="J29" i="26"/>
  <c r="K29" i="26"/>
  <c r="K28" i="26" s="1"/>
  <c r="L29" i="26"/>
  <c r="L28" i="26" s="1"/>
  <c r="M29" i="26"/>
  <c r="M28" i="26" s="1"/>
  <c r="N29" i="26"/>
  <c r="O29" i="26"/>
  <c r="O28" i="26"/>
  <c r="P29" i="26"/>
  <c r="Q29" i="26"/>
  <c r="R29" i="26"/>
  <c r="R28" i="26" s="1"/>
  <c r="S29" i="26"/>
  <c r="T29" i="26"/>
  <c r="U29" i="26"/>
  <c r="U28" i="26" s="1"/>
  <c r="V29" i="26"/>
  <c r="W29" i="26"/>
  <c r="W28" i="26" s="1"/>
  <c r="X29" i="26"/>
  <c r="X28" i="26" s="1"/>
  <c r="X23" i="17" s="1"/>
  <c r="Y29" i="26"/>
  <c r="Y28" i="26" s="1"/>
  <c r="Z29" i="26"/>
  <c r="Z28" i="26" s="1"/>
  <c r="Z23" i="17" s="1"/>
  <c r="AA29" i="26"/>
  <c r="AA28" i="26" s="1"/>
  <c r="AB29" i="26"/>
  <c r="AC29" i="26"/>
  <c r="AC28" i="26" s="1"/>
  <c r="AD29" i="26"/>
  <c r="AE29" i="26"/>
  <c r="AE28" i="26"/>
  <c r="AF29" i="26"/>
  <c r="AG29" i="26"/>
  <c r="AH29" i="26"/>
  <c r="AH28" i="26" s="1"/>
  <c r="AI29" i="26"/>
  <c r="AJ29" i="26"/>
  <c r="AK29" i="26"/>
  <c r="AK28" i="26" s="1"/>
  <c r="AL29" i="26"/>
  <c r="AM29" i="26"/>
  <c r="AM28" i="26" s="1"/>
  <c r="AN29" i="26"/>
  <c r="AN28" i="26" s="1"/>
  <c r="AN23" i="17" s="1"/>
  <c r="AO29" i="26"/>
  <c r="AP29" i="26"/>
  <c r="AQ29" i="26"/>
  <c r="AQ28" i="26" s="1"/>
  <c r="AR29" i="26"/>
  <c r="AR28" i="26" s="1"/>
  <c r="D32" i="26"/>
  <c r="E32" i="26"/>
  <c r="F32" i="26"/>
  <c r="G32" i="26"/>
  <c r="H32" i="26"/>
  <c r="H28" i="26" s="1"/>
  <c r="H23" i="17" s="1"/>
  <c r="I32" i="26"/>
  <c r="J32" i="26"/>
  <c r="K32" i="26"/>
  <c r="L32" i="26"/>
  <c r="M32" i="26"/>
  <c r="N32" i="26"/>
  <c r="O32" i="26"/>
  <c r="P32" i="26"/>
  <c r="P28" i="26" s="1"/>
  <c r="Q32" i="26"/>
  <c r="Q28" i="26" s="1"/>
  <c r="R32" i="26"/>
  <c r="S32" i="26"/>
  <c r="T32" i="26"/>
  <c r="T28" i="26" s="1"/>
  <c r="T44" i="26" s="1"/>
  <c r="T39" i="17" s="1"/>
  <c r="U32" i="26"/>
  <c r="V32" i="26"/>
  <c r="V28" i="26" s="1"/>
  <c r="V44" i="26" s="1"/>
  <c r="V39" i="17" s="1"/>
  <c r="W32" i="26"/>
  <c r="X32" i="26"/>
  <c r="Y32" i="26"/>
  <c r="Z32" i="26"/>
  <c r="AA32" i="26"/>
  <c r="AB32" i="26"/>
  <c r="AC32" i="26"/>
  <c r="AD32" i="26"/>
  <c r="AD28" i="26" s="1"/>
  <c r="AE32" i="26"/>
  <c r="AF32" i="26"/>
  <c r="AF28" i="26"/>
  <c r="AG32" i="26"/>
  <c r="AH32" i="26"/>
  <c r="AI32" i="26"/>
  <c r="AI28" i="26" s="1"/>
  <c r="AJ32" i="26"/>
  <c r="AK32" i="26"/>
  <c r="AL32" i="26"/>
  <c r="AM32" i="26"/>
  <c r="AN32" i="26"/>
  <c r="AO32" i="26"/>
  <c r="AP32" i="26"/>
  <c r="AQ32" i="26"/>
  <c r="AR32" i="26"/>
  <c r="D35" i="26"/>
  <c r="D28" i="26" s="1"/>
  <c r="D44" i="26" s="1"/>
  <c r="D39" i="17" s="1"/>
  <c r="E35" i="26"/>
  <c r="F35" i="26"/>
  <c r="G35" i="26"/>
  <c r="H35" i="26"/>
  <c r="I35" i="26"/>
  <c r="J35" i="26"/>
  <c r="J28" i="26"/>
  <c r="K35" i="26"/>
  <c r="L35" i="26"/>
  <c r="M35" i="26"/>
  <c r="N35" i="26"/>
  <c r="O35" i="26"/>
  <c r="P35" i="26"/>
  <c r="Q35" i="26"/>
  <c r="R35" i="26"/>
  <c r="S35" i="26"/>
  <c r="S28" i="26" s="1"/>
  <c r="T35" i="26"/>
  <c r="U35" i="26"/>
  <c r="V35" i="26"/>
  <c r="W35" i="26"/>
  <c r="X35" i="26"/>
  <c r="Y35" i="26"/>
  <c r="Z35" i="26"/>
  <c r="AA35" i="26"/>
  <c r="AB35" i="26"/>
  <c r="AC35" i="26"/>
  <c r="AD35" i="26"/>
  <c r="AE35" i="26"/>
  <c r="AF35" i="26"/>
  <c r="AG35" i="26"/>
  <c r="AH35" i="26"/>
  <c r="AI35" i="26"/>
  <c r="AJ35" i="26"/>
  <c r="AJ28" i="26" s="1"/>
  <c r="AJ44" i="26" s="1"/>
  <c r="AJ39" i="17" s="1"/>
  <c r="AK35" i="26"/>
  <c r="AL35" i="26"/>
  <c r="AM35" i="26"/>
  <c r="AN35" i="26"/>
  <c r="AO35" i="26"/>
  <c r="AP35" i="26"/>
  <c r="AP28" i="26"/>
  <c r="AQ35" i="26"/>
  <c r="AR35" i="26"/>
  <c r="D38" i="26"/>
  <c r="E38" i="26"/>
  <c r="F38" i="26"/>
  <c r="F28" i="26" s="1"/>
  <c r="F44" i="26" s="1"/>
  <c r="F39" i="17" s="1"/>
  <c r="G38" i="26"/>
  <c r="H38" i="26"/>
  <c r="I38" i="26"/>
  <c r="J38" i="26"/>
  <c r="K38" i="26"/>
  <c r="L38" i="26"/>
  <c r="M38" i="26"/>
  <c r="N38" i="26"/>
  <c r="N28" i="26" s="1"/>
  <c r="O38" i="26"/>
  <c r="P38" i="26"/>
  <c r="Q38" i="26"/>
  <c r="R38" i="26"/>
  <c r="S38" i="26"/>
  <c r="T38" i="26"/>
  <c r="U38" i="26"/>
  <c r="V38" i="26"/>
  <c r="W38" i="26"/>
  <c r="X38" i="26"/>
  <c r="Y38" i="26"/>
  <c r="Z38" i="26"/>
  <c r="AA38" i="26"/>
  <c r="AB38" i="26"/>
  <c r="AB28" i="26" s="1"/>
  <c r="AC38" i="26"/>
  <c r="AD38" i="26"/>
  <c r="AE38" i="26"/>
  <c r="AF38" i="26"/>
  <c r="AG38" i="26"/>
  <c r="AG28" i="26" s="1"/>
  <c r="AH38" i="26"/>
  <c r="AI38" i="26"/>
  <c r="AJ38" i="26"/>
  <c r="AK38" i="26"/>
  <c r="AL38" i="26"/>
  <c r="AL28" i="26" s="1"/>
  <c r="AL44" i="26" s="1"/>
  <c r="AL39" i="17" s="1"/>
  <c r="AM38" i="26"/>
  <c r="AN38" i="26"/>
  <c r="AO38" i="26"/>
  <c r="AO28" i="26" s="1"/>
  <c r="AO23" i="17" s="1"/>
  <c r="AP38" i="26"/>
  <c r="AQ38" i="26"/>
  <c r="AR38" i="26"/>
  <c r="D41" i="26"/>
  <c r="E41" i="26"/>
  <c r="F41" i="26"/>
  <c r="G41" i="26"/>
  <c r="H41" i="26"/>
  <c r="I41" i="26"/>
  <c r="J41" i="26"/>
  <c r="K41" i="26"/>
  <c r="L41" i="26"/>
  <c r="M41" i="26"/>
  <c r="N41" i="26"/>
  <c r="O41" i="26"/>
  <c r="P41" i="26"/>
  <c r="Q41" i="26"/>
  <c r="R41" i="26"/>
  <c r="S41" i="26"/>
  <c r="T41" i="26"/>
  <c r="U41" i="26"/>
  <c r="V41" i="26"/>
  <c r="W41" i="26"/>
  <c r="X41" i="26"/>
  <c r="Y41" i="26"/>
  <c r="Z41" i="26"/>
  <c r="AA41" i="26"/>
  <c r="AB41" i="26"/>
  <c r="AC41" i="26"/>
  <c r="AD41" i="26"/>
  <c r="AE41" i="26"/>
  <c r="AF41" i="26"/>
  <c r="AG41" i="26"/>
  <c r="AH41" i="26"/>
  <c r="AI41" i="26"/>
  <c r="AJ41" i="26"/>
  <c r="AK41" i="26"/>
  <c r="AL41" i="26"/>
  <c r="AM41" i="26"/>
  <c r="AN41" i="26"/>
  <c r="AO41" i="26"/>
  <c r="AP41" i="26"/>
  <c r="AQ41" i="26"/>
  <c r="AR41" i="26"/>
  <c r="D48" i="26"/>
  <c r="E48" i="26"/>
  <c r="F48" i="26"/>
  <c r="F47" i="26" s="1"/>
  <c r="F42" i="17" s="1"/>
  <c r="G48" i="26"/>
  <c r="H48" i="26"/>
  <c r="I48" i="26"/>
  <c r="I47" i="26" s="1"/>
  <c r="J48" i="26"/>
  <c r="J47" i="26" s="1"/>
  <c r="J42" i="17" s="1"/>
  <c r="K48" i="26"/>
  <c r="L48" i="26"/>
  <c r="L47" i="26" s="1"/>
  <c r="M48" i="26"/>
  <c r="N48" i="26"/>
  <c r="N47" i="26" s="1"/>
  <c r="N42" i="17" s="1"/>
  <c r="O48" i="26"/>
  <c r="P48" i="26"/>
  <c r="Q48" i="26"/>
  <c r="Q47" i="26" s="1"/>
  <c r="R48" i="26"/>
  <c r="S48" i="26"/>
  <c r="T48" i="26"/>
  <c r="T47" i="26" s="1"/>
  <c r="U48" i="26"/>
  <c r="V48" i="26"/>
  <c r="V47" i="26" s="1"/>
  <c r="V42" i="17" s="1"/>
  <c r="W48" i="26"/>
  <c r="X48" i="26"/>
  <c r="Y48" i="26"/>
  <c r="Z48" i="26"/>
  <c r="Z47" i="26" s="1"/>
  <c r="Z42" i="17" s="1"/>
  <c r="AA48" i="26"/>
  <c r="AB48" i="26"/>
  <c r="AC48" i="26"/>
  <c r="AD48" i="26"/>
  <c r="AD47" i="26" s="1"/>
  <c r="AD42" i="17" s="1"/>
  <c r="AE48" i="26"/>
  <c r="AF48" i="26"/>
  <c r="AG48" i="26"/>
  <c r="AH48" i="26"/>
  <c r="AI48" i="26"/>
  <c r="AJ48" i="26"/>
  <c r="AK48" i="26"/>
  <c r="AL48" i="26"/>
  <c r="AL47" i="26" s="1"/>
  <c r="AL42" i="17" s="1"/>
  <c r="AM48" i="26"/>
  <c r="AN48" i="26"/>
  <c r="AO48" i="26"/>
  <c r="AO47" i="26" s="1"/>
  <c r="AP48" i="26"/>
  <c r="AP47" i="26" s="1"/>
  <c r="AP42" i="17" s="1"/>
  <c r="AQ48" i="26"/>
  <c r="AR48" i="26"/>
  <c r="AR47" i="26" s="1"/>
  <c r="D51" i="26"/>
  <c r="E51" i="26"/>
  <c r="F51" i="26"/>
  <c r="G51" i="26"/>
  <c r="H51" i="26"/>
  <c r="H47" i="26" s="1"/>
  <c r="I51" i="26"/>
  <c r="J51" i="26"/>
  <c r="K51" i="26"/>
  <c r="L51" i="26"/>
  <c r="M51" i="26"/>
  <c r="M47" i="26" s="1"/>
  <c r="N51" i="26"/>
  <c r="O51" i="26"/>
  <c r="P51" i="26"/>
  <c r="P47" i="26" s="1"/>
  <c r="Q51" i="26"/>
  <c r="R51" i="26"/>
  <c r="S51" i="26"/>
  <c r="T51" i="26"/>
  <c r="U51" i="26"/>
  <c r="U47" i="26" s="1"/>
  <c r="V51" i="26"/>
  <c r="W51" i="26"/>
  <c r="X51" i="26"/>
  <c r="X47" i="26" s="1"/>
  <c r="Y51" i="26"/>
  <c r="Z51" i="26"/>
  <c r="AA51" i="26"/>
  <c r="AB51" i="26"/>
  <c r="AB47" i="26"/>
  <c r="AC51" i="26"/>
  <c r="AD51" i="26"/>
  <c r="AE51" i="26"/>
  <c r="AF51" i="26"/>
  <c r="AG51" i="26"/>
  <c r="AH51" i="26"/>
  <c r="AI51" i="26"/>
  <c r="AJ51" i="26"/>
  <c r="AK51" i="26"/>
  <c r="AL51" i="26"/>
  <c r="AM51" i="26"/>
  <c r="AN51" i="26"/>
  <c r="AN47" i="26" s="1"/>
  <c r="AO51" i="26"/>
  <c r="AP51" i="26"/>
  <c r="AQ51" i="26"/>
  <c r="AR51" i="26"/>
  <c r="D54" i="26"/>
  <c r="D47" i="26" s="1"/>
  <c r="E54" i="26"/>
  <c r="E47" i="26" s="1"/>
  <c r="F54" i="26"/>
  <c r="G54" i="26"/>
  <c r="H54" i="26"/>
  <c r="I54" i="26"/>
  <c r="J54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Y47" i="26"/>
  <c r="Z54" i="26"/>
  <c r="AA54" i="26"/>
  <c r="AB54" i="26"/>
  <c r="AC54" i="26"/>
  <c r="AD54" i="26"/>
  <c r="AE54" i="26"/>
  <c r="AF54" i="26"/>
  <c r="AG54" i="26"/>
  <c r="AG47" i="26"/>
  <c r="AH54" i="26"/>
  <c r="AI54" i="26"/>
  <c r="AJ54" i="26"/>
  <c r="AJ47" i="26" s="1"/>
  <c r="AK54" i="26"/>
  <c r="AK47" i="26" s="1"/>
  <c r="AL54" i="26"/>
  <c r="AM54" i="26"/>
  <c r="AN54" i="26"/>
  <c r="AO54" i="26"/>
  <c r="AP54" i="26"/>
  <c r="AQ54" i="26"/>
  <c r="AR54" i="26"/>
  <c r="D57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Q57" i="26"/>
  <c r="R57" i="26"/>
  <c r="R47" i="26"/>
  <c r="R42" i="17" s="1"/>
  <c r="S57" i="26"/>
  <c r="T57" i="26"/>
  <c r="U57" i="26"/>
  <c r="V57" i="26"/>
  <c r="W57" i="26"/>
  <c r="X57" i="26"/>
  <c r="Y57" i="26"/>
  <c r="Z57" i="26"/>
  <c r="AA57" i="26"/>
  <c r="AB57" i="26"/>
  <c r="AC57" i="26"/>
  <c r="AC47" i="26" s="1"/>
  <c r="AD57" i="26"/>
  <c r="AE57" i="26"/>
  <c r="AF57" i="26"/>
  <c r="AF47" i="26" s="1"/>
  <c r="AG57" i="26"/>
  <c r="AH57" i="26"/>
  <c r="AH47" i="26"/>
  <c r="AH42" i="17" s="1"/>
  <c r="AI57" i="26"/>
  <c r="AJ57" i="26"/>
  <c r="AK57" i="26"/>
  <c r="AL57" i="26"/>
  <c r="AM57" i="26"/>
  <c r="AN57" i="26"/>
  <c r="AO57" i="26"/>
  <c r="AP57" i="26"/>
  <c r="AQ57" i="26"/>
  <c r="AR57" i="26"/>
  <c r="D60" i="26"/>
  <c r="E60" i="26"/>
  <c r="F60" i="26"/>
  <c r="G60" i="26"/>
  <c r="H60" i="26"/>
  <c r="I60" i="26"/>
  <c r="J60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AP60" i="26"/>
  <c r="AQ60" i="26"/>
  <c r="AR60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K10" i="27"/>
  <c r="K11" i="27"/>
  <c r="K12" i="27"/>
  <c r="K14" i="27" s="1"/>
  <c r="K13" i="27"/>
  <c r="C14" i="27"/>
  <c r="D14" i="27"/>
  <c r="E14" i="27"/>
  <c r="F14" i="27"/>
  <c r="G14" i="27"/>
  <c r="H14" i="27"/>
  <c r="I14" i="27"/>
  <c r="J14" i="27"/>
  <c r="AP44" i="26"/>
  <c r="AP39" i="17" s="1"/>
  <c r="AP23" i="17"/>
  <c r="AN44" i="26"/>
  <c r="AN39" i="17" s="1"/>
  <c r="AL23" i="17"/>
  <c r="AJ23" i="17"/>
  <c r="AF44" i="26"/>
  <c r="AF39" i="17"/>
  <c r="AF23" i="17"/>
  <c r="Z44" i="26"/>
  <c r="Z39" i="17" s="1"/>
  <c r="X44" i="26"/>
  <c r="X39" i="17" s="1"/>
  <c r="V23" i="17"/>
  <c r="T23" i="17"/>
  <c r="J44" i="26"/>
  <c r="J39" i="17" s="1"/>
  <c r="J23" i="17"/>
  <c r="H44" i="26"/>
  <c r="H39" i="17" s="1"/>
  <c r="F23" i="17"/>
  <c r="D23" i="17"/>
  <c r="V55" i="22"/>
  <c r="V71" i="22" s="1"/>
  <c r="V55" i="13"/>
  <c r="T55" i="22"/>
  <c r="T55" i="13" s="1"/>
  <c r="R55" i="22"/>
  <c r="R55" i="13" s="1"/>
  <c r="P55" i="22"/>
  <c r="N55" i="22"/>
  <c r="N55" i="13" s="1"/>
  <c r="L55" i="22"/>
  <c r="L71" i="22" s="1"/>
  <c r="L71" i="13" s="1"/>
  <c r="J55" i="22"/>
  <c r="J55" i="13" s="1"/>
  <c r="H55" i="22"/>
  <c r="H71" i="22"/>
  <c r="H71" i="13" s="1"/>
  <c r="F55" i="22"/>
  <c r="D55" i="22"/>
  <c r="D71" i="22"/>
  <c r="D71" i="13" s="1"/>
  <c r="W55" i="22"/>
  <c r="W55" i="13"/>
  <c r="U55" i="22"/>
  <c r="S55" i="22"/>
  <c r="S55" i="13" s="1"/>
  <c r="Q55" i="22"/>
  <c r="Q55" i="13"/>
  <c r="O55" i="22"/>
  <c r="O55" i="13"/>
  <c r="M55" i="22"/>
  <c r="M55" i="13" s="1"/>
  <c r="K55" i="22"/>
  <c r="I55" i="22"/>
  <c r="G55" i="22"/>
  <c r="G71" i="22" s="1"/>
  <c r="G71" i="13" s="1"/>
  <c r="E55" i="22"/>
  <c r="E71" i="22" s="1"/>
  <c r="D30" i="10"/>
  <c r="F30" i="10"/>
  <c r="N71" i="22"/>
  <c r="N71" i="13" s="1"/>
  <c r="R71" i="22"/>
  <c r="R71" i="13"/>
  <c r="V71" i="13"/>
  <c r="E71" i="13"/>
  <c r="I55" i="13"/>
  <c r="I71" i="22"/>
  <c r="I71" i="13"/>
  <c r="Q71" i="22"/>
  <c r="Q71" i="13" s="1"/>
  <c r="U55" i="13"/>
  <c r="U71" i="22"/>
  <c r="U71" i="13"/>
  <c r="L35" i="31"/>
  <c r="E23" i="31"/>
  <c r="E32" i="31"/>
  <c r="D61" i="31"/>
  <c r="L58" i="31"/>
  <c r="L53" i="31"/>
  <c r="AR55" i="22"/>
  <c r="AR55" i="13" s="1"/>
  <c r="AR71" i="22"/>
  <c r="AR71" i="13"/>
  <c r="AQ55" i="22"/>
  <c r="AP55" i="22"/>
  <c r="AP55" i="13"/>
  <c r="AP71" i="22"/>
  <c r="AP71" i="13" s="1"/>
  <c r="AO55" i="22"/>
  <c r="AN55" i="22"/>
  <c r="AN55" i="13" s="1"/>
  <c r="AN71" i="22"/>
  <c r="AN71" i="13"/>
  <c r="AM55" i="22"/>
  <c r="AL55" i="22"/>
  <c r="AL55" i="13"/>
  <c r="AL71" i="22"/>
  <c r="AL71" i="13" s="1"/>
  <c r="AK55" i="22"/>
  <c r="AJ55" i="22"/>
  <c r="AJ55" i="13" s="1"/>
  <c r="AJ71" i="22"/>
  <c r="AJ71" i="13"/>
  <c r="AI55" i="22"/>
  <c r="AH55" i="22"/>
  <c r="AH55" i="13"/>
  <c r="AH71" i="22"/>
  <c r="AH71" i="13" s="1"/>
  <c r="AG55" i="22"/>
  <c r="AF55" i="22"/>
  <c r="AF55" i="13" s="1"/>
  <c r="AF71" i="22"/>
  <c r="AF71" i="13"/>
  <c r="AE55" i="22"/>
  <c r="AD55" i="22"/>
  <c r="AD55" i="13"/>
  <c r="AD71" i="22"/>
  <c r="AD71" i="13" s="1"/>
  <c r="AC55" i="22"/>
  <c r="AB55" i="22"/>
  <c r="AB55" i="13" s="1"/>
  <c r="AB71" i="22"/>
  <c r="AB71" i="13"/>
  <c r="AA55" i="22"/>
  <c r="Z55" i="22"/>
  <c r="Z55" i="13"/>
  <c r="Z71" i="22"/>
  <c r="Z71" i="13" s="1"/>
  <c r="Y55" i="22"/>
  <c r="X55" i="22"/>
  <c r="X55" i="13" s="1"/>
  <c r="X71" i="22"/>
  <c r="X71" i="13"/>
  <c r="W71" i="22"/>
  <c r="W71" i="13" s="1"/>
  <c r="S71" i="22"/>
  <c r="S71" i="13" s="1"/>
  <c r="O71" i="22"/>
  <c r="O71" i="13" s="1"/>
  <c r="L55" i="13"/>
  <c r="H55" i="13"/>
  <c r="D55" i="13"/>
  <c r="AR32" i="22"/>
  <c r="AR48" i="22"/>
  <c r="AR48" i="13" s="1"/>
  <c r="AQ32" i="22"/>
  <c r="AQ33" i="13"/>
  <c r="AP32" i="22"/>
  <c r="AP48" i="22"/>
  <c r="AP48" i="13" s="1"/>
  <c r="AP32" i="13"/>
  <c r="AO32" i="22"/>
  <c r="AO32" i="13" s="1"/>
  <c r="AO48" i="22"/>
  <c r="AO48" i="13" s="1"/>
  <c r="AN32" i="22"/>
  <c r="AN48" i="22"/>
  <c r="AN48" i="13" s="1"/>
  <c r="AN32" i="13"/>
  <c r="AM32" i="22"/>
  <c r="AM32" i="13" s="1"/>
  <c r="AM48" i="22"/>
  <c r="AM48" i="13" s="1"/>
  <c r="AL32" i="22"/>
  <c r="AL48" i="22"/>
  <c r="AL48" i="13" s="1"/>
  <c r="AL32" i="13"/>
  <c r="AK32" i="22"/>
  <c r="AK32" i="13" s="1"/>
  <c r="AK48" i="22"/>
  <c r="AK48" i="13" s="1"/>
  <c r="AJ32" i="22"/>
  <c r="AJ32" i="13" s="1"/>
  <c r="AJ48" i="22"/>
  <c r="AI32" i="22"/>
  <c r="AH32" i="22"/>
  <c r="AH48" i="22"/>
  <c r="AH48" i="13"/>
  <c r="AG32" i="22"/>
  <c r="AG48" i="22" s="1"/>
  <c r="AG48" i="13" s="1"/>
  <c r="AG32" i="13"/>
  <c r="AF32" i="22"/>
  <c r="AF48" i="22" s="1"/>
  <c r="AF48" i="13" s="1"/>
  <c r="AE32" i="22"/>
  <c r="AE32" i="13" s="1"/>
  <c r="AE48" i="22"/>
  <c r="AE48" i="13" s="1"/>
  <c r="AD32" i="22"/>
  <c r="AD48" i="22"/>
  <c r="AD32" i="13"/>
  <c r="AC32" i="22"/>
  <c r="AC48" i="22" s="1"/>
  <c r="AC48" i="13" s="1"/>
  <c r="AB32" i="22"/>
  <c r="AB48" i="22" s="1"/>
  <c r="AB48" i="13"/>
  <c r="AB32" i="13"/>
  <c r="AA32" i="22"/>
  <c r="AA48" i="22" s="1"/>
  <c r="AA48" i="13"/>
  <c r="Z32" i="22"/>
  <c r="Z48" i="22" s="1"/>
  <c r="Z48" i="13" s="1"/>
  <c r="Z32" i="13"/>
  <c r="Y32" i="22"/>
  <c r="Y48" i="22" s="1"/>
  <c r="Y48" i="13" s="1"/>
  <c r="X32" i="22"/>
  <c r="X48" i="22" s="1"/>
  <c r="X48" i="13"/>
  <c r="X32" i="13"/>
  <c r="W32" i="22"/>
  <c r="W48" i="22" s="1"/>
  <c r="W32" i="13"/>
  <c r="W48" i="13"/>
  <c r="V32" i="22"/>
  <c r="V48" i="22" s="1"/>
  <c r="V48" i="13"/>
  <c r="V32" i="13"/>
  <c r="U32" i="22"/>
  <c r="U48" i="22" s="1"/>
  <c r="U48" i="13" s="1"/>
  <c r="T32" i="22"/>
  <c r="T48" i="22" s="1"/>
  <c r="T48" i="13"/>
  <c r="S32" i="22"/>
  <c r="S32" i="13"/>
  <c r="S48" i="22"/>
  <c r="S48" i="13" s="1"/>
  <c r="R32" i="22"/>
  <c r="R48" i="22" s="1"/>
  <c r="R48" i="13" s="1"/>
  <c r="Q32" i="22"/>
  <c r="Q32" i="13" s="1"/>
  <c r="P32" i="22"/>
  <c r="P48" i="22"/>
  <c r="P48" i="13" s="1"/>
  <c r="O32" i="22"/>
  <c r="O32" i="13"/>
  <c r="O48" i="22"/>
  <c r="O48" i="13"/>
  <c r="N32" i="22"/>
  <c r="N48" i="22" s="1"/>
  <c r="N48" i="13"/>
  <c r="M32" i="22"/>
  <c r="M32" i="13" s="1"/>
  <c r="M48" i="22"/>
  <c r="M48" i="13" s="1"/>
  <c r="L32" i="22"/>
  <c r="L48" i="22" s="1"/>
  <c r="L48" i="13" s="1"/>
  <c r="K32" i="22"/>
  <c r="J32" i="22"/>
  <c r="J48" i="22"/>
  <c r="J48" i="13"/>
  <c r="I32" i="22"/>
  <c r="I32" i="13"/>
  <c r="I48" i="22"/>
  <c r="I48" i="13" s="1"/>
  <c r="H32" i="22"/>
  <c r="H48" i="22" s="1"/>
  <c r="H48" i="13" s="1"/>
  <c r="G32" i="22"/>
  <c r="G32" i="13" s="1"/>
  <c r="G48" i="22"/>
  <c r="G48" i="13" s="1"/>
  <c r="F32" i="22"/>
  <c r="F48" i="22"/>
  <c r="F48" i="13" s="1"/>
  <c r="E32" i="22"/>
  <c r="E48" i="22" s="1"/>
  <c r="E48" i="13"/>
  <c r="D32" i="22"/>
  <c r="D48" i="22" s="1"/>
  <c r="D48" i="13" s="1"/>
  <c r="AR13" i="22"/>
  <c r="AR13" i="13" s="1"/>
  <c r="AR29" i="22"/>
  <c r="AR29" i="13" s="1"/>
  <c r="AQ13" i="22"/>
  <c r="AP13" i="22"/>
  <c r="AP29" i="22"/>
  <c r="AP13" i="13"/>
  <c r="AO13" i="22"/>
  <c r="AO29" i="22" s="1"/>
  <c r="AO13" i="13"/>
  <c r="AN13" i="22"/>
  <c r="AN29" i="22" s="1"/>
  <c r="AN29" i="13" s="1"/>
  <c r="AN13" i="13"/>
  <c r="AM13" i="22"/>
  <c r="AM13" i="13" s="1"/>
  <c r="AM29" i="22"/>
  <c r="AL13" i="22"/>
  <c r="AL29" i="22" s="1"/>
  <c r="AL29" i="13" s="1"/>
  <c r="AK13" i="22"/>
  <c r="AK29" i="22"/>
  <c r="AK13" i="13"/>
  <c r="AJ13" i="22"/>
  <c r="AI13" i="22"/>
  <c r="AI29" i="22"/>
  <c r="AI13" i="13"/>
  <c r="AH13" i="22"/>
  <c r="AH29" i="22"/>
  <c r="AH29" i="13" s="1"/>
  <c r="AH13" i="13"/>
  <c r="AG13" i="22"/>
  <c r="AG29" i="22" s="1"/>
  <c r="AG13" i="13"/>
  <c r="AF13" i="22"/>
  <c r="AF29" i="22"/>
  <c r="AF29" i="13" s="1"/>
  <c r="AF13" i="13"/>
  <c r="AE13" i="22"/>
  <c r="AD13" i="22"/>
  <c r="AD29" i="22"/>
  <c r="AD29" i="13" s="1"/>
  <c r="AC13" i="22"/>
  <c r="AC29" i="22" s="1"/>
  <c r="AB13" i="22"/>
  <c r="AB29" i="22" s="1"/>
  <c r="AA13" i="22"/>
  <c r="AA29" i="22" s="1"/>
  <c r="AA29" i="13" s="1"/>
  <c r="AA14" i="13"/>
  <c r="Z13" i="22"/>
  <c r="Z29" i="22"/>
  <c r="Y13" i="22"/>
  <c r="Y29" i="22" s="1"/>
  <c r="Y13" i="13"/>
  <c r="X13" i="22"/>
  <c r="X13" i="13" s="1"/>
  <c r="W13" i="22"/>
  <c r="V13" i="22"/>
  <c r="V13" i="13" s="1"/>
  <c r="V29" i="22"/>
  <c r="V29" i="13"/>
  <c r="U13" i="22"/>
  <c r="U29" i="22"/>
  <c r="U13" i="13"/>
  <c r="T13" i="22"/>
  <c r="T29" i="22"/>
  <c r="T29" i="13"/>
  <c r="T13" i="13"/>
  <c r="S13" i="22"/>
  <c r="S29" i="22" s="1"/>
  <c r="R13" i="22"/>
  <c r="R29" i="22" s="1"/>
  <c r="R13" i="13"/>
  <c r="R29" i="13"/>
  <c r="Q13" i="22"/>
  <c r="Q13" i="13" s="1"/>
  <c r="Q29" i="22"/>
  <c r="P13" i="22"/>
  <c r="O13" i="22"/>
  <c r="O29" i="22" s="1"/>
  <c r="N13" i="22"/>
  <c r="N13" i="13" s="1"/>
  <c r="N29" i="22"/>
  <c r="M13" i="22"/>
  <c r="L13" i="22"/>
  <c r="L13" i="13" s="1"/>
  <c r="L29" i="22"/>
  <c r="K13" i="22"/>
  <c r="K29" i="22" s="1"/>
  <c r="J13" i="22"/>
  <c r="J29" i="22" s="1"/>
  <c r="J13" i="13"/>
  <c r="J29" i="13"/>
  <c r="I13" i="22"/>
  <c r="I29" i="22" s="1"/>
  <c r="I13" i="13"/>
  <c r="H13" i="22"/>
  <c r="H29" i="22" s="1"/>
  <c r="H29" i="13" s="1"/>
  <c r="H13" i="13"/>
  <c r="G13" i="22"/>
  <c r="G29" i="22" s="1"/>
  <c r="G29" i="13" s="1"/>
  <c r="F13" i="22"/>
  <c r="F29" i="22"/>
  <c r="F13" i="13"/>
  <c r="E13" i="22"/>
  <c r="E13" i="13"/>
  <c r="E29" i="22"/>
  <c r="D13" i="22"/>
  <c r="D13" i="13" s="1"/>
  <c r="D29" i="22"/>
  <c r="L55" i="21"/>
  <c r="L71" i="21" s="1"/>
  <c r="L71" i="12" s="1"/>
  <c r="L32" i="21"/>
  <c r="L48" i="21" s="1"/>
  <c r="L48" i="12" s="1"/>
  <c r="L13" i="21"/>
  <c r="L13" i="12" s="1"/>
  <c r="J55" i="21"/>
  <c r="J71" i="21" s="1"/>
  <c r="J71" i="12"/>
  <c r="J55" i="12"/>
  <c r="I55" i="21"/>
  <c r="I71" i="21" s="1"/>
  <c r="I71" i="12" s="1"/>
  <c r="H55" i="21"/>
  <c r="H71" i="21" s="1"/>
  <c r="H71" i="12" s="1"/>
  <c r="G55" i="21"/>
  <c r="G71" i="21"/>
  <c r="G71" i="12"/>
  <c r="F55" i="21"/>
  <c r="F71" i="21"/>
  <c r="F71" i="12" s="1"/>
  <c r="K65" i="21"/>
  <c r="K65" i="12"/>
  <c r="K59" i="21"/>
  <c r="K59" i="12" s="1"/>
  <c r="E55" i="21"/>
  <c r="E71" i="21" s="1"/>
  <c r="E71" i="12"/>
  <c r="M69" i="12"/>
  <c r="K68" i="21"/>
  <c r="K68" i="12" s="1"/>
  <c r="M66" i="21"/>
  <c r="M66" i="12" s="1"/>
  <c r="K62" i="21"/>
  <c r="K62" i="12" s="1"/>
  <c r="M60" i="21"/>
  <c r="M60" i="12"/>
  <c r="D55" i="21"/>
  <c r="D71" i="21" s="1"/>
  <c r="D71" i="12" s="1"/>
  <c r="K56" i="21"/>
  <c r="K56" i="12" s="1"/>
  <c r="M57" i="21"/>
  <c r="M57" i="12"/>
  <c r="J32" i="21"/>
  <c r="J48" i="21"/>
  <c r="J48" i="12"/>
  <c r="I32" i="21"/>
  <c r="I48" i="21"/>
  <c r="I48" i="12" s="1"/>
  <c r="H32" i="21"/>
  <c r="H48" i="21"/>
  <c r="H48" i="12" s="1"/>
  <c r="G32" i="21"/>
  <c r="G48" i="21"/>
  <c r="G48" i="12" s="1"/>
  <c r="F32" i="21"/>
  <c r="F48" i="21" s="1"/>
  <c r="F48" i="12" s="1"/>
  <c r="E32" i="21"/>
  <c r="E48" i="21"/>
  <c r="E48" i="12" s="1"/>
  <c r="K45" i="21"/>
  <c r="K45" i="12" s="1"/>
  <c r="M46" i="21"/>
  <c r="M46" i="12" s="1"/>
  <c r="K42" i="21"/>
  <c r="K42" i="12"/>
  <c r="M41" i="21"/>
  <c r="M41" i="12" s="1"/>
  <c r="K36" i="21"/>
  <c r="K36" i="12" s="1"/>
  <c r="D32" i="21"/>
  <c r="D48" i="21" s="1"/>
  <c r="D48" i="12" s="1"/>
  <c r="K33" i="21"/>
  <c r="J13" i="21"/>
  <c r="J29" i="21" s="1"/>
  <c r="J29" i="12" s="1"/>
  <c r="I13" i="21"/>
  <c r="I29" i="21"/>
  <c r="I13" i="12"/>
  <c r="H13" i="21"/>
  <c r="H29" i="21"/>
  <c r="H13" i="12"/>
  <c r="G13" i="21"/>
  <c r="G13" i="12" s="1"/>
  <c r="G29" i="21"/>
  <c r="F13" i="21"/>
  <c r="K20" i="21"/>
  <c r="K20" i="12"/>
  <c r="E13" i="21"/>
  <c r="E29" i="21" s="1"/>
  <c r="E13" i="12"/>
  <c r="K14" i="21"/>
  <c r="K14" i="12"/>
  <c r="K26" i="21"/>
  <c r="K26" i="12"/>
  <c r="M27" i="21"/>
  <c r="M27" i="12" s="1"/>
  <c r="K23" i="21"/>
  <c r="K23" i="12" s="1"/>
  <c r="M21" i="21"/>
  <c r="M21" i="12" s="1"/>
  <c r="K17" i="21"/>
  <c r="K17" i="12"/>
  <c r="D13" i="21"/>
  <c r="D29" i="21"/>
  <c r="D13" i="12"/>
  <c r="K55" i="20"/>
  <c r="K55" i="11" s="1"/>
  <c r="K71" i="20"/>
  <c r="K71" i="11" s="1"/>
  <c r="J55" i="20"/>
  <c r="J55" i="11" s="1"/>
  <c r="I55" i="20"/>
  <c r="I55" i="11"/>
  <c r="H55" i="20"/>
  <c r="H55" i="11" s="1"/>
  <c r="H71" i="20"/>
  <c r="H71" i="11"/>
  <c r="G55" i="20"/>
  <c r="G71" i="20" s="1"/>
  <c r="G71" i="11" s="1"/>
  <c r="L65" i="20"/>
  <c r="L65" i="11" s="1"/>
  <c r="L62" i="20"/>
  <c r="L62" i="11"/>
  <c r="F55" i="20"/>
  <c r="F55" i="11" s="1"/>
  <c r="E55" i="20"/>
  <c r="E71" i="20" s="1"/>
  <c r="E71" i="11" s="1"/>
  <c r="L59" i="20"/>
  <c r="L59" i="11"/>
  <c r="L56" i="20"/>
  <c r="D55" i="20"/>
  <c r="D71" i="20" s="1"/>
  <c r="D71" i="11"/>
  <c r="K32" i="20"/>
  <c r="K32" i="11" s="1"/>
  <c r="J32" i="20"/>
  <c r="J32" i="11" s="1"/>
  <c r="I32" i="20"/>
  <c r="I32" i="11" s="1"/>
  <c r="I48" i="20"/>
  <c r="I48" i="11" s="1"/>
  <c r="H32" i="20"/>
  <c r="H48" i="20"/>
  <c r="H48" i="11" s="1"/>
  <c r="H32" i="11"/>
  <c r="G32" i="20"/>
  <c r="G32" i="11" s="1"/>
  <c r="L42" i="20"/>
  <c r="L32" i="20" s="1"/>
  <c r="F32" i="20"/>
  <c r="F48" i="20"/>
  <c r="F48" i="11"/>
  <c r="L39" i="20"/>
  <c r="L39" i="11"/>
  <c r="L36" i="20"/>
  <c r="L36" i="11"/>
  <c r="E32" i="20"/>
  <c r="E32" i="11" s="1"/>
  <c r="L33" i="20"/>
  <c r="L33" i="11"/>
  <c r="L45" i="20"/>
  <c r="L45" i="11"/>
  <c r="D32" i="20"/>
  <c r="D32" i="11" s="1"/>
  <c r="K13" i="20"/>
  <c r="K29" i="20" s="1"/>
  <c r="K29" i="11" s="1"/>
  <c r="J13" i="20"/>
  <c r="J13" i="11"/>
  <c r="J29" i="20"/>
  <c r="I13" i="20"/>
  <c r="I13" i="11" s="1"/>
  <c r="H13" i="20"/>
  <c r="H13" i="11" s="1"/>
  <c r="G13" i="20"/>
  <c r="G29" i="20"/>
  <c r="G13" i="11"/>
  <c r="L20" i="20"/>
  <c r="L20" i="11"/>
  <c r="F13" i="20"/>
  <c r="F13" i="11"/>
  <c r="L14" i="20"/>
  <c r="L14" i="11" s="1"/>
  <c r="L26" i="20"/>
  <c r="L26" i="11"/>
  <c r="L23" i="20"/>
  <c r="L23" i="11" s="1"/>
  <c r="E13" i="20"/>
  <c r="E29" i="20"/>
  <c r="E13" i="11"/>
  <c r="L17" i="20"/>
  <c r="L17" i="11" s="1"/>
  <c r="D13" i="20"/>
  <c r="D13" i="11"/>
  <c r="D29" i="20"/>
  <c r="L55" i="19"/>
  <c r="K55" i="19"/>
  <c r="J55" i="19"/>
  <c r="I55" i="19"/>
  <c r="H55" i="19"/>
  <c r="G55" i="19"/>
  <c r="F55" i="19"/>
  <c r="M65" i="19"/>
  <c r="M65" i="10" s="1"/>
  <c r="M62" i="19"/>
  <c r="M62" i="10"/>
  <c r="E55" i="19"/>
  <c r="E55" i="10" s="1"/>
  <c r="M59" i="19"/>
  <c r="M59" i="10" s="1"/>
  <c r="E71" i="19"/>
  <c r="E71" i="10" s="1"/>
  <c r="M62" i="21"/>
  <c r="M62" i="12" s="1"/>
  <c r="M59" i="21"/>
  <c r="M59" i="12"/>
  <c r="D55" i="19"/>
  <c r="D71" i="19" s="1"/>
  <c r="M56" i="21"/>
  <c r="M56" i="12"/>
  <c r="M56" i="19"/>
  <c r="L32" i="19"/>
  <c r="L32" i="10" s="1"/>
  <c r="L48" i="19"/>
  <c r="L48" i="10" s="1"/>
  <c r="K32" i="19"/>
  <c r="K32" i="10" s="1"/>
  <c r="K48" i="19"/>
  <c r="K48" i="10" s="1"/>
  <c r="J32" i="19"/>
  <c r="J32" i="10"/>
  <c r="J48" i="19"/>
  <c r="J48" i="10" s="1"/>
  <c r="I32" i="19"/>
  <c r="I32" i="10" s="1"/>
  <c r="I48" i="19"/>
  <c r="I48" i="10" s="1"/>
  <c r="H32" i="19"/>
  <c r="H32" i="10" s="1"/>
  <c r="H48" i="19"/>
  <c r="H48" i="10" s="1"/>
  <c r="G32" i="19"/>
  <c r="G48" i="19" s="1"/>
  <c r="G48" i="10" s="1"/>
  <c r="M36" i="19"/>
  <c r="M36" i="10" s="1"/>
  <c r="G32" i="10"/>
  <c r="F32" i="19"/>
  <c r="F32" i="10" s="1"/>
  <c r="M45" i="19"/>
  <c r="M45" i="10" s="1"/>
  <c r="M42" i="19"/>
  <c r="M42" i="10"/>
  <c r="M39" i="19"/>
  <c r="M39" i="10" s="1"/>
  <c r="E32" i="19"/>
  <c r="E48" i="19"/>
  <c r="E48" i="10" s="1"/>
  <c r="M33" i="19"/>
  <c r="M33" i="10"/>
  <c r="M45" i="21"/>
  <c r="M42" i="21"/>
  <c r="M42" i="12" s="1"/>
  <c r="M36" i="21"/>
  <c r="M36" i="12"/>
  <c r="D32" i="19"/>
  <c r="D48" i="19" s="1"/>
  <c r="M33" i="21"/>
  <c r="M33" i="12" s="1"/>
  <c r="L13" i="19"/>
  <c r="L29" i="19" s="1"/>
  <c r="L29" i="10" s="1"/>
  <c r="L13" i="10"/>
  <c r="K13" i="19"/>
  <c r="K29" i="19" s="1"/>
  <c r="K29" i="10" s="1"/>
  <c r="J13" i="19"/>
  <c r="J29" i="19" s="1"/>
  <c r="J29" i="10" s="1"/>
  <c r="I13" i="19"/>
  <c r="I29" i="19"/>
  <c r="I29" i="10" s="1"/>
  <c r="H13" i="19"/>
  <c r="H29" i="19" s="1"/>
  <c r="H29" i="10" s="1"/>
  <c r="G13" i="19"/>
  <c r="G29" i="19" s="1"/>
  <c r="G29" i="10" s="1"/>
  <c r="F13" i="19"/>
  <c r="F13" i="10" s="1"/>
  <c r="M26" i="19"/>
  <c r="M26" i="10"/>
  <c r="M23" i="19"/>
  <c r="M23" i="10"/>
  <c r="M20" i="19"/>
  <c r="M13" i="19" s="1"/>
  <c r="M13" i="10" s="1"/>
  <c r="M17" i="19"/>
  <c r="M17" i="10" s="1"/>
  <c r="E13" i="19"/>
  <c r="E29" i="19" s="1"/>
  <c r="E29" i="10" s="1"/>
  <c r="M14" i="19"/>
  <c r="M14" i="10"/>
  <c r="M26" i="21"/>
  <c r="M26" i="12" s="1"/>
  <c r="M23" i="21"/>
  <c r="M23" i="12" s="1"/>
  <c r="M20" i="21"/>
  <c r="M20" i="12" s="1"/>
  <c r="M17" i="21"/>
  <c r="M17" i="12"/>
  <c r="D13" i="19"/>
  <c r="D29" i="19" s="1"/>
  <c r="M14" i="21"/>
  <c r="M14" i="12" s="1"/>
  <c r="AJ48" i="13"/>
  <c r="AD48" i="13"/>
  <c r="AP29" i="13"/>
  <c r="AO29" i="13"/>
  <c r="AM29" i="13"/>
  <c r="AK29" i="13"/>
  <c r="AI29" i="13"/>
  <c r="AG29" i="13"/>
  <c r="AC29" i="13"/>
  <c r="AB13" i="13"/>
  <c r="AB29" i="13"/>
  <c r="Z13" i="13"/>
  <c r="Z29" i="13"/>
  <c r="Y29" i="13"/>
  <c r="U29" i="13"/>
  <c r="S29" i="13"/>
  <c r="Q29" i="13"/>
  <c r="O13" i="13"/>
  <c r="N29" i="13"/>
  <c r="L29" i="13"/>
  <c r="K29" i="13"/>
  <c r="I29" i="13"/>
  <c r="F29" i="13"/>
  <c r="E29" i="13"/>
  <c r="D29" i="13"/>
  <c r="H55" i="12"/>
  <c r="E55" i="12"/>
  <c r="K55" i="21"/>
  <c r="K71" i="21" s="1"/>
  <c r="K71" i="12" s="1"/>
  <c r="J32" i="12"/>
  <c r="I32" i="12"/>
  <c r="D32" i="12"/>
  <c r="K32" i="21"/>
  <c r="K48" i="21" s="1"/>
  <c r="K48" i="12" s="1"/>
  <c r="K33" i="12"/>
  <c r="I29" i="12"/>
  <c r="H29" i="12"/>
  <c r="G29" i="12"/>
  <c r="K13" i="21"/>
  <c r="K13" i="12"/>
  <c r="E29" i="12"/>
  <c r="D29" i="12"/>
  <c r="I71" i="20"/>
  <c r="I71" i="11"/>
  <c r="G55" i="11"/>
  <c r="L55" i="20"/>
  <c r="L55" i="11"/>
  <c r="L56" i="11"/>
  <c r="F71" i="20"/>
  <c r="F71" i="11" s="1"/>
  <c r="F32" i="11"/>
  <c r="E48" i="20"/>
  <c r="E48" i="11"/>
  <c r="J29" i="11"/>
  <c r="L13" i="20"/>
  <c r="L29" i="20" s="1"/>
  <c r="L29" i="11" s="1"/>
  <c r="G29" i="11"/>
  <c r="F29" i="20"/>
  <c r="F29" i="11" s="1"/>
  <c r="E29" i="11"/>
  <c r="D29" i="11"/>
  <c r="M55" i="19"/>
  <c r="M55" i="10" s="1"/>
  <c r="M56" i="10"/>
  <c r="M32" i="19"/>
  <c r="M32" i="10" s="1"/>
  <c r="E32" i="10"/>
  <c r="K13" i="10"/>
  <c r="E13" i="10"/>
  <c r="K55" i="12"/>
  <c r="K32" i="12"/>
  <c r="K29" i="21"/>
  <c r="K29" i="12"/>
  <c r="M55" i="21"/>
  <c r="M55" i="12" s="1"/>
  <c r="L71" i="20"/>
  <c r="L71" i="11"/>
  <c r="G13" i="10"/>
  <c r="H13" i="10"/>
  <c r="I13" i="10"/>
  <c r="K13" i="11"/>
  <c r="F71" i="19"/>
  <c r="F55" i="10"/>
  <c r="G71" i="19"/>
  <c r="G71" i="10" s="1"/>
  <c r="G55" i="10"/>
  <c r="H71" i="19"/>
  <c r="H71" i="10" s="1"/>
  <c r="H55" i="10"/>
  <c r="I71" i="19"/>
  <c r="I71" i="10"/>
  <c r="I55" i="10"/>
  <c r="J71" i="19"/>
  <c r="J71" i="10"/>
  <c r="J55" i="10"/>
  <c r="K71" i="19"/>
  <c r="K71" i="10" s="1"/>
  <c r="K55" i="10"/>
  <c r="L71" i="19"/>
  <c r="L71" i="10" s="1"/>
  <c r="L55" i="10"/>
  <c r="E32" i="12"/>
  <c r="F32" i="12"/>
  <c r="G32" i="12"/>
  <c r="H32" i="12"/>
  <c r="F55" i="12"/>
  <c r="G55" i="12"/>
  <c r="L32" i="12"/>
  <c r="L55" i="12"/>
  <c r="AD13" i="13"/>
  <c r="AL13" i="13"/>
  <c r="D32" i="13"/>
  <c r="F32" i="13"/>
  <c r="H32" i="13"/>
  <c r="J32" i="13"/>
  <c r="L32" i="13"/>
  <c r="N32" i="13"/>
  <c r="P32" i="13"/>
  <c r="R32" i="13"/>
  <c r="T32" i="13"/>
  <c r="AO63" i="26"/>
  <c r="AO42" i="17"/>
  <c r="AK63" i="26"/>
  <c r="AK65" i="26" s="1"/>
  <c r="AK42" i="17"/>
  <c r="AG63" i="26"/>
  <c r="AG42" i="17"/>
  <c r="AC63" i="26"/>
  <c r="AC65" i="26" s="1"/>
  <c r="AC42" i="17"/>
  <c r="Y63" i="26"/>
  <c r="Y42" i="17"/>
  <c r="U63" i="26"/>
  <c r="U65" i="26" s="1"/>
  <c r="U42" i="17"/>
  <c r="Q63" i="26"/>
  <c r="Q42" i="17"/>
  <c r="M63" i="26"/>
  <c r="M65" i="26" s="1"/>
  <c r="M42" i="17"/>
  <c r="I63" i="26"/>
  <c r="I42" i="17"/>
  <c r="E63" i="26"/>
  <c r="E65" i="26" s="1"/>
  <c r="E42" i="17"/>
  <c r="AR42" i="17"/>
  <c r="AR63" i="26"/>
  <c r="AN42" i="17"/>
  <c r="AN63" i="26"/>
  <c r="AJ42" i="17"/>
  <c r="AJ63" i="26"/>
  <c r="AF42" i="17"/>
  <c r="AF63" i="26"/>
  <c r="AB42" i="17"/>
  <c r="AB63" i="26"/>
  <c r="X42" i="17"/>
  <c r="X63" i="26"/>
  <c r="T42" i="17"/>
  <c r="T63" i="26"/>
  <c r="P42" i="17"/>
  <c r="P63" i="26"/>
  <c r="L42" i="17"/>
  <c r="L63" i="26"/>
  <c r="H42" i="17"/>
  <c r="H63" i="26"/>
  <c r="D42" i="17"/>
  <c r="D63" i="26"/>
  <c r="AF32" i="13"/>
  <c r="AH32" i="13"/>
  <c r="AR32" i="13"/>
  <c r="AP63" i="26"/>
  <c r="AL63" i="26"/>
  <c r="AL58" i="17" s="1"/>
  <c r="AH63" i="26"/>
  <c r="AD63" i="26"/>
  <c r="Z63" i="26"/>
  <c r="R63" i="26"/>
  <c r="J63" i="26"/>
  <c r="AQ47" i="26"/>
  <c r="AM47" i="26"/>
  <c r="AI47" i="26"/>
  <c r="AI63" i="26" s="1"/>
  <c r="AE47" i="26"/>
  <c r="AA47" i="26"/>
  <c r="W47" i="26"/>
  <c r="S47" i="26"/>
  <c r="S42" i="17" s="1"/>
  <c r="O47" i="26"/>
  <c r="K47" i="26"/>
  <c r="G47" i="26"/>
  <c r="AK23" i="17"/>
  <c r="AK44" i="26"/>
  <c r="AK39" i="17" s="1"/>
  <c r="AI23" i="17"/>
  <c r="AI44" i="26"/>
  <c r="AI39" i="17" s="1"/>
  <c r="AG23" i="17"/>
  <c r="AG44" i="26"/>
  <c r="AG39" i="17"/>
  <c r="AE23" i="17"/>
  <c r="AE44" i="26"/>
  <c r="AE39" i="17" s="1"/>
  <c r="AC23" i="17"/>
  <c r="AC44" i="26"/>
  <c r="AC39" i="17" s="1"/>
  <c r="AA23" i="17"/>
  <c r="AA44" i="26"/>
  <c r="AA65" i="26" s="1"/>
  <c r="Y23" i="17"/>
  <c r="Y44" i="26"/>
  <c r="Y39" i="17"/>
  <c r="W23" i="17"/>
  <c r="W44" i="26"/>
  <c r="W39" i="17"/>
  <c r="U23" i="17"/>
  <c r="U44" i="26"/>
  <c r="U39" i="17" s="1"/>
  <c r="S23" i="17"/>
  <c r="S44" i="26"/>
  <c r="S39" i="17" s="1"/>
  <c r="Q23" i="17"/>
  <c r="Q44" i="26"/>
  <c r="Q39" i="17"/>
  <c r="O23" i="17"/>
  <c r="O44" i="26"/>
  <c r="O39" i="17" s="1"/>
  <c r="M23" i="17"/>
  <c r="M44" i="26"/>
  <c r="M39" i="17" s="1"/>
  <c r="K23" i="17"/>
  <c r="K44" i="26"/>
  <c r="K65" i="26" s="1"/>
  <c r="I23" i="17"/>
  <c r="I44" i="26"/>
  <c r="I39" i="17"/>
  <c r="G23" i="17"/>
  <c r="G44" i="26"/>
  <c r="G39" i="17"/>
  <c r="E23" i="17"/>
  <c r="E44" i="26"/>
  <c r="E39" i="17" s="1"/>
  <c r="J71" i="22"/>
  <c r="J71" i="13"/>
  <c r="G55" i="13"/>
  <c r="V63" i="26"/>
  <c r="N63" i="26"/>
  <c r="F63" i="26"/>
  <c r="F58" i="17" s="1"/>
  <c r="N58" i="17"/>
  <c r="G63" i="26"/>
  <c r="G42" i="17"/>
  <c r="O63" i="26"/>
  <c r="O42" i="17"/>
  <c r="W63" i="26"/>
  <c r="W42" i="17"/>
  <c r="AE63" i="26"/>
  <c r="AE42" i="17"/>
  <c r="AM63" i="26"/>
  <c r="AM42" i="17"/>
  <c r="J58" i="17"/>
  <c r="J65" i="26"/>
  <c r="J67" i="26" s="1"/>
  <c r="Z58" i="17"/>
  <c r="Z65" i="26"/>
  <c r="Z60" i="17" s="1"/>
  <c r="AH58" i="17"/>
  <c r="AP58" i="17"/>
  <c r="AP65" i="26"/>
  <c r="AP67" i="26" s="1"/>
  <c r="AP62" i="17" s="1"/>
  <c r="D65" i="26"/>
  <c r="D58" i="17"/>
  <c r="H65" i="26"/>
  <c r="H58" i="17"/>
  <c r="L58" i="17"/>
  <c r="P58" i="17"/>
  <c r="T65" i="26"/>
  <c r="T58" i="17"/>
  <c r="X65" i="26"/>
  <c r="X58" i="17"/>
  <c r="AB58" i="17"/>
  <c r="AF65" i="26"/>
  <c r="AF58" i="17"/>
  <c r="AJ65" i="26"/>
  <c r="AJ58" i="17"/>
  <c r="AN65" i="26"/>
  <c r="AN58" i="17"/>
  <c r="AR58" i="17"/>
  <c r="F65" i="26"/>
  <c r="F60" i="17" s="1"/>
  <c r="V58" i="17"/>
  <c r="V65" i="26"/>
  <c r="K63" i="26"/>
  <c r="K42" i="17"/>
  <c r="AA63" i="26"/>
  <c r="AA42" i="17"/>
  <c r="AQ63" i="26"/>
  <c r="AQ42" i="17"/>
  <c r="AD58" i="17"/>
  <c r="E58" i="17"/>
  <c r="I65" i="26"/>
  <c r="I60" i="17" s="1"/>
  <c r="I58" i="17"/>
  <c r="M58" i="17"/>
  <c r="Q65" i="26"/>
  <c r="Q58" i="17"/>
  <c r="U58" i="17"/>
  <c r="Y65" i="26"/>
  <c r="Y60" i="17" s="1"/>
  <c r="Y58" i="17"/>
  <c r="AC58" i="17"/>
  <c r="AG65" i="26"/>
  <c r="AG60" i="17" s="1"/>
  <c r="AG58" i="17"/>
  <c r="AK58" i="17"/>
  <c r="AO58" i="17"/>
  <c r="F71" i="10"/>
  <c r="Q60" i="17"/>
  <c r="I67" i="26"/>
  <c r="I62" i="17" s="1"/>
  <c r="V60" i="17"/>
  <c r="V67" i="26"/>
  <c r="V62" i="17" s="1"/>
  <c r="AJ60" i="17"/>
  <c r="T60" i="17"/>
  <c r="H60" i="17"/>
  <c r="H67" i="26"/>
  <c r="H62" i="17" s="1"/>
  <c r="AQ58" i="17"/>
  <c r="AA58" i="17"/>
  <c r="K58" i="17"/>
  <c r="AP60" i="17"/>
  <c r="J60" i="17"/>
  <c r="J62" i="17"/>
  <c r="AN60" i="17"/>
  <c r="AN67" i="26"/>
  <c r="AN62" i="17"/>
  <c r="AF60" i="17"/>
  <c r="AF67" i="26"/>
  <c r="AF62" i="17" s="1"/>
  <c r="X60" i="17"/>
  <c r="D60" i="17"/>
  <c r="D67" i="26"/>
  <c r="D62" i="17"/>
  <c r="AM58" i="17"/>
  <c r="AE65" i="26"/>
  <c r="AE60" i="17" s="1"/>
  <c r="AE58" i="17"/>
  <c r="W65" i="26"/>
  <c r="W60" i="17" s="1"/>
  <c r="W58" i="17"/>
  <c r="O65" i="26"/>
  <c r="O58" i="17"/>
  <c r="G65" i="26"/>
  <c r="G60" i="17" s="1"/>
  <c r="G58" i="17"/>
  <c r="O60" i="17"/>
  <c r="I61" i="31"/>
  <c r="L52" i="31"/>
  <c r="E61" i="31"/>
  <c r="K62" i="31"/>
  <c r="I32" i="31"/>
  <c r="D13" i="31"/>
  <c r="D12" i="31" s="1"/>
  <c r="H13" i="31"/>
  <c r="H12" i="31"/>
  <c r="H21" i="31" s="1"/>
  <c r="H62" i="31" s="1"/>
  <c r="F62" i="31"/>
  <c r="E43" i="31"/>
  <c r="L34" i="31"/>
  <c r="L13" i="31"/>
  <c r="K21" i="33"/>
  <c r="E21" i="33"/>
  <c r="G21" i="33"/>
  <c r="J21" i="33"/>
  <c r="J62" i="33" s="1"/>
  <c r="E32" i="33"/>
  <c r="G32" i="33"/>
  <c r="I32" i="33"/>
  <c r="K32" i="33"/>
  <c r="E43" i="33"/>
  <c r="G43" i="33"/>
  <c r="I43" i="33"/>
  <c r="K43" i="33"/>
  <c r="D61" i="33"/>
  <c r="L13" i="33"/>
  <c r="D12" i="33"/>
  <c r="L12" i="33" s="1"/>
  <c r="F21" i="33"/>
  <c r="F62" i="33"/>
  <c r="H21" i="33"/>
  <c r="I21" i="33"/>
  <c r="I62" i="33" s="1"/>
  <c r="E61" i="33"/>
  <c r="E62" i="33" s="1"/>
  <c r="G61" i="33"/>
  <c r="I61" i="33"/>
  <c r="K61" i="33"/>
  <c r="K62" i="33"/>
  <c r="L14" i="33"/>
  <c r="L18" i="33"/>
  <c r="G62" i="33"/>
  <c r="F27" i="34"/>
  <c r="F28" i="34"/>
  <c r="M47" i="36"/>
  <c r="M47" i="14" s="1"/>
  <c r="M14" i="38"/>
  <c r="M14" i="16" s="1"/>
  <c r="M16" i="38"/>
  <c r="M16" i="16" s="1"/>
  <c r="M20" i="38"/>
  <c r="M20" i="16" s="1"/>
  <c r="M22" i="38"/>
  <c r="M22" i="16" s="1"/>
  <c r="M49" i="38"/>
  <c r="M49" i="16" s="1"/>
  <c r="M52" i="38"/>
  <c r="M52" i="16" s="1"/>
  <c r="M56" i="38"/>
  <c r="M56" i="16" s="1"/>
  <c r="M59" i="38"/>
  <c r="M59" i="16" s="1"/>
  <c r="M61" i="38"/>
  <c r="M61" i="16" s="1"/>
  <c r="M30" i="38"/>
  <c r="M30" i="16" s="1"/>
  <c r="M33" i="38"/>
  <c r="M33" i="16" s="1"/>
  <c r="M36" i="38"/>
  <c r="M36" i="16" s="1"/>
  <c r="M39" i="38"/>
  <c r="M39" i="16" s="1"/>
  <c r="M42" i="38"/>
  <c r="M42" i="16" s="1"/>
  <c r="M54" i="38"/>
  <c r="M54" i="16" s="1"/>
  <c r="E63" i="38"/>
  <c r="E63" i="16" s="1"/>
  <c r="G63" i="38"/>
  <c r="G63" i="16" s="1"/>
  <c r="I63" i="38"/>
  <c r="I63" i="16" s="1"/>
  <c r="M13" i="38"/>
  <c r="M13" i="16" s="1"/>
  <c r="M17" i="38"/>
  <c r="M17" i="16" s="1"/>
  <c r="M19" i="38"/>
  <c r="M19" i="16" s="1"/>
  <c r="M23" i="38"/>
  <c r="M23" i="16" s="1"/>
  <c r="E44" i="37"/>
  <c r="E44" i="15" s="1"/>
  <c r="G44" i="37"/>
  <c r="G44" i="15" s="1"/>
  <c r="I44" i="37"/>
  <c r="I44" i="15" s="1"/>
  <c r="M50" i="38"/>
  <c r="M50" i="16" s="1"/>
  <c r="M53" i="38"/>
  <c r="M53" i="16" s="1"/>
  <c r="M55" i="38"/>
  <c r="M55" i="16" s="1"/>
  <c r="M58" i="38"/>
  <c r="M58" i="16" s="1"/>
  <c r="J63" i="37"/>
  <c r="J63" i="15" s="1"/>
  <c r="M62" i="38"/>
  <c r="M62" i="16" s="1"/>
  <c r="M31" i="38"/>
  <c r="M31" i="16" s="1"/>
  <c r="M34" i="38"/>
  <c r="M34" i="16" s="1"/>
  <c r="M37" i="38"/>
  <c r="M37" i="16" s="1"/>
  <c r="M40" i="38"/>
  <c r="M40" i="16" s="1"/>
  <c r="M43" i="38"/>
  <c r="M43" i="16" s="1"/>
  <c r="L51" i="37"/>
  <c r="L51" i="15" s="1"/>
  <c r="L57" i="37"/>
  <c r="L57" i="15" s="1"/>
  <c r="L28" i="38"/>
  <c r="L28" i="16" s="1"/>
  <c r="K29" i="38"/>
  <c r="K29" i="16" s="1"/>
  <c r="K32" i="38"/>
  <c r="K32" i="16" s="1"/>
  <c r="M32" i="38"/>
  <c r="M32" i="16" s="1"/>
  <c r="K35" i="38"/>
  <c r="K35" i="16" s="1"/>
  <c r="K38" i="38"/>
  <c r="K38" i="16" s="1"/>
  <c r="M38" i="38"/>
  <c r="M38" i="16" s="1"/>
  <c r="K41" i="38"/>
  <c r="K41" i="16" s="1"/>
  <c r="M29" i="38"/>
  <c r="M29" i="16" s="1"/>
  <c r="M71" i="19" l="1"/>
  <c r="M71" i="10" s="1"/>
  <c r="D71" i="10"/>
  <c r="AA60" i="17"/>
  <c r="E67" i="26"/>
  <c r="E62" i="17" s="1"/>
  <c r="E60" i="17"/>
  <c r="D48" i="10"/>
  <c r="U60" i="17"/>
  <c r="U67" i="26"/>
  <c r="U62" i="17" s="1"/>
  <c r="O67" i="26"/>
  <c r="O62" i="17" s="1"/>
  <c r="O29" i="13"/>
  <c r="AK60" i="17"/>
  <c r="AK67" i="26"/>
  <c r="AK62" i="17" s="1"/>
  <c r="D29" i="10"/>
  <c r="D21" i="31"/>
  <c r="J15" i="27"/>
  <c r="E15" i="27"/>
  <c r="G15" i="27"/>
  <c r="F15" i="27"/>
  <c r="C15" i="27"/>
  <c r="I15" i="27"/>
  <c r="M60" i="17"/>
  <c r="M67" i="26"/>
  <c r="M62" i="17" s="1"/>
  <c r="K60" i="17"/>
  <c r="AI65" i="26"/>
  <c r="AI58" i="17"/>
  <c r="AC60" i="17"/>
  <c r="L32" i="11"/>
  <c r="L48" i="20"/>
  <c r="L48" i="11" s="1"/>
  <c r="M32" i="21"/>
  <c r="M32" i="12" s="1"/>
  <c r="R58" i="17"/>
  <c r="S63" i="26"/>
  <c r="K39" i="17"/>
  <c r="AA39" i="17"/>
  <c r="J13" i="10"/>
  <c r="D13" i="10"/>
  <c r="M20" i="10"/>
  <c r="F29" i="19"/>
  <c r="F29" i="10" s="1"/>
  <c r="D32" i="10"/>
  <c r="M45" i="12"/>
  <c r="J48" i="20"/>
  <c r="J48" i="11" s="1"/>
  <c r="E55" i="11"/>
  <c r="D55" i="12"/>
  <c r="AJ29" i="22"/>
  <c r="AJ13" i="13"/>
  <c r="Y32" i="13"/>
  <c r="AK71" i="22"/>
  <c r="AK71" i="13" s="1"/>
  <c r="AK55" i="13"/>
  <c r="P71" i="22"/>
  <c r="P71" i="13" s="1"/>
  <c r="P55" i="13"/>
  <c r="F13" i="12"/>
  <c r="F29" i="21"/>
  <c r="F29" i="12" s="1"/>
  <c r="M13" i="13"/>
  <c r="M29" i="22"/>
  <c r="M29" i="13" s="1"/>
  <c r="W13" i="13"/>
  <c r="W29" i="22"/>
  <c r="W29" i="13" s="1"/>
  <c r="AE71" i="22"/>
  <c r="AE55" i="13"/>
  <c r="D15" i="27"/>
  <c r="K28" i="38"/>
  <c r="D21" i="33"/>
  <c r="G67" i="26"/>
  <c r="G62" i="17" s="1"/>
  <c r="M13" i="21"/>
  <c r="J13" i="12"/>
  <c r="G13" i="13"/>
  <c r="AA13" i="13"/>
  <c r="AI48" i="22"/>
  <c r="AI48" i="13" s="1"/>
  <c r="AI32" i="13"/>
  <c r="Y71" i="22"/>
  <c r="Y71" i="13" s="1"/>
  <c r="Y55" i="13"/>
  <c r="AO71" i="22"/>
  <c r="AO71" i="13" s="1"/>
  <c r="AO55" i="13"/>
  <c r="F55" i="13"/>
  <c r="F71" i="22"/>
  <c r="N44" i="26"/>
  <c r="N39" i="17" s="1"/>
  <c r="N23" i="17"/>
  <c r="AR44" i="26"/>
  <c r="AR23" i="17"/>
  <c r="AL65" i="26"/>
  <c r="AI42" i="17"/>
  <c r="D55" i="10"/>
  <c r="K48" i="20"/>
  <c r="K48" i="11" s="1"/>
  <c r="J71" i="20"/>
  <c r="J71" i="11" s="1"/>
  <c r="X29" i="22"/>
  <c r="AE13" i="13"/>
  <c r="AE29" i="22"/>
  <c r="AE29" i="13" s="1"/>
  <c r="Q48" i="22"/>
  <c r="Q48" i="13" s="1"/>
  <c r="AI71" i="22"/>
  <c r="AI71" i="13" s="1"/>
  <c r="AI55" i="13"/>
  <c r="AQ44" i="26"/>
  <c r="AQ23" i="17"/>
  <c r="L44" i="38"/>
  <c r="Q67" i="26"/>
  <c r="Q62" i="17" s="1"/>
  <c r="L13" i="11"/>
  <c r="H29" i="20"/>
  <c r="H29" i="11" s="1"/>
  <c r="L42" i="11"/>
  <c r="L29" i="21"/>
  <c r="L29" i="12" s="1"/>
  <c r="K13" i="13"/>
  <c r="S13" i="13"/>
  <c r="U32" i="13"/>
  <c r="AC32" i="13"/>
  <c r="AC71" i="22"/>
  <c r="AC71" i="13" s="1"/>
  <c r="AC55" i="13"/>
  <c r="AB44" i="26"/>
  <c r="AB23" i="17"/>
  <c r="AH44" i="26"/>
  <c r="AH23" i="17"/>
  <c r="L44" i="26"/>
  <c r="L23" i="17"/>
  <c r="K48" i="22"/>
  <c r="K48" i="13" s="1"/>
  <c r="K32" i="13"/>
  <c r="AQ32" i="13"/>
  <c r="AQ48" i="22"/>
  <c r="AQ48" i="13" s="1"/>
  <c r="AM71" i="22"/>
  <c r="AM71" i="13" s="1"/>
  <c r="AM55" i="13"/>
  <c r="H15" i="27"/>
  <c r="P44" i="26"/>
  <c r="P23" i="17"/>
  <c r="R44" i="26"/>
  <c r="R39" i="17" s="1"/>
  <c r="R23" i="17"/>
  <c r="Z67" i="26"/>
  <c r="Z62" i="17" s="1"/>
  <c r="Y67" i="26"/>
  <c r="Y62" i="17" s="1"/>
  <c r="F48" i="19"/>
  <c r="F48" i="10" s="1"/>
  <c r="I29" i="20"/>
  <c r="I29" i="11" s="1"/>
  <c r="D48" i="20"/>
  <c r="D48" i="11" s="1"/>
  <c r="D55" i="11"/>
  <c r="I55" i="12"/>
  <c r="P13" i="13"/>
  <c r="P29" i="22"/>
  <c r="P29" i="13" s="1"/>
  <c r="AC13" i="13"/>
  <c r="E32" i="13"/>
  <c r="AA32" i="13"/>
  <c r="AG71" i="22"/>
  <c r="AG55" i="13"/>
  <c r="K55" i="13"/>
  <c r="K71" i="22"/>
  <c r="K71" i="13" s="1"/>
  <c r="AO44" i="26"/>
  <c r="M35" i="38"/>
  <c r="M35" i="16" s="1"/>
  <c r="M65" i="21"/>
  <c r="M65" i="12" s="1"/>
  <c r="G48" i="20"/>
  <c r="G48" i="11" s="1"/>
  <c r="AQ13" i="13"/>
  <c r="AQ29" i="22"/>
  <c r="AQ29" i="13" s="1"/>
  <c r="AA71" i="22"/>
  <c r="AA71" i="13" s="1"/>
  <c r="AA55" i="13"/>
  <c r="AQ71" i="22"/>
  <c r="AQ71" i="13" s="1"/>
  <c r="AQ55" i="13"/>
  <c r="AD44" i="26"/>
  <c r="AD23" i="17"/>
  <c r="AM44" i="26"/>
  <c r="AM23" i="17"/>
  <c r="E55" i="13"/>
  <c r="M70" i="21"/>
  <c r="M70" i="12" s="1"/>
  <c r="M51" i="21"/>
  <c r="M51" i="12" s="1"/>
  <c r="M40" i="21"/>
  <c r="J61" i="31"/>
  <c r="J62" i="31" s="1"/>
  <c r="M71" i="22"/>
  <c r="M71" i="13" s="1"/>
  <c r="T71" i="22"/>
  <c r="G61" i="31"/>
  <c r="L61" i="31" s="1"/>
  <c r="K40" i="12"/>
  <c r="E21" i="31"/>
  <c r="E62" i="31" s="1"/>
  <c r="I63" i="36"/>
  <c r="I47" i="14"/>
  <c r="E44" i="36"/>
  <c r="E44" i="14" s="1"/>
  <c r="G41" i="30"/>
  <c r="I40" i="31"/>
  <c r="L36" i="31"/>
  <c r="G32" i="31"/>
  <c r="I17" i="30"/>
  <c r="G26" i="30"/>
  <c r="E24" i="36"/>
  <c r="E24" i="14" s="1"/>
  <c r="I24" i="36"/>
  <c r="I24" i="14" s="1"/>
  <c r="M21" i="36"/>
  <c r="I28" i="36"/>
  <c r="I28" i="14" s="1"/>
  <c r="F44" i="36"/>
  <c r="F44" i="14" s="1"/>
  <c r="J44" i="36"/>
  <c r="K47" i="36"/>
  <c r="K47" i="14" s="1"/>
  <c r="G63" i="36"/>
  <c r="L21" i="37"/>
  <c r="H28" i="37"/>
  <c r="E63" i="37"/>
  <c r="D47" i="37"/>
  <c r="K12" i="38"/>
  <c r="D24" i="38"/>
  <c r="D24" i="16" s="1"/>
  <c r="H24" i="38"/>
  <c r="H24" i="16" s="1"/>
  <c r="L24" i="38"/>
  <c r="J28" i="38"/>
  <c r="D47" i="38"/>
  <c r="K57" i="38"/>
  <c r="D21" i="14"/>
  <c r="L21" i="14"/>
  <c r="G51" i="14"/>
  <c r="M17" i="14"/>
  <c r="M53" i="14"/>
  <c r="M59" i="14"/>
  <c r="D24" i="31"/>
  <c r="L30" i="33"/>
  <c r="F24" i="36"/>
  <c r="F24" i="14" s="1"/>
  <c r="J24" i="36"/>
  <c r="J24" i="14" s="1"/>
  <c r="K28" i="36"/>
  <c r="K28" i="14" s="1"/>
  <c r="G44" i="36"/>
  <c r="G44" i="14" s="1"/>
  <c r="E47" i="36"/>
  <c r="D63" i="36"/>
  <c r="L63" i="36"/>
  <c r="L15" i="37"/>
  <c r="H24" i="37"/>
  <c r="H24" i="15" s="1"/>
  <c r="G63" i="37"/>
  <c r="E24" i="38"/>
  <c r="E24" i="16" s="1"/>
  <c r="I24" i="38"/>
  <c r="I24" i="16" s="1"/>
  <c r="F28" i="38"/>
  <c r="I44" i="38"/>
  <c r="I44" i="16" s="1"/>
  <c r="H47" i="38"/>
  <c r="H47" i="16" s="1"/>
  <c r="K51" i="38"/>
  <c r="H63" i="38"/>
  <c r="H28" i="14"/>
  <c r="I51" i="14"/>
  <c r="D24" i="33"/>
  <c r="H53" i="33"/>
  <c r="M30" i="30"/>
  <c r="F47" i="37"/>
  <c r="J47" i="38"/>
  <c r="J47" i="16" s="1"/>
  <c r="G21" i="14"/>
  <c r="G29" i="14"/>
  <c r="M30" i="14"/>
  <c r="M42" i="14"/>
  <c r="I23" i="30"/>
  <c r="K24" i="36"/>
  <c r="K24" i="14" s="1"/>
  <c r="E28" i="36"/>
  <c r="E28" i="14" s="1"/>
  <c r="D44" i="36"/>
  <c r="D44" i="14" s="1"/>
  <c r="L44" i="36"/>
  <c r="L44" i="14" s="1"/>
  <c r="M60" i="36"/>
  <c r="I24" i="37"/>
  <c r="I24" i="15" s="1"/>
  <c r="D24" i="37"/>
  <c r="D24" i="15" s="1"/>
  <c r="D28" i="37"/>
  <c r="K28" i="37"/>
  <c r="L35" i="37"/>
  <c r="L48" i="37"/>
  <c r="K18" i="38"/>
  <c r="F24" i="38"/>
  <c r="F24" i="16" s="1"/>
  <c r="J24" i="38"/>
  <c r="J24" i="16" s="1"/>
  <c r="E28" i="38"/>
  <c r="L47" i="38"/>
  <c r="L47" i="16" s="1"/>
  <c r="H21" i="14"/>
  <c r="L54" i="31"/>
  <c r="D35" i="33"/>
  <c r="I41" i="35"/>
  <c r="I41" i="30" s="1"/>
  <c r="M38" i="35"/>
  <c r="M38" i="30" s="1"/>
  <c r="M32" i="35"/>
  <c r="M32" i="30" s="1"/>
  <c r="K26" i="35"/>
  <c r="K26" i="30" s="1"/>
  <c r="G38" i="30"/>
  <c r="M35" i="36"/>
  <c r="H47" i="36"/>
  <c r="H47" i="14" s="1"/>
  <c r="J24" i="37"/>
  <c r="J24" i="15" s="1"/>
  <c r="L41" i="37"/>
  <c r="I47" i="37"/>
  <c r="G28" i="38"/>
  <c r="G28" i="16" s="1"/>
  <c r="H28" i="38"/>
  <c r="J63" i="38"/>
  <c r="I41" i="14"/>
  <c r="I18" i="31"/>
  <c r="F63" i="36"/>
  <c r="E24" i="37"/>
  <c r="E24" i="15" s="1"/>
  <c r="F28" i="37"/>
  <c r="J28" i="37"/>
  <c r="H47" i="37"/>
  <c r="G24" i="38"/>
  <c r="G24" i="16" s="1"/>
  <c r="I12" i="31"/>
  <c r="L12" i="31" s="1"/>
  <c r="M35" i="35"/>
  <c r="M35" i="30" s="1"/>
  <c r="I26" i="35"/>
  <c r="I26" i="30" s="1"/>
  <c r="L12" i="37"/>
  <c r="L12" i="15" s="1"/>
  <c r="K24" i="37"/>
  <c r="K24" i="15" s="1"/>
  <c r="F24" i="37"/>
  <c r="F24" i="15" s="1"/>
  <c r="K47" i="37"/>
  <c r="K21" i="38"/>
  <c r="D28" i="38"/>
  <c r="G44" i="38"/>
  <c r="K48" i="38"/>
  <c r="F63" i="38"/>
  <c r="K60" i="38"/>
  <c r="D28" i="15" l="1"/>
  <c r="D44" i="37"/>
  <c r="D44" i="15" s="1"/>
  <c r="D63" i="14"/>
  <c r="D65" i="36"/>
  <c r="E63" i="15"/>
  <c r="E65" i="37"/>
  <c r="E28" i="16"/>
  <c r="E44" i="38"/>
  <c r="D23" i="33"/>
  <c r="L24" i="33"/>
  <c r="E47" i="14"/>
  <c r="E63" i="36"/>
  <c r="M21" i="14"/>
  <c r="M24" i="36"/>
  <c r="M24" i="14" s="1"/>
  <c r="M26" i="35"/>
  <c r="M26" i="30" s="1"/>
  <c r="AO39" i="17"/>
  <c r="AO65" i="26"/>
  <c r="AQ39" i="17"/>
  <c r="AQ65" i="26"/>
  <c r="K60" i="16"/>
  <c r="M60" i="38"/>
  <c r="M60" i="16" s="1"/>
  <c r="K63" i="38"/>
  <c r="F28" i="15"/>
  <c r="F44" i="37"/>
  <c r="F44" i="15" s="1"/>
  <c r="I47" i="15"/>
  <c r="I63" i="37"/>
  <c r="M60" i="14"/>
  <c r="M30" i="10" s="1"/>
  <c r="M63" i="36"/>
  <c r="G63" i="15"/>
  <c r="G65" i="37"/>
  <c r="L24" i="16"/>
  <c r="K63" i="36"/>
  <c r="AM39" i="17"/>
  <c r="AM65" i="26"/>
  <c r="F71" i="13"/>
  <c r="F67" i="26"/>
  <c r="F62" i="17" s="1"/>
  <c r="M68" i="21"/>
  <c r="R65" i="26"/>
  <c r="L41" i="15"/>
  <c r="G63" i="14"/>
  <c r="G65" i="36"/>
  <c r="I44" i="36"/>
  <c r="I44" i="14" s="1"/>
  <c r="AL60" i="17"/>
  <c r="AL67" i="26"/>
  <c r="AL62" i="17" s="1"/>
  <c r="AE67" i="26"/>
  <c r="AE62" i="17" s="1"/>
  <c r="AE71" i="13"/>
  <c r="AC67" i="26"/>
  <c r="AC62" i="17" s="1"/>
  <c r="H63" i="16"/>
  <c r="D34" i="33"/>
  <c r="L35" i="33"/>
  <c r="L48" i="15"/>
  <c r="L47" i="37"/>
  <c r="L15" i="15"/>
  <c r="M15" i="38"/>
  <c r="M15" i="16" s="1"/>
  <c r="AA67" i="26"/>
  <c r="AA62" i="17" s="1"/>
  <c r="K18" i="16"/>
  <c r="M18" i="38"/>
  <c r="M18" i="16" s="1"/>
  <c r="K51" i="16"/>
  <c r="M51" i="38"/>
  <c r="M51" i="16" s="1"/>
  <c r="L18" i="31"/>
  <c r="I21" i="31"/>
  <c r="I62" i="31" s="1"/>
  <c r="F47" i="15"/>
  <c r="F63" i="37"/>
  <c r="L63" i="14"/>
  <c r="L65" i="36"/>
  <c r="K12" i="16"/>
  <c r="M12" i="38"/>
  <c r="M12" i="16" s="1"/>
  <c r="J44" i="14"/>
  <c r="J65" i="36"/>
  <c r="G62" i="31"/>
  <c r="I63" i="14"/>
  <c r="I65" i="36"/>
  <c r="M40" i="12"/>
  <c r="M39" i="21"/>
  <c r="M39" i="12" s="1"/>
  <c r="I65" i="38"/>
  <c r="L39" i="17"/>
  <c r="L65" i="26"/>
  <c r="W67" i="26"/>
  <c r="W62" i="17" s="1"/>
  <c r="M41" i="38"/>
  <c r="M41" i="16" s="1"/>
  <c r="M13" i="12"/>
  <c r="M29" i="21"/>
  <c r="M29" i="12" s="1"/>
  <c r="S65" i="26"/>
  <c r="S58" i="17"/>
  <c r="F63" i="16"/>
  <c r="F65" i="38"/>
  <c r="K48" i="16"/>
  <c r="M48" i="38"/>
  <c r="M48" i="16" s="1"/>
  <c r="K47" i="38"/>
  <c r="K47" i="16" s="1"/>
  <c r="F63" i="14"/>
  <c r="F65" i="36"/>
  <c r="AD65" i="26"/>
  <c r="AD39" i="17"/>
  <c r="AG71" i="13"/>
  <c r="AG67" i="26"/>
  <c r="AG62" i="17" s="1"/>
  <c r="P65" i="26"/>
  <c r="P39" i="17"/>
  <c r="G44" i="16"/>
  <c r="G65" i="38"/>
  <c r="L35" i="15"/>
  <c r="L28" i="37"/>
  <c r="L28" i="15" s="1"/>
  <c r="D28" i="16"/>
  <c r="D44" i="38"/>
  <c r="D44" i="16" s="1"/>
  <c r="M35" i="14"/>
  <c r="M28" i="36"/>
  <c r="K28" i="15"/>
  <c r="K44" i="37"/>
  <c r="K44" i="15" s="1"/>
  <c r="H63" i="36"/>
  <c r="L63" i="38"/>
  <c r="D47" i="15"/>
  <c r="D63" i="37"/>
  <c r="L44" i="16"/>
  <c r="X29" i="13"/>
  <c r="X67" i="26"/>
  <c r="X62" i="17" s="1"/>
  <c r="AI60" i="17"/>
  <c r="AI67" i="26"/>
  <c r="AI62" i="17" s="1"/>
  <c r="N65" i="26"/>
  <c r="J63" i="16"/>
  <c r="H52" i="33"/>
  <c r="L53" i="33"/>
  <c r="K57" i="16"/>
  <c r="M57" i="38"/>
  <c r="M57" i="16" s="1"/>
  <c r="AH39" i="17"/>
  <c r="AH65" i="26"/>
  <c r="AR39" i="17"/>
  <c r="AR65" i="26"/>
  <c r="L21" i="33"/>
  <c r="M48" i="21"/>
  <c r="M48" i="12" s="1"/>
  <c r="M29" i="19"/>
  <c r="M29" i="10" s="1"/>
  <c r="D23" i="31"/>
  <c r="L24" i="31"/>
  <c r="L40" i="31"/>
  <c r="I43" i="31"/>
  <c r="L43" i="31" s="1"/>
  <c r="H47" i="15"/>
  <c r="H63" i="37"/>
  <c r="H28" i="15"/>
  <c r="H44" i="37"/>
  <c r="H44" i="15" s="1"/>
  <c r="K28" i="16"/>
  <c r="K44" i="38"/>
  <c r="K44" i="16" s="1"/>
  <c r="K21" i="16"/>
  <c r="K24" i="38"/>
  <c r="K24" i="16" s="1"/>
  <c r="M21" i="38"/>
  <c r="M21" i="16" s="1"/>
  <c r="F28" i="16"/>
  <c r="F44" i="38"/>
  <c r="F44" i="16" s="1"/>
  <c r="K47" i="15"/>
  <c r="K63" i="37"/>
  <c r="H28" i="16"/>
  <c r="H44" i="38"/>
  <c r="H44" i="16" s="1"/>
  <c r="D47" i="16"/>
  <c r="D63" i="38"/>
  <c r="J28" i="15"/>
  <c r="J44" i="37"/>
  <c r="K44" i="36"/>
  <c r="K44" i="14" s="1"/>
  <c r="J28" i="16"/>
  <c r="J44" i="38"/>
  <c r="J44" i="16" s="1"/>
  <c r="L21" i="15"/>
  <c r="L24" i="37"/>
  <c r="L24" i="15" s="1"/>
  <c r="M41" i="35"/>
  <c r="M41" i="30" s="1"/>
  <c r="T67" i="26"/>
  <c r="T62" i="17" s="1"/>
  <c r="T71" i="13"/>
  <c r="AB39" i="17"/>
  <c r="AB65" i="26"/>
  <c r="AJ29" i="13"/>
  <c r="AJ67" i="26"/>
  <c r="AJ62" i="17" s="1"/>
  <c r="K67" i="26"/>
  <c r="K62" i="17" s="1"/>
  <c r="M48" i="19"/>
  <c r="M48" i="10" s="1"/>
  <c r="AH60" i="17" l="1"/>
  <c r="AH67" i="26"/>
  <c r="AH62" i="17" s="1"/>
  <c r="L60" i="17"/>
  <c r="L67" i="26"/>
  <c r="L62" i="17" s="1"/>
  <c r="H63" i="14"/>
  <c r="H65" i="36"/>
  <c r="AD60" i="17"/>
  <c r="AD67" i="26"/>
  <c r="AD62" i="17" s="1"/>
  <c r="I69" i="38"/>
  <c r="I69" i="16" s="1"/>
  <c r="I65" i="16"/>
  <c r="M24" i="38"/>
  <c r="M24" i="16" s="1"/>
  <c r="E44" i="16"/>
  <c r="E65" i="38"/>
  <c r="N60" i="17"/>
  <c r="N67" i="26"/>
  <c r="N62" i="17" s="1"/>
  <c r="J44" i="15"/>
  <c r="J65" i="37"/>
  <c r="G69" i="38"/>
  <c r="G69" i="16" s="1"/>
  <c r="G65" i="16"/>
  <c r="F65" i="14"/>
  <c r="F67" i="36"/>
  <c r="F67" i="14" s="1"/>
  <c r="S60" i="17"/>
  <c r="S67" i="26"/>
  <c r="S62" i="17" s="1"/>
  <c r="L47" i="15"/>
  <c r="L63" i="37"/>
  <c r="R60" i="17"/>
  <c r="R67" i="26"/>
  <c r="R62" i="17" s="1"/>
  <c r="L65" i="14"/>
  <c r="L67" i="36"/>
  <c r="L67" i="14" s="1"/>
  <c r="M68" i="12"/>
  <c r="M71" i="21"/>
  <c r="M71" i="12" s="1"/>
  <c r="K63" i="16"/>
  <c r="K65" i="38"/>
  <c r="E67" i="37"/>
  <c r="E67" i="15" s="1"/>
  <c r="E65" i="15"/>
  <c r="H63" i="15"/>
  <c r="H65" i="37"/>
  <c r="D63" i="16"/>
  <c r="D65" i="38"/>
  <c r="H61" i="33"/>
  <c r="L52" i="33"/>
  <c r="M28" i="14"/>
  <c r="M44" i="36"/>
  <c r="M44" i="14" s="1"/>
  <c r="M31" i="10" s="1"/>
  <c r="I67" i="36"/>
  <c r="I67" i="14" s="1"/>
  <c r="I65" i="14"/>
  <c r="G67" i="37"/>
  <c r="G67" i="15" s="1"/>
  <c r="G65" i="15"/>
  <c r="AR60" i="17"/>
  <c r="AR67" i="26"/>
  <c r="AR62" i="17" s="1"/>
  <c r="J65" i="38"/>
  <c r="P60" i="17"/>
  <c r="P67" i="26"/>
  <c r="P62" i="17" s="1"/>
  <c r="F63" i="15"/>
  <c r="F65" i="37"/>
  <c r="L34" i="33"/>
  <c r="D43" i="33"/>
  <c r="L43" i="33" s="1"/>
  <c r="M63" i="14"/>
  <c r="M65" i="36"/>
  <c r="E63" i="14"/>
  <c r="E65" i="36"/>
  <c r="D65" i="14"/>
  <c r="D67" i="36"/>
  <c r="D67" i="14" s="1"/>
  <c r="D63" i="15"/>
  <c r="D65" i="37"/>
  <c r="H65" i="38"/>
  <c r="G65" i="14"/>
  <c r="G67" i="36"/>
  <c r="G67" i="14" s="1"/>
  <c r="AM60" i="17"/>
  <c r="AM67" i="26"/>
  <c r="AM62" i="17" s="1"/>
  <c r="AQ67" i="26"/>
  <c r="AQ62" i="17" s="1"/>
  <c r="AQ60" i="17"/>
  <c r="I63" i="15"/>
  <c r="I65" i="37"/>
  <c r="F69" i="38"/>
  <c r="F69" i="16" s="1"/>
  <c r="F65" i="16"/>
  <c r="J67" i="36"/>
  <c r="J67" i="14" s="1"/>
  <c r="J65" i="14"/>
  <c r="L21" i="31"/>
  <c r="AB67" i="26"/>
  <c r="AB62" i="17" s="1"/>
  <c r="AB60" i="17"/>
  <c r="K63" i="15"/>
  <c r="K65" i="37"/>
  <c r="D32" i="31"/>
  <c r="L23" i="31"/>
  <c r="L63" i="16"/>
  <c r="L65" i="38"/>
  <c r="M63" i="38"/>
  <c r="M63" i="16" s="1"/>
  <c r="L44" i="37"/>
  <c r="L44" i="15" s="1"/>
  <c r="K63" i="14"/>
  <c r="K65" i="36"/>
  <c r="AO60" i="17"/>
  <c r="AO67" i="26"/>
  <c r="AO62" i="17" s="1"/>
  <c r="L23" i="33"/>
  <c r="D32" i="33"/>
  <c r="F67" i="37" l="1"/>
  <c r="F67" i="15" s="1"/>
  <c r="F65" i="15"/>
  <c r="D65" i="16"/>
  <c r="D69" i="38"/>
  <c r="D69" i="16" s="1"/>
  <c r="H67" i="36"/>
  <c r="H67" i="14" s="1"/>
  <c r="H65" i="14"/>
  <c r="E65" i="14"/>
  <c r="E67" i="36"/>
  <c r="E67" i="14" s="1"/>
  <c r="H65" i="15"/>
  <c r="H67" i="37"/>
  <c r="H67" i="15" s="1"/>
  <c r="E65" i="16"/>
  <c r="E69" i="38"/>
  <c r="E69" i="16" s="1"/>
  <c r="L69" i="38"/>
  <c r="L69" i="16" s="1"/>
  <c r="L65" i="16"/>
  <c r="M65" i="38"/>
  <c r="L32" i="31"/>
  <c r="D62" i="31"/>
  <c r="L62" i="31" s="1"/>
  <c r="M65" i="14"/>
  <c r="M67" i="36"/>
  <c r="M67" i="14" s="1"/>
  <c r="J65" i="16"/>
  <c r="J69" i="38"/>
  <c r="J69" i="16" s="1"/>
  <c r="L32" i="33"/>
  <c r="D62" i="33"/>
  <c r="L62" i="33" s="1"/>
  <c r="M44" i="38"/>
  <c r="M44" i="16" s="1"/>
  <c r="K65" i="15"/>
  <c r="K67" i="37"/>
  <c r="K67" i="15" s="1"/>
  <c r="H69" i="38"/>
  <c r="H69" i="16" s="1"/>
  <c r="H65" i="16"/>
  <c r="D65" i="15"/>
  <c r="D67" i="37"/>
  <c r="D67" i="15" s="1"/>
  <c r="K69" i="38"/>
  <c r="K69" i="16" s="1"/>
  <c r="K65" i="16"/>
  <c r="L63" i="15"/>
  <c r="L65" i="37"/>
  <c r="J65" i="15"/>
  <c r="J67" i="37"/>
  <c r="J67" i="15" s="1"/>
  <c r="K65" i="14"/>
  <c r="K67" i="36"/>
  <c r="K67" i="14" s="1"/>
  <c r="I65" i="15"/>
  <c r="I67" i="37"/>
  <c r="I67" i="15" s="1"/>
  <c r="L61" i="33"/>
  <c r="H62" i="33"/>
  <c r="M69" i="38" l="1"/>
  <c r="M69" i="16" s="1"/>
  <c r="M65" i="16"/>
  <c r="L65" i="15"/>
  <c r="L67" i="37"/>
  <c r="L67" i="15" s="1"/>
</calcChain>
</file>

<file path=xl/sharedStrings.xml><?xml version="1.0" encoding="utf-8"?>
<sst xmlns="http://schemas.openxmlformats.org/spreadsheetml/2006/main" count="2589" uniqueCount="909">
  <si>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</si>
  <si>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</si>
  <si>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</si>
  <si>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</si>
  <si>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</si>
  <si>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</si>
  <si>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</si>
  <si>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</si>
  <si>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</si>
  <si>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</si>
  <si>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</si>
  <si>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</si>
  <si>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</si>
  <si>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</si>
  <si>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</si>
  <si>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</si>
  <si>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</si>
  <si>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</si>
  <si>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</si>
  <si>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</si>
  <si>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</si>
  <si>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</si>
  <si>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</si>
  <si>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</si>
  <si>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</si>
  <si>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</si>
  <si>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</si>
  <si>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</si>
  <si>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</si>
  <si>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</si>
  <si>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</si>
  <si>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</si>
  <si>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</si>
  <si>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</si>
  <si>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</si>
  <si>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</si>
  <si>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</si>
  <si>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</si>
  <si>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</si>
  <si>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</si>
  <si>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</si>
  <si>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</si>
  <si>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</si>
  <si>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</si>
  <si>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</si>
  <si>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</si>
  <si>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</si>
  <si>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</si>
  <si>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</si>
  <si>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</si>
  <si>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</si>
  <si>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</si>
  <si>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</si>
  <si>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</si>
  <si>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</si>
  <si>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</si>
  <si>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</si>
  <si>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</si>
  <si>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</si>
  <si>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</si>
  <si>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</si>
  <si>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</si>
  <si>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</si>
  <si>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</si>
  <si>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</si>
  <si>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</si>
  <si>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</si>
  <si>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</si>
  <si>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</si>
  <si>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</si>
  <si>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</si>
  <si>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</si>
  <si>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</si>
  <si>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</si>
  <si>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</si>
  <si>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</si>
  <si>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</si>
  <si>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</si>
  <si>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</si>
  <si>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</si>
  <si>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</si>
  <si>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</si>
  <si>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</si>
  <si>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</si>
  <si>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</si>
  <si>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</si>
  <si>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</si>
  <si>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</si>
  <si>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</si>
  <si>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</si>
  <si>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</si>
  <si>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</si>
  <si>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</si>
  <si>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</si>
  <si>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</si>
  <si>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</si>
  <si>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</si>
  <si>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</si>
  <si>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</si>
  <si>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</si>
  <si>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</si>
  <si>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</si>
  <si>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</si>
  <si>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</si>
  <si>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</si>
  <si>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</si>
  <si>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</si>
  <si>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</si>
  <si>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</si>
  <si>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</si>
  <si>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</si>
  <si>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</si>
  <si>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</si>
  <si>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</si>
  <si>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</si>
  <si>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</si>
  <si>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</si>
  <si>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</si>
  <si>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</si>
  <si>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</si>
  <si>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</si>
  <si>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</si>
  <si>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</si>
  <si>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</si>
  <si>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</si>
  <si>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</si>
  <si>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</si>
  <si>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</si>
  <si>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</si>
  <si>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</si>
  <si>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</si>
  <si>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</si>
  <si>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</si>
  <si>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</si>
  <si>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</si>
  <si>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</si>
  <si>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</si>
  <si>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</si>
  <si>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</si>
  <si>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</si>
  <si>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</si>
  <si>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</si>
  <si>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</si>
  <si>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</si>
  <si>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</si>
  <si>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</si>
  <si>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</si>
  <si>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</si>
  <si>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</si>
  <si>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</si>
  <si>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</si>
  <si>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</si>
  <si>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</si>
  <si>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</si>
  <si>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</si>
  <si>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</si>
  <si>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</si>
  <si>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</si>
  <si>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</si>
  <si>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</si>
  <si>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</si>
  <si>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</si>
  <si>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</si>
  <si>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</si>
  <si>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</si>
  <si>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</si>
  <si>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</si>
  <si>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</si>
  <si>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</si>
  <si>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</si>
  <si>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</si>
  <si>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</si>
  <si>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</si>
  <si>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</si>
  <si>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</si>
  <si>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</si>
  <si>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</si>
  <si>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</si>
  <si>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</si>
  <si>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</si>
  <si>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</si>
  <si>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</si>
  <si>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</si>
  <si>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</si>
  <si>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</si>
  <si>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</si>
  <si>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</si>
  <si>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</si>
  <si>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</si>
  <si>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</si>
  <si>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</si>
  <si>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</si>
  <si>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</si>
  <si>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</si>
  <si>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</si>
  <si>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</si>
  <si>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</si>
  <si>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</si>
  <si>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</si>
  <si>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</si>
  <si>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</si>
  <si>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</si>
  <si>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</si>
  <si>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</si>
  <si>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</si>
  <si>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</si>
  <si>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</si>
  <si>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</si>
  <si>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</si>
  <si>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</si>
  <si>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</si>
  <si>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</si>
  <si>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</si>
  <si>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</si>
  <si>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</si>
  <si>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</si>
  <si>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</si>
  <si>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</si>
  <si>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</si>
  <si>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</si>
  <si>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</si>
  <si>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</si>
  <si>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</si>
  <si>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</si>
  <si>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</si>
  <si>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</si>
  <si>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</si>
  <si>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</si>
  <si>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</si>
  <si>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</si>
  <si>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</si>
  <si>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</si>
  <si>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</si>
  <si>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</si>
  <si>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</si>
  <si>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</si>
  <si>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</si>
  <si>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</si>
  <si>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</si>
  <si>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</si>
  <si>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</si>
  <si>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</si>
  <si>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</si>
  <si>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</si>
  <si>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</si>
  <si>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</si>
  <si>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</si>
  <si>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</si>
  <si>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</si>
  <si>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</si>
  <si>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</si>
  <si>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</si>
  <si>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</si>
  <si>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</si>
  <si>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</si>
  <si>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</si>
  <si>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</si>
  <si>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</si>
  <si>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</si>
  <si>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</si>
  <si>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</si>
  <si>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</si>
  <si>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</si>
  <si>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</si>
  <si>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</si>
  <si>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</si>
  <si>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</si>
  <si>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</si>
  <si>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</si>
  <si>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</si>
  <si>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</si>
  <si>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</si>
  <si>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</si>
  <si>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</si>
  <si>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</si>
  <si>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</si>
  <si>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</si>
  <si>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</si>
  <si>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</si>
  <si>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</si>
  <si>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</si>
  <si>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</si>
  <si>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</si>
  <si>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</si>
  <si>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</si>
  <si>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</si>
  <si>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</si>
  <si>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</si>
  <si>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</si>
  <si>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</si>
  <si>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</si>
  <si>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</si>
  <si>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</si>
  <si>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</si>
  <si>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</si>
  <si>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</si>
  <si>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</si>
  <si>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</si>
  <si>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</si>
  <si>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</si>
  <si>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</si>
  <si>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</si>
  <si>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</si>
  <si>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</si>
  <si>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</si>
  <si>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</si>
  <si>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</si>
  <si>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</si>
  <si>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</si>
  <si>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</si>
  <si>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</si>
  <si>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</si>
  <si>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</si>
  <si>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</si>
  <si>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</si>
  <si>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</si>
  <si>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</si>
  <si>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</si>
  <si>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</si>
  <si>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</si>
  <si>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</si>
  <si>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</si>
  <si>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</si>
  <si>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</si>
  <si>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</si>
  <si>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</si>
  <si>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</si>
  <si>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</si>
  <si>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</si>
  <si>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</si>
  <si>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</si>
  <si>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</si>
  <si>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</si>
  <si>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</si>
  <si>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</si>
  <si>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</si>
  <si>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</si>
  <si>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</si>
  <si>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</si>
  <si>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</si>
  <si>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</si>
  <si>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</si>
  <si>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 xml:space="preserve">     FX options</t>
  </si>
  <si>
    <t xml:space="preserve">     Foreign exchange swaps</t>
  </si>
  <si>
    <t xml:space="preserve">     Outright forwards</t>
  </si>
  <si>
    <t xml:space="preserve">     Spot transactions</t>
  </si>
  <si>
    <t>INSTRUMENT</t>
  </si>
  <si>
    <t>Total</t>
  </si>
  <si>
    <t>Multi</t>
  </si>
  <si>
    <t>Single</t>
  </si>
  <si>
    <t>Systems</t>
  </si>
  <si>
    <t>Direct</t>
  </si>
  <si>
    <t>Electronic Trading Systems</t>
  </si>
  <si>
    <t>Electronic Broking</t>
  </si>
  <si>
    <t>Customer</t>
  </si>
  <si>
    <t>Interdealer</t>
  </si>
  <si>
    <t>Execution Method</t>
  </si>
  <si>
    <t>Millions of U.S. Dollars</t>
  </si>
  <si>
    <t>TURNOVER, by Execution Method, Instrument</t>
  </si>
  <si>
    <t>Exchange</t>
  </si>
  <si>
    <t>Other</t>
  </si>
  <si>
    <t>Voice Broker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</si>
  <si>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</si>
  <si>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</si>
  <si>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</si>
  <si>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</si>
  <si>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</si>
  <si>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SINGLE-CURRENCY INTEREST RATE DERIVATIVES ¹</t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</si>
  <si>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</si>
  <si>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</si>
  <si>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</si>
  <si>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</si>
  <si>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</si>
  <si>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</si>
  <si>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</si>
  <si>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</si>
  <si>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 и "плавающая на плавающую".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</si>
  <si>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 процентными свопами учитывается только одно из двух плечей, входящих в сделку. </t>
    </r>
  </si>
  <si>
    <r>
      <t>3</t>
    </r>
    <r>
      <rPr>
        <i/>
        <sz val="10"/>
        <rFont val="Times New Roman"/>
        <family val="1"/>
      </rPr>
      <t xml:space="preserve"> Процентный своп - комбинация двух сделок по обмену процетными платежами.</t>
    </r>
  </si>
  <si>
    <t>Таблица B1</t>
  </si>
  <si>
    <r>
      <t>5</t>
    </r>
    <r>
      <rPr>
        <i/>
        <sz val="10"/>
        <rFont val="Times New Roman"/>
        <family val="1"/>
      </rPr>
      <t xml:space="preserve"> Учитываются только межбанковские операции. </t>
    </r>
  </si>
  <si>
    <t>Table B1</t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</si>
  <si>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</si>
  <si>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</si>
  <si>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</si>
  <si>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</si>
  <si>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</si>
  <si>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</si>
  <si>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</si>
  <si>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</si>
  <si>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</si>
  <si>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</si>
  <si>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</si>
  <si>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</si>
  <si>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</si>
  <si>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</si>
  <si>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</si>
  <si>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OUTRIGHT FORWARDS</t>
  </si>
  <si>
    <t>TOTAL OUTRIGHT FORWARDS</t>
  </si>
  <si>
    <t>FOREIGN EXCHANGE SWAPS</t>
  </si>
  <si>
    <t>TOTAL FOREIGN EXCHANGE SWAPS</t>
  </si>
  <si>
    <t>CURRENCY SWAPS</t>
  </si>
  <si>
    <t>TOTAL CURRENCY SWAPS</t>
  </si>
  <si>
    <t>OTC OPTIONS</t>
  </si>
  <si>
    <r>
      <t xml:space="preserve">1 </t>
    </r>
    <r>
      <rPr>
        <sz val="11"/>
        <rFont val="Arial"/>
        <family val="2"/>
      </rPr>
      <t>T</t>
    </r>
    <r>
      <rPr>
        <sz val="11"/>
        <rFont val="Arial"/>
        <family val="2"/>
      </rPr>
      <t xml:space="preserve">otal Spot, Outright forwards, FX swaps, currency swaps and OTC options as well as their corresponding counterparty breakdowns should be consistent with the amounts reported in table A3. </t>
    </r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</si>
  <si>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</si>
  <si>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</si>
  <si>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</si>
  <si>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</si>
  <si>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</si>
  <si>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</si>
  <si>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</si>
  <si>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</si>
  <si>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</si>
  <si>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Число рабочих дней отчетного периода (июнь 2012)</t>
  </si>
  <si>
    <t>Структура оборота валют по кассовым сделкам и форвардным контрактам в июне 2012года (млн.долл. США)</t>
  </si>
  <si>
    <t>Turnover in nominal or notional principal amounts in June 2012</t>
  </si>
  <si>
    <t>1. Spot transactions</t>
  </si>
  <si>
    <t>2. Outright forwards</t>
  </si>
  <si>
    <t>3. Foreign exchange swaps</t>
  </si>
  <si>
    <t>4. FX options</t>
  </si>
  <si>
    <t>1</t>
  </si>
  <si>
    <t>ЗАО ЮНИКРЕДИТ БАНК</t>
  </si>
  <si>
    <t>5</t>
  </si>
  <si>
    <t>БАНК "КРЕДИТ-МОСКВА" (ОАО)</t>
  </si>
  <si>
    <t>23</t>
  </si>
  <si>
    <t>ОАО БАНК АВБ</t>
  </si>
  <si>
    <t>53</t>
  </si>
  <si>
    <t>ОАО БАНК "АЛЕКСАНДРОВСКИЙ"</t>
  </si>
  <si>
    <t>65</t>
  </si>
  <si>
    <t>ООО КБ "КОЛЬЦО УРАЛА"</t>
  </si>
  <si>
    <t>77</t>
  </si>
  <si>
    <t>МОРСКОЙ БАНК (ОАО)</t>
  </si>
  <si>
    <t>106</t>
  </si>
  <si>
    <t>ОАО АКБ"СЕЛЬМАШБАНК"</t>
  </si>
  <si>
    <t>121</t>
  </si>
  <si>
    <t>ЗАО АКБ "ЦЕНТРОКРЕДИТ"</t>
  </si>
  <si>
    <t>197</t>
  </si>
  <si>
    <t>ОАО "МБСП"</t>
  </si>
  <si>
    <t>312</t>
  </si>
  <si>
    <t>ЗАО "ВОКБАНК"</t>
  </si>
  <si>
    <t>316</t>
  </si>
  <si>
    <t>ООО "ХКФ БАНК"</t>
  </si>
  <si>
    <t>323</t>
  </si>
  <si>
    <t>ОАО "МДМ БАНК"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</si>
  <si>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</si>
  <si>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</si>
  <si>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</si>
  <si>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</si>
  <si>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</si>
  <si>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</si>
  <si>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</si>
  <si>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</si>
  <si>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</si>
  <si>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</si>
  <si>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</si>
  <si>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</si>
  <si>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</si>
  <si>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</si>
  <si>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</si>
  <si>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</si>
  <si>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</si>
  <si>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</si>
  <si>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</si>
  <si>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</si>
  <si>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</si>
  <si>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</si>
  <si>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</si>
  <si>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</si>
  <si>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</si>
  <si>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</si>
  <si>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</si>
  <si>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</si>
  <si>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</si>
  <si>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</si>
  <si>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</si>
  <si>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</si>
  <si>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</si>
  <si>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</si>
  <si>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</si>
  <si>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</si>
  <si>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</si>
  <si>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</si>
  <si>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</si>
  <si>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</si>
  <si>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</si>
  <si>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</si>
  <si>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</si>
  <si>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</si>
  <si>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</si>
  <si>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</si>
  <si>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</si>
  <si>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</si>
  <si>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</si>
  <si>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</si>
  <si>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</si>
  <si>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</si>
  <si>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</si>
  <si>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</si>
  <si>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</si>
  <si>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</si>
  <si>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</si>
  <si>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</si>
  <si>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</si>
  <si>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</si>
  <si>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</si>
  <si>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</si>
  <si>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</si>
  <si>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</si>
  <si>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</si>
  <si>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</si>
  <si>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</si>
  <si>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</si>
  <si>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</si>
  <si>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</si>
  <si>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</si>
  <si>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</si>
  <si>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</si>
  <si>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</si>
  <si>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</si>
  <si>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</si>
  <si>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</si>
  <si>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</si>
  <si>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</si>
  <si>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</si>
  <si>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</si>
  <si>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</si>
  <si>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</si>
  <si>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</si>
  <si>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</si>
  <si>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</si>
  <si>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</si>
  <si>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</si>
  <si>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</si>
  <si>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</si>
  <si>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</si>
  <si>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</si>
  <si>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</si>
  <si>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</si>
  <si>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</si>
  <si>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</si>
  <si>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</si>
  <si>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</si>
  <si>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</si>
  <si>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</si>
  <si>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</si>
  <si>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</si>
  <si>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</si>
  <si>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</si>
  <si>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</si>
  <si>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</si>
  <si>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</si>
  <si>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</si>
  <si>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</si>
  <si>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</si>
  <si>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</si>
  <si>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</si>
  <si>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</si>
  <si>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</si>
  <si>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</si>
  <si>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</si>
  <si>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</si>
  <si>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</si>
  <si>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</si>
  <si>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</si>
  <si>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</si>
  <si>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</si>
  <si>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</si>
  <si>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</si>
  <si>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</si>
  <si>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</si>
  <si>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</si>
  <si>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</si>
  <si>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</si>
  <si>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</si>
  <si>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</si>
  <si>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</si>
  <si>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</si>
  <si>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</si>
  <si>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</si>
  <si>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</si>
  <si>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</si>
  <si>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</si>
  <si>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</si>
  <si>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</si>
  <si>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</si>
  <si>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</si>
  <si>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</si>
  <si>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</si>
  <si>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</si>
  <si>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</si>
  <si>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</si>
  <si>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</si>
  <si>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</si>
  <si>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</si>
  <si>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</si>
  <si>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</si>
  <si>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</si>
  <si>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</si>
  <si>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</si>
  <si>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</si>
  <si>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</si>
  <si>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</si>
  <si>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</si>
  <si>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</si>
  <si>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</si>
  <si>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</si>
  <si>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</si>
  <si>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</si>
  <si>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</si>
  <si>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</si>
  <si>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</si>
  <si>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</si>
  <si>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</si>
  <si>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</si>
  <si>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2813</t>
  </si>
  <si>
    <t>ЗАО КБ "РОСТОВСКИЙ УНИВЕРСАЛЬНЫЙ"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</si>
  <si>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</si>
  <si>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</si>
  <si>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</si>
  <si>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</si>
  <si>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</si>
  <si>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</si>
  <si>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</si>
  <si>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</si>
  <si>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</si>
  <si>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</si>
  <si>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</si>
  <si>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</si>
  <si>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</si>
  <si>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</si>
  <si>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</si>
  <si>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</si>
  <si>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</si>
  <si>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</si>
  <si>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</si>
  <si>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</si>
  <si>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</si>
  <si>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</si>
  <si>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</si>
  <si>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</si>
  <si>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</si>
  <si>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</si>
  <si>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</si>
  <si>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</si>
  <si>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</si>
  <si>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</si>
  <si>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</si>
  <si>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</si>
  <si>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</si>
  <si>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</si>
  <si>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</si>
  <si>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</si>
  <si>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</si>
  <si>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</si>
  <si>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</si>
  <si>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</si>
  <si>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</si>
  <si>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</si>
  <si>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</si>
  <si>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</si>
  <si>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</si>
  <si>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</si>
  <si>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</si>
  <si>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</si>
  <si>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</si>
  <si>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</si>
  <si>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</si>
  <si>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</si>
  <si>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</si>
  <si>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</si>
  <si>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</si>
  <si>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</si>
  <si>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</si>
  <si>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</si>
  <si>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</si>
  <si>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</si>
  <si>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</si>
  <si>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</si>
  <si>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</si>
  <si>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</si>
  <si>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</si>
  <si>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</si>
  <si>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</si>
  <si>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</si>
  <si>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</si>
  <si>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</si>
  <si>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</si>
  <si>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</si>
  <si>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</si>
  <si>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</si>
  <si>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</si>
  <si>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</si>
  <si>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</si>
  <si>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</si>
  <si>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</si>
  <si>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</si>
  <si>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</si>
  <si>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</si>
  <si>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</si>
  <si>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</si>
  <si>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323/39</t>
  </si>
  <si>
    <t>РОСФ ОАО "МДМ БАНК"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</si>
  <si>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</si>
  <si>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</si>
  <si>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</si>
  <si>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</si>
  <si>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</si>
  <si>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</si>
  <si>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</si>
  <si>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</si>
  <si>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</si>
  <si>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</si>
  <si>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</si>
  <si>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</si>
  <si>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</si>
  <si>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</si>
  <si>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</si>
  <si>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</si>
  <si>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</si>
  <si>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</si>
  <si>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</si>
  <si>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</si>
  <si>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</si>
  <si>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</si>
  <si>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</si>
  <si>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</si>
  <si>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</si>
  <si>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</si>
  <si>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</si>
  <si>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</si>
  <si>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</si>
  <si>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</si>
  <si>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</si>
  <si>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</si>
  <si>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</si>
  <si>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</si>
  <si>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</si>
  <si>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</si>
  <si>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</si>
  <si>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</si>
  <si>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</si>
  <si>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</si>
  <si>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</si>
  <si>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</si>
  <si>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</si>
  <si>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</si>
  <si>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</si>
  <si>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</si>
  <si>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</si>
  <si>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</si>
  <si>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</si>
  <si>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</si>
  <si>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ЗАПАДНАЯ ЕВРОПА</t>
  </si>
  <si>
    <t>ЮЖНАЯ АМЕРИКА</t>
  </si>
  <si>
    <t>СЕВЕРНАЯ ЕВРОПА</t>
  </si>
  <si>
    <t>СНГ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</si>
  <si>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</si>
  <si>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</si>
  <si>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</si>
  <si>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</si>
  <si>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</si>
  <si>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</si>
  <si>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НОВАЯ ЗЕЛАНДИЯ</t>
  </si>
  <si>
    <t>ТУРЦИЯ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</si>
  <si>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</si>
  <si>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</si>
  <si>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</si>
  <si>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</si>
  <si>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</si>
  <si>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</si>
  <si>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</si>
  <si>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</si>
  <si>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</si>
  <si>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</si>
  <si>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ГАЙАНА</t>
  </si>
  <si>
    <t>ПАРАГВАЙ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</si>
  <si>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</si>
  <si>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</si>
  <si>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</si>
  <si>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</si>
  <si>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</si>
  <si>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</si>
  <si>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</si>
  <si>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</si>
  <si>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</si>
  <si>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</si>
  <si>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</si>
  <si>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</si>
  <si>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</si>
  <si>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</si>
  <si>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</si>
  <si>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</si>
  <si>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БЕЛИЗ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</si>
  <si>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</si>
  <si>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</si>
  <si>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</si>
  <si>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</si>
  <si>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</si>
  <si>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</si>
  <si>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</si>
  <si>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ИНДИЯ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</si>
  <si>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</si>
  <si>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</si>
  <si>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</si>
  <si>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</si>
  <si>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</si>
  <si>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</si>
  <si>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</si>
  <si>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</si>
  <si>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ИТАЛИЯ</t>
  </si>
  <si>
    <t>СЛОВЕНИЯ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</si>
  <si>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</si>
  <si>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</si>
  <si>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</si>
  <si>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</si>
  <si>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</si>
  <si>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</si>
  <si>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ФРАНЦУЗСКАЯ ГВИАНА</t>
  </si>
  <si>
    <t>СЛОВАКИЯ</t>
  </si>
  <si>
    <t>АВСТРАЛИЯ</t>
  </si>
  <si>
    <t>КОРЕЯ, НАРОДНО-ДЕМОКРАТИЧЕСКАЯ РЕСПУБЛИКА</t>
  </si>
  <si>
    <t>ИСПАНИЯ</t>
  </si>
  <si>
    <t>СЕРБИЯ</t>
  </si>
  <si>
    <t>НОРВЕГИЯ</t>
  </si>
  <si>
    <t>Г МОСКВА</t>
  </si>
  <si>
    <t>Г САНКТ-ПЕТЕРБУРГ</t>
  </si>
  <si>
    <t>ТЮМЕНСКАЯ ОБЛАСТЬ</t>
  </si>
  <si>
    <t>НОВОСИБИРСКАЯ ОБЛАСТЬ</t>
  </si>
  <si>
    <t>НИЖЕГОРОДСКАЯ ОБЛАСТЬ</t>
  </si>
  <si>
    <t>ЧЕЛЯБИНСКАЯ ОБЛАСТЬ</t>
  </si>
  <si>
    <t>РЕСПУБЛИКА ТАТАРСТАН</t>
  </si>
  <si>
    <t>СМОЛЕНСКАЯ ОБЛАСТЬ</t>
  </si>
  <si>
    <t>ЛЕНИНГРАДСКАЯ ОБЛАСТЬ</t>
  </si>
  <si>
    <t>ПРИМОРСКИЙ КРАЙ</t>
  </si>
  <si>
    <t>СВЕРДЛОВСКАЯ ОБЛАСТЬ</t>
  </si>
  <si>
    <t>РОСТОВСКАЯ ОБЛАСТЬ</t>
  </si>
  <si>
    <t>САМАРСКАЯ ОБЛАСТЬ</t>
  </si>
  <si>
    <t>ВОЛОГОДСКАЯ ОБЛАСТЬ</t>
  </si>
  <si>
    <t>РЕСПУБЛИКА БАШКОРТОСТАН</t>
  </si>
  <si>
    <t>КАЛИНИНГРАДСКАЯ ОБЛАСТЬ</t>
  </si>
  <si>
    <t>ОРЕНБУРГСКАЯ ОБЛАСТЬ</t>
  </si>
  <si>
    <t>КРАСНОДАРСКИЙ КРАЙ</t>
  </si>
  <si>
    <t>ИРКУТСКАЯ ОБЛАСТЬ</t>
  </si>
  <si>
    <t>ОМСКАЯ ОБЛАСТЬ</t>
  </si>
  <si>
    <t>ПЕРМСКИЙ КРАЙ</t>
  </si>
  <si>
    <t>САРАТОВСКАЯ ОБЛАСТЬ</t>
  </si>
  <si>
    <t>КАЛУЖСКАЯ ОБЛАСТЬ</t>
  </si>
  <si>
    <t>ТВЕРСКАЯ ОБЛАСТЬ</t>
  </si>
  <si>
    <t>КИРОВСКАЯ ОБЛАСТЬ</t>
  </si>
  <si>
    <t>ИВАНОВСКАЯ ОБЛАСТЬ</t>
  </si>
  <si>
    <t>РЕСПУБЛИКА ДАГЕСТАН</t>
  </si>
  <si>
    <t>РЕСПУБЛИКА САХА(ЯКУТИЯ)</t>
  </si>
  <si>
    <t>РЕСПУБЛИКА КОМИ</t>
  </si>
  <si>
    <t>РЕСПУБЛИКА ТЫВА</t>
  </si>
  <si>
    <t>Структура оборота валют по процентным контрактам в одной валюте в июне 2012 года (млн.долл. США)</t>
  </si>
  <si>
    <t>V1</t>
  </si>
  <si>
    <t>V2</t>
  </si>
  <si>
    <t>2</t>
  </si>
  <si>
    <t>3</t>
  </si>
  <si>
    <t>4</t>
  </si>
  <si>
    <t>6</t>
  </si>
  <si>
    <t>7</t>
  </si>
  <si>
    <t>8</t>
  </si>
  <si>
    <t>9</t>
  </si>
  <si>
    <t>71</t>
  </si>
  <si>
    <t>72</t>
  </si>
  <si>
    <t>1. local</t>
  </si>
  <si>
    <t>2. cross-border</t>
  </si>
  <si>
    <t>3. FO</t>
  </si>
  <si>
    <t>4. client</t>
  </si>
  <si>
    <t>5. exchange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</si>
  <si>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</si>
  <si>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</si>
  <si>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</si>
  <si>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</si>
  <si>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</si>
  <si>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</si>
  <si>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</si>
  <si>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</si>
  <si>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</si>
  <si>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</si>
  <si>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</si>
  <si>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</si>
  <si>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</si>
  <si>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r>
      <t>с прочими финансовыми организациями</t>
    </r>
    <r>
      <rPr>
        <vertAlign val="superscript"/>
        <sz val="11"/>
        <rFont val="Arial"/>
        <family val="2"/>
        <charset val="204"/>
      </rPr>
      <t>2</t>
    </r>
  </si>
  <si>
    <t xml:space="preserve">         российские</t>
  </si>
  <si>
    <t xml:space="preserve">         зарубежные</t>
  </si>
  <si>
    <r>
      <t xml:space="preserve">1 </t>
    </r>
    <r>
      <rPr>
        <sz val="11"/>
        <rFont val="Arial"/>
        <family val="2"/>
      </rPr>
      <t>Сумма значений оборота по колонкам "всего" таблиц "А3" и "А7".
2. В том числе с кредитными организациями - нереспондентами.</t>
    </r>
  </si>
  <si>
    <t>Структура оборота внутреннего валютного рынка по методу исполнения сделок в июне 2012 года</t>
  </si>
  <si>
    <t>Тип процентного дериватива</t>
  </si>
  <si>
    <t>Наименование используемой ставки</t>
  </si>
  <si>
    <t>CHF LIBOR</t>
  </si>
  <si>
    <t>EUR EURIBOR</t>
  </si>
  <si>
    <t>EUR LIBOR</t>
  </si>
  <si>
    <t>GBP LIBOR</t>
  </si>
  <si>
    <t>RUB MOSPRIME</t>
  </si>
  <si>
    <t>RUB RUONIA</t>
  </si>
  <si>
    <t>USD LIBOR</t>
  </si>
  <si>
    <t>1. Учитываются только межбанковские операции.</t>
  </si>
  <si>
    <t xml:space="preserve">2. При расчете величины оборота учитывается только одно из двух плечей, входящих в сделку процентный своп. </t>
  </si>
  <si>
    <t>3. По операциям процентный своп в двух валютах с типом обмена ставок плавалющая/плавающая (CS float/float) оборот по каждой сделке учитывается дважды в соответствии с используемыми в сделке ставками.</t>
  </si>
  <si>
    <t>4. FEDOIS - плавающая ставка Federal Funds-H. 15-OIS-COMPOUND .</t>
  </si>
  <si>
    <t>Срок</t>
  </si>
  <si>
    <t>&lt;1Y</t>
  </si>
  <si>
    <t>1Y-5Y</t>
  </si>
  <si>
    <t>&gt;5Y</t>
  </si>
  <si>
    <t>Cтруктура межбанковского оборота сделок с процентными деривативами по используемой плавающей ставке 
в июне 2012 года 
(млн. долл. США)</t>
  </si>
  <si>
    <t>Cтруктура межбанковского оборота сделок с процентными деривативами по срокам сделок в июне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</si>
</sst>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1" formatCode="_-* #,##0.00_р_._-;\-* #,##0.00_р_._-;_-* &quot;-&quot;??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3" formatCode="0.0"/>
    <numFmt numFmtId="214" formatCode="0.0%"/>
    <numFmt numFmtId="219" formatCode="_-* #,##0.0_р_._-;\-* #,##0.0_р_._-;_-* &quot;-&quot;??_р_._-;_-@_-"/>
  </numFmts>
  <fonts count="12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 Cyr"/>
      <charset val="204"/>
    </font>
    <font>
      <b/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sz val="8"/>
      <name val="Helvetica 65"/>
    </font>
    <font>
      <b/>
      <sz val="11"/>
      <color rgb="FFFF0000"/>
      <name val="Helvetica 65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103" fillId="0" borderId="0"/>
    <xf numFmtId="0" fontId="28" fillId="0" borderId="0"/>
    <xf numFmtId="0" fontId="28" fillId="0" borderId="0"/>
    <xf numFmtId="0" fontId="92" fillId="0" borderId="0"/>
    <xf numFmtId="0" fontId="28" fillId="0" borderId="0"/>
    <xf numFmtId="0" fontId="120" fillId="0" borderId="0"/>
    <xf numFmtId="0" fontId="86" fillId="0" borderId="0"/>
    <xf numFmtId="0" fontId="85" fillId="0" borderId="0"/>
    <xf numFmtId="0" fontId="86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788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wrapText="1"/>
    </xf>
    <xf numFmtId="0" fontId="9" fillId="2" borderId="3" xfId="0" applyFont="1" applyFill="1" applyBorder="1" applyAlignment="1">
      <alignment horizontal="centerContinuous" vertical="center" wrapText="1"/>
    </xf>
    <xf numFmtId="0" fontId="12" fillId="2" borderId="4" xfId="0" applyFont="1" applyFill="1" applyBorder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12" fillId="2" borderId="5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21" fillId="2" borderId="6" xfId="0" applyFont="1" applyFill="1" applyBorder="1" applyAlignment="1">
      <alignment horizontal="centerContinuous" vertical="center"/>
    </xf>
    <xf numFmtId="0" fontId="9" fillId="2" borderId="7" xfId="0" applyFont="1" applyFill="1" applyBorder="1" applyAlignment="1">
      <alignment horizontal="centerContinuous" vertical="center" wrapText="1"/>
    </xf>
    <xf numFmtId="0" fontId="9" fillId="2" borderId="8" xfId="0" applyFont="1" applyFill="1" applyBorder="1" applyAlignment="1">
      <alignment horizontal="centerContinuous" vertical="center" wrapText="1"/>
    </xf>
    <xf numFmtId="0" fontId="12" fillId="2" borderId="9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0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Continuous" wrapText="1"/>
    </xf>
    <xf numFmtId="0" fontId="7" fillId="2" borderId="3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7" fillId="2" borderId="8" xfId="0" applyFont="1" applyFill="1" applyBorder="1" applyAlignment="1">
      <alignment horizontal="centerContinuous" vertical="center" wrapText="1"/>
    </xf>
    <xf numFmtId="0" fontId="14" fillId="2" borderId="1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0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10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4" fillId="2" borderId="12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3" fontId="21" fillId="3" borderId="16" xfId="0" applyNumberFormat="1" applyFont="1" applyFill="1" applyBorder="1" applyAlignment="1" applyProtection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</xf>
    <xf numFmtId="3" fontId="21" fillId="3" borderId="18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0" fontId="36" fillId="2" borderId="0" xfId="0" applyFont="1" applyFill="1"/>
    <xf numFmtId="3" fontId="21" fillId="2" borderId="21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7" fillId="2" borderId="0" xfId="0" applyNumberFormat="1" applyFont="1" applyFill="1" applyAlignment="1">
      <alignment horizontal="left" vertical="center"/>
    </xf>
    <xf numFmtId="0" fontId="38" fillId="2" borderId="0" xfId="0" quotePrefix="1" applyFont="1" applyFill="1" applyAlignment="1">
      <alignment horizontal="left" vertical="center"/>
    </xf>
    <xf numFmtId="0" fontId="38" fillId="2" borderId="0" xfId="0" quotePrefix="1" applyFont="1" applyFill="1" applyBorder="1" applyAlignment="1">
      <alignment horizontal="left" vertical="center"/>
    </xf>
    <xf numFmtId="0" fontId="39" fillId="2" borderId="0" xfId="0" applyFont="1" applyFill="1" applyAlignment="1">
      <alignment vertical="center"/>
    </xf>
    <xf numFmtId="3" fontId="21" fillId="2" borderId="22" xfId="0" applyNumberFormat="1" applyFont="1" applyFill="1" applyBorder="1" applyAlignment="1" applyProtection="1">
      <alignment horizontal="center" vertical="center"/>
      <protection locked="0"/>
    </xf>
    <xf numFmtId="3" fontId="21" fillId="2" borderId="23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vertical="center"/>
    </xf>
    <xf numFmtId="3" fontId="38" fillId="2" borderId="0" xfId="0" quotePrefix="1" applyNumberFormat="1" applyFont="1" applyFill="1" applyAlignment="1">
      <alignment vertical="center"/>
    </xf>
    <xf numFmtId="0" fontId="41" fillId="2" borderId="0" xfId="0" applyFont="1" applyFill="1" applyAlignment="1">
      <alignment vertical="center"/>
    </xf>
    <xf numFmtId="3" fontId="39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horizontal="centerContinuous" vertical="center"/>
    </xf>
    <xf numFmtId="0" fontId="41" fillId="2" borderId="0" xfId="0" quotePrefix="1" applyFont="1" applyFill="1" applyAlignment="1">
      <alignment vertical="center"/>
    </xf>
    <xf numFmtId="0" fontId="21" fillId="2" borderId="19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2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9" fillId="2" borderId="3" xfId="0" applyFont="1" applyFill="1" applyBorder="1" applyAlignment="1" applyProtection="1">
      <alignment horizontal="centerContinuous" wrapText="1"/>
      <protection locked="0"/>
    </xf>
    <xf numFmtId="0" fontId="9" fillId="2" borderId="3" xfId="0" applyFont="1" applyFill="1" applyBorder="1" applyAlignment="1" applyProtection="1">
      <alignment horizontal="centerContinuous" vertical="center" wrapText="1"/>
      <protection locked="0"/>
    </xf>
    <xf numFmtId="0" fontId="12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9" fillId="2" borderId="8" xfId="0" applyFont="1" applyFill="1" applyBorder="1" applyAlignment="1" applyProtection="1">
      <alignment horizontal="centerContinuous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10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10" xfId="0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</xf>
    <xf numFmtId="3" fontId="39" fillId="2" borderId="0" xfId="0" applyNumberFormat="1" applyFont="1" applyFill="1" applyAlignment="1">
      <alignment horizontal="left" vertical="center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9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Border="1" applyAlignment="1">
      <alignment vertical="center"/>
    </xf>
    <xf numFmtId="3" fontId="37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20" xfId="0" applyFont="1" applyFill="1" applyBorder="1" applyAlignment="1">
      <alignment vertical="center" textRotation="90" wrapText="1"/>
    </xf>
    <xf numFmtId="0" fontId="9" fillId="2" borderId="27" xfId="0" applyFont="1" applyFill="1" applyBorder="1" applyAlignment="1">
      <alignment vertical="center" textRotation="90" wrapText="1"/>
    </xf>
    <xf numFmtId="0" fontId="34" fillId="2" borderId="9" xfId="0" applyFont="1" applyFill="1" applyBorder="1" applyAlignment="1">
      <alignment horizontal="center" vertical="center"/>
    </xf>
    <xf numFmtId="3" fontId="37" fillId="2" borderId="0" xfId="0" applyNumberFormat="1" applyFont="1" applyFill="1" applyAlignment="1">
      <alignment horizontal="centerContinuous" vertical="center"/>
    </xf>
    <xf numFmtId="0" fontId="49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center" vertical="center"/>
    </xf>
    <xf numFmtId="0" fontId="34" fillId="2" borderId="9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vertical="center"/>
      <protection locked="0"/>
    </xf>
    <xf numFmtId="208" fontId="21" fillId="2" borderId="20" xfId="0" applyNumberFormat="1" applyFont="1" applyFill="1" applyBorder="1" applyAlignment="1" applyProtection="1">
      <alignment horizontal="center" vertical="center"/>
      <protection locked="0"/>
    </xf>
    <xf numFmtId="0" fontId="21" fillId="2" borderId="16" xfId="0" applyNumberFormat="1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3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8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9" fillId="2" borderId="0" xfId="5" applyFont="1" applyFill="1" applyAlignment="1">
      <alignment vertical="center"/>
    </xf>
    <xf numFmtId="3" fontId="39" fillId="2" borderId="0" xfId="5" applyNumberFormat="1" applyFont="1" applyFill="1" applyAlignment="1">
      <alignment vertical="center"/>
    </xf>
    <xf numFmtId="0" fontId="41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5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8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3" fillId="2" borderId="0" xfId="5" applyFont="1" applyFill="1" applyAlignment="1">
      <alignment vertical="center"/>
    </xf>
    <xf numFmtId="0" fontId="9" fillId="2" borderId="2" xfId="5" applyFont="1" applyFill="1" applyBorder="1" applyAlignment="1">
      <alignment horizontal="centerContinuous" vertical="center" wrapText="1"/>
    </xf>
    <xf numFmtId="0" fontId="9" fillId="2" borderId="3" xfId="5" applyFont="1" applyFill="1" applyBorder="1" applyAlignment="1">
      <alignment horizontal="centerContinuous" wrapText="1"/>
    </xf>
    <xf numFmtId="0" fontId="9" fillId="2" borderId="3" xfId="5" applyFont="1" applyFill="1" applyBorder="1" applyAlignment="1">
      <alignment horizontal="centerContinuous" vertical="center" wrapText="1"/>
    </xf>
    <xf numFmtId="0" fontId="12" fillId="2" borderId="4" xfId="5" applyFont="1" applyFill="1" applyBorder="1" applyAlignment="1">
      <alignment horizontal="centerContinuous" vertical="center"/>
    </xf>
    <xf numFmtId="0" fontId="12" fillId="2" borderId="5" xfId="5" applyFont="1" applyFill="1" applyBorder="1" applyAlignment="1">
      <alignment horizontal="centerContinuous" vertical="center"/>
    </xf>
    <xf numFmtId="0" fontId="9" fillId="2" borderId="5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6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7" xfId="5" applyFont="1" applyFill="1" applyBorder="1" applyAlignment="1">
      <alignment horizontal="centerContinuous" vertical="center" wrapText="1"/>
    </xf>
    <xf numFmtId="0" fontId="9" fillId="2" borderId="8" xfId="5" applyFont="1" applyFill="1" applyBorder="1" applyAlignment="1">
      <alignment horizontal="centerContinuous" vertical="center" wrapText="1"/>
    </xf>
    <xf numFmtId="0" fontId="12" fillId="2" borderId="15" xfId="5" applyFont="1" applyFill="1" applyBorder="1" applyAlignment="1">
      <alignment horizontal="center" vertical="center"/>
    </xf>
    <xf numFmtId="0" fontId="12" fillId="2" borderId="7" xfId="5" applyFont="1" applyFill="1" applyBorder="1" applyAlignment="1">
      <alignment horizontal="center" vertical="center"/>
    </xf>
    <xf numFmtId="0" fontId="10" fillId="2" borderId="10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2" xfId="5" applyFont="1" applyFill="1" applyBorder="1" applyAlignment="1" applyProtection="1">
      <alignment horizontal="center" vertical="center"/>
    </xf>
    <xf numFmtId="0" fontId="12" fillId="2" borderId="12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6" xfId="5" applyNumberFormat="1" applyFont="1" applyFill="1" applyBorder="1" applyAlignment="1" applyProtection="1">
      <alignment horizontal="center" vertical="center"/>
      <protection locked="0"/>
    </xf>
    <xf numFmtId="208" fontId="21" fillId="2" borderId="16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10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7" xfId="5" applyFont="1" applyFill="1" applyBorder="1" applyAlignment="1">
      <alignment vertical="center"/>
    </xf>
    <xf numFmtId="0" fontId="12" fillId="2" borderId="8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8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2" fillId="2" borderId="19" xfId="0" applyNumberFormat="1" applyFont="1" applyFill="1" applyBorder="1" applyAlignment="1">
      <alignment horizontal="center" vertical="center"/>
    </xf>
    <xf numFmtId="3" fontId="16" fillId="2" borderId="19" xfId="0" applyNumberFormat="1" applyFont="1" applyFill="1" applyBorder="1" applyAlignment="1">
      <alignment horizontal="center" vertical="center"/>
    </xf>
    <xf numFmtId="3" fontId="34" fillId="2" borderId="19" xfId="0" applyNumberFormat="1" applyFont="1" applyFill="1" applyBorder="1" applyAlignment="1">
      <alignment vertical="center"/>
    </xf>
    <xf numFmtId="3" fontId="34" fillId="2" borderId="19" xfId="0" applyNumberFormat="1" applyFont="1" applyFill="1" applyBorder="1" applyAlignment="1">
      <alignment horizontal="center" vertical="center"/>
    </xf>
    <xf numFmtId="0" fontId="44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41" fillId="2" borderId="0" xfId="0" quotePrefix="1" applyFont="1" applyFill="1" applyAlignment="1">
      <alignment vertical="center" wrapText="1"/>
    </xf>
    <xf numFmtId="0" fontId="37" fillId="2" borderId="0" xfId="0" applyFont="1" applyFill="1" applyAlignment="1">
      <alignment vertical="center"/>
    </xf>
    <xf numFmtId="0" fontId="41" fillId="2" borderId="0" xfId="0" quotePrefix="1" applyFont="1" applyFill="1" applyAlignment="1" applyProtection="1">
      <alignment vertical="center"/>
      <protection locked="0"/>
    </xf>
    <xf numFmtId="0" fontId="41" fillId="2" borderId="0" xfId="0" quotePrefix="1" applyFont="1" applyFill="1" applyAlignment="1" applyProtection="1">
      <alignment vertical="center" wrapText="1"/>
      <protection locked="0"/>
    </xf>
    <xf numFmtId="0" fontId="41" fillId="2" borderId="0" xfId="0" applyFont="1" applyFill="1" applyAlignment="1">
      <alignment vertical="center" wrapText="1"/>
    </xf>
    <xf numFmtId="0" fontId="50" fillId="4" borderId="0" xfId="2" applyFont="1" applyFill="1" applyAlignment="1">
      <alignment horizontal="right"/>
    </xf>
    <xf numFmtId="0" fontId="28" fillId="4" borderId="0" xfId="2" applyFill="1"/>
    <xf numFmtId="0" fontId="51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1" fillId="2" borderId="0" xfId="0" quotePrefix="1" applyFont="1" applyFill="1" applyBorder="1" applyAlignment="1">
      <alignment horizontal="right" vertical="center"/>
    </xf>
    <xf numFmtId="0" fontId="50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2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3" fillId="2" borderId="0" xfId="2" applyFont="1" applyFill="1"/>
    <xf numFmtId="0" fontId="51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0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0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5" fillId="2" borderId="0" xfId="2" quotePrefix="1" applyFont="1" applyFill="1" applyBorder="1" applyAlignment="1">
      <alignment horizontal="left" vertical="center"/>
    </xf>
    <xf numFmtId="0" fontId="55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0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2" fillId="2" borderId="0" xfId="2" applyFont="1" applyFill="1" applyBorder="1" applyAlignment="1">
      <alignment vertical="center"/>
    </xf>
    <xf numFmtId="1" fontId="57" fillId="2" borderId="0" xfId="0" quotePrefix="1" applyNumberFormat="1" applyFont="1" applyFill="1" applyAlignment="1">
      <alignment horizontal="right" vertical="center"/>
    </xf>
    <xf numFmtId="0" fontId="58" fillId="2" borderId="0" xfId="2" applyFont="1" applyFill="1" applyAlignment="1">
      <alignment vertical="center"/>
    </xf>
    <xf numFmtId="1" fontId="59" fillId="2" borderId="0" xfId="2" applyNumberFormat="1" applyFont="1" applyFill="1" applyAlignment="1">
      <alignment horizontal="right"/>
    </xf>
    <xf numFmtId="0" fontId="58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5" fillId="2" borderId="32" xfId="2" applyNumberFormat="1" applyFont="1" applyFill="1" applyBorder="1" applyAlignment="1">
      <alignment horizontal="right"/>
    </xf>
    <xf numFmtId="208" fontId="55" fillId="2" borderId="0" xfId="2" applyNumberFormat="1" applyFont="1" applyFill="1" applyBorder="1" applyAlignment="1">
      <alignment horizontal="right"/>
    </xf>
    <xf numFmtId="208" fontId="55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1" fillId="2" borderId="42" xfId="2" applyFont="1" applyFill="1" applyBorder="1" applyAlignment="1">
      <alignment horizontal="center" vertical="center" wrapText="1"/>
    </xf>
    <xf numFmtId="0" fontId="61" fillId="2" borderId="43" xfId="2" applyFont="1" applyFill="1" applyBorder="1" applyAlignment="1">
      <alignment horizontal="center" vertical="center" wrapText="1"/>
    </xf>
    <xf numFmtId="0" fontId="61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1" fillId="2" borderId="0" xfId="2" applyFont="1" applyFill="1" applyBorder="1" applyAlignment="1">
      <alignment horizontal="justify"/>
    </xf>
    <xf numFmtId="0" fontId="61" fillId="2" borderId="0" xfId="2" applyFont="1" applyFill="1" applyBorder="1"/>
    <xf numFmtId="0" fontId="29" fillId="2" borderId="0" xfId="2" applyFont="1" applyFill="1" applyBorder="1" applyAlignment="1"/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2" fillId="2" borderId="9" xfId="0" quotePrefix="1" applyFont="1" applyFill="1" applyBorder="1" applyAlignment="1">
      <alignment horizontal="center" vertical="center"/>
    </xf>
    <xf numFmtId="0" fontId="46" fillId="2" borderId="0" xfId="0" quotePrefix="1" applyFont="1" applyFill="1" applyBorder="1" applyAlignment="1" applyProtection="1">
      <alignment horizontal="left" vertical="center"/>
      <protection locked="0"/>
    </xf>
    <xf numFmtId="0" fontId="46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6" fillId="2" borderId="0" xfId="2" quotePrefix="1" applyFont="1" applyFill="1" applyBorder="1" applyAlignment="1">
      <alignment horizontal="left"/>
    </xf>
    <xf numFmtId="0" fontId="40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5" fillId="2" borderId="0" xfId="2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4" fillId="4" borderId="19" xfId="0" applyFont="1" applyFill="1" applyBorder="1" applyAlignment="1">
      <alignment horizontal="center" vertical="center"/>
    </xf>
    <xf numFmtId="0" fontId="34" fillId="4" borderId="19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  <protection locked="0"/>
    </xf>
    <xf numFmtId="3" fontId="21" fillId="2" borderId="25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</xf>
    <xf numFmtId="3" fontId="12" fillId="2" borderId="28" xfId="0" applyNumberFormat="1" applyFont="1" applyFill="1" applyBorder="1" applyAlignment="1" applyProtection="1">
      <alignment horizontal="center" vertical="center"/>
    </xf>
    <xf numFmtId="3" fontId="21" fillId="2" borderId="28" xfId="0" applyNumberFormat="1" applyFont="1" applyFill="1" applyBorder="1" applyAlignment="1" applyProtection="1">
      <alignment horizontal="center" vertical="center"/>
      <protection locked="0"/>
    </xf>
    <xf numFmtId="3" fontId="21" fillId="2" borderId="10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2" xfId="0" applyNumberFormat="1" applyFont="1" applyFill="1" applyBorder="1" applyAlignment="1" applyProtection="1">
      <alignment horizontal="center" vertical="center"/>
      <protection locked="0"/>
    </xf>
    <xf numFmtId="3" fontId="21" fillId="0" borderId="19" xfId="0" applyNumberFormat="1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12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1" fillId="2" borderId="16" xfId="0" applyNumberFormat="1" applyFont="1" applyFill="1" applyBorder="1" applyAlignment="1" applyProtection="1">
      <alignment horizontal="center" vertical="center"/>
      <protection locked="0"/>
    </xf>
    <xf numFmtId="210" fontId="21" fillId="2" borderId="25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7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9" fillId="4" borderId="0" xfId="0" applyNumberFormat="1" applyFont="1" applyFill="1" applyAlignment="1" applyProtection="1">
      <alignment horizontal="right" vertical="center"/>
      <protection locked="0"/>
    </xf>
    <xf numFmtId="0" fontId="41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3" fillId="2" borderId="51" xfId="12" applyNumberFormat="1" applyFont="1" applyFill="1" applyBorder="1" applyAlignment="1" applyProtection="1">
      <alignment horizontal="center" vertical="center"/>
      <protection locked="0"/>
    </xf>
    <xf numFmtId="212" fontId="21" fillId="2" borderId="25" xfId="5" applyNumberFormat="1" applyFont="1" applyFill="1" applyBorder="1" applyAlignment="1" applyProtection="1">
      <alignment horizontal="center" vertical="center"/>
      <protection locked="0"/>
    </xf>
    <xf numFmtId="212" fontId="21" fillId="2" borderId="25" xfId="0" applyNumberFormat="1" applyFont="1" applyFill="1" applyBorder="1" applyAlignment="1" applyProtection="1">
      <alignment horizontal="center" vertical="center"/>
      <protection locked="0"/>
    </xf>
    <xf numFmtId="9" fontId="21" fillId="2" borderId="0" xfId="12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6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7" fillId="0" borderId="0" xfId="0" applyFont="1" applyAlignment="1">
      <alignment horizontal="center" wrapText="1"/>
    </xf>
    <xf numFmtId="0" fontId="68" fillId="2" borderId="0" xfId="0" applyFont="1" applyFill="1" applyAlignment="1">
      <alignment horizontal="center"/>
    </xf>
    <xf numFmtId="0" fontId="71" fillId="2" borderId="0" xfId="0" applyFont="1" applyFill="1" applyAlignment="1">
      <alignment horizontal="center" vertical="center"/>
    </xf>
    <xf numFmtId="0" fontId="68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center"/>
    </xf>
    <xf numFmtId="0" fontId="9" fillId="2" borderId="53" xfId="0" applyFont="1" applyFill="1" applyBorder="1" applyAlignment="1">
      <alignment vertical="center" textRotation="90" wrapText="1"/>
    </xf>
    <xf numFmtId="3" fontId="21" fillId="0" borderId="54" xfId="0" applyNumberFormat="1" applyFont="1" applyFill="1" applyBorder="1" applyAlignment="1">
      <alignment horizontal="center" vertical="center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15" xfId="0" applyNumberFormat="1" applyFont="1" applyFill="1" applyBorder="1" applyAlignment="1">
      <alignment horizontal="center" vertical="center"/>
    </xf>
    <xf numFmtId="3" fontId="21" fillId="2" borderId="56" xfId="5" applyNumberFormat="1" applyFont="1" applyFill="1" applyBorder="1" applyAlignment="1" applyProtection="1">
      <alignment horizontal="center" vertical="center"/>
      <protection locked="0"/>
    </xf>
    <xf numFmtId="3" fontId="21" fillId="2" borderId="56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79" fillId="2" borderId="0" xfId="0" applyFont="1" applyFill="1" applyBorder="1" applyAlignment="1">
      <alignment vertical="center"/>
    </xf>
    <xf numFmtId="0" fontId="80" fillId="2" borderId="0" xfId="0" applyFont="1" applyFill="1" applyBorder="1" applyAlignment="1">
      <alignment vertical="center"/>
    </xf>
    <xf numFmtId="0" fontId="44" fillId="0" borderId="0" xfId="0" quotePrefix="1" applyFont="1" applyFill="1" applyAlignment="1">
      <alignment vertical="center" wrapText="1"/>
    </xf>
    <xf numFmtId="0" fontId="68" fillId="0" borderId="0" xfId="0" applyFont="1" applyAlignment="1">
      <alignment horizontal="center" vertical="center"/>
    </xf>
    <xf numFmtId="0" fontId="9" fillId="2" borderId="57" xfId="5" applyFont="1" applyFill="1" applyBorder="1" applyAlignment="1">
      <alignment horizontal="centerContinuous" vertical="center" wrapText="1"/>
    </xf>
    <xf numFmtId="0" fontId="9" fillId="2" borderId="4" xfId="0" applyFont="1" applyFill="1" applyBorder="1" applyAlignment="1">
      <alignment horizontal="centerContinuous" vertical="center"/>
    </xf>
    <xf numFmtId="0" fontId="9" fillId="2" borderId="58" xfId="0" applyFont="1" applyFill="1" applyBorder="1" applyAlignment="1">
      <alignment horizontal="centerContinuous" vertical="center" wrapText="1"/>
    </xf>
    <xf numFmtId="3" fontId="84" fillId="0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2" fillId="2" borderId="4" xfId="5" applyFont="1" applyFill="1" applyBorder="1" applyAlignment="1">
      <alignment horizontal="center" vertical="center"/>
    </xf>
    <xf numFmtId="0" fontId="12" fillId="2" borderId="59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top"/>
    </xf>
    <xf numFmtId="9" fontId="0" fillId="0" borderId="9" xfId="12" applyNumberFormat="1" applyFont="1" applyBorder="1" applyAlignment="1">
      <alignment horizontal="center" vertical="top"/>
    </xf>
    <xf numFmtId="0" fontId="85" fillId="0" borderId="0" xfId="10"/>
    <xf numFmtId="9" fontId="85" fillId="0" borderId="0" xfId="12" applyFont="1" applyFill="1" applyBorder="1"/>
    <xf numFmtId="0" fontId="85" fillId="0" borderId="0" xfId="10" applyFill="1" applyBorder="1"/>
    <xf numFmtId="10" fontId="88" fillId="0" borderId="0" xfId="12" applyNumberFormat="1" applyFont="1" applyFill="1" applyBorder="1" applyAlignment="1">
      <alignment horizontal="right" wrapText="1"/>
    </xf>
    <xf numFmtId="0" fontId="88" fillId="0" borderId="0" xfId="11" applyFont="1" applyFill="1" applyBorder="1" applyAlignment="1">
      <alignment horizontal="left" wrapText="1"/>
    </xf>
    <xf numFmtId="9" fontId="88" fillId="0" borderId="0" xfId="12" applyFont="1" applyFill="1" applyBorder="1" applyAlignment="1">
      <alignment horizontal="right" wrapText="1"/>
    </xf>
    <xf numFmtId="9" fontId="88" fillId="0" borderId="9" xfId="12" applyFont="1" applyFill="1" applyBorder="1" applyAlignment="1">
      <alignment horizontal="center"/>
    </xf>
    <xf numFmtId="0" fontId="88" fillId="0" borderId="9" xfId="11" applyFont="1" applyFill="1" applyBorder="1" applyAlignment="1">
      <alignment horizontal="center"/>
    </xf>
    <xf numFmtId="10" fontId="85" fillId="0" borderId="0" xfId="12" applyNumberFormat="1" applyFont="1" applyFill="1" applyBorder="1"/>
    <xf numFmtId="10" fontId="88" fillId="0" borderId="9" xfId="12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7" fillId="2" borderId="0" xfId="0" applyFont="1" applyFill="1" applyBorder="1" applyAlignment="1">
      <alignment vertical="center"/>
    </xf>
    <xf numFmtId="3" fontId="77" fillId="2" borderId="19" xfId="0" applyNumberFormat="1" applyFont="1" applyFill="1" applyBorder="1" applyAlignment="1" applyProtection="1">
      <alignment horizontal="center" vertical="center"/>
      <protection locked="0"/>
    </xf>
    <xf numFmtId="0" fontId="89" fillId="2" borderId="0" xfId="0" applyFont="1" applyFill="1" applyBorder="1" applyAlignment="1">
      <alignment vertical="center"/>
    </xf>
    <xf numFmtId="3" fontId="34" fillId="0" borderId="19" xfId="0" applyNumberFormat="1" applyFont="1" applyFill="1" applyBorder="1" applyAlignment="1">
      <alignment horizontal="center" vertical="center"/>
    </xf>
    <xf numFmtId="3" fontId="90" fillId="0" borderId="19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3" fontId="34" fillId="2" borderId="19" xfId="0" applyNumberFormat="1" applyFont="1" applyFill="1" applyBorder="1" applyAlignment="1" applyProtection="1">
      <alignment horizontal="center" vertical="center"/>
      <protection locked="0"/>
    </xf>
    <xf numFmtId="3" fontId="34" fillId="2" borderId="16" xfId="0" applyNumberFormat="1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12" fillId="2" borderId="10" xfId="0" applyFont="1" applyFill="1" applyBorder="1" applyAlignment="1" applyProtection="1">
      <alignment vertical="center"/>
      <protection locked="0"/>
    </xf>
    <xf numFmtId="0" fontId="12" fillId="2" borderId="10" xfId="0" quotePrefix="1" applyFont="1" applyFill="1" applyBorder="1" applyAlignment="1" applyProtection="1">
      <alignment vertical="center"/>
      <protection locked="0"/>
    </xf>
    <xf numFmtId="3" fontId="91" fillId="0" borderId="19" xfId="0" applyNumberFormat="1" applyFont="1" applyFill="1" applyBorder="1" applyAlignment="1">
      <alignment horizontal="center" vertical="center"/>
    </xf>
    <xf numFmtId="0" fontId="60" fillId="0" borderId="0" xfId="6" applyFont="1"/>
    <xf numFmtId="3" fontId="93" fillId="0" borderId="0" xfId="6" applyNumberFormat="1" applyFont="1"/>
    <xf numFmtId="3" fontId="60" fillId="0" borderId="0" xfId="6" applyNumberFormat="1" applyFont="1"/>
    <xf numFmtId="0" fontId="94" fillId="0" borderId="0" xfId="6" applyFont="1" applyBorder="1" applyAlignment="1">
      <alignment horizontal="centerContinuous" vertical="center"/>
    </xf>
    <xf numFmtId="0" fontId="94" fillId="0" borderId="0" xfId="6" applyFont="1" applyBorder="1" applyAlignment="1">
      <alignment horizontal="left" vertical="center"/>
    </xf>
    <xf numFmtId="0" fontId="94" fillId="0" borderId="0" xfId="6" applyFont="1" applyAlignment="1">
      <alignment horizontal="center" vertical="center"/>
    </xf>
    <xf numFmtId="3" fontId="93" fillId="0" borderId="0" xfId="6" applyNumberFormat="1" applyFont="1" applyAlignment="1">
      <alignment horizontal="centerContinuous" vertical="center"/>
    </xf>
    <xf numFmtId="3" fontId="60" fillId="0" borderId="0" xfId="6" applyNumberFormat="1" applyFont="1" applyAlignment="1">
      <alignment horizontal="centerContinuous" vertical="center"/>
    </xf>
    <xf numFmtId="3" fontId="60" fillId="0" borderId="0" xfId="6" applyNumberFormat="1" applyFont="1" applyAlignment="1">
      <alignment horizontal="left" vertical="center"/>
    </xf>
    <xf numFmtId="0" fontId="95" fillId="0" borderId="0" xfId="6" applyFont="1" applyAlignment="1">
      <alignment horizontal="left" vertical="center"/>
    </xf>
    <xf numFmtId="0" fontId="94" fillId="0" borderId="0" xfId="6" applyFont="1" applyAlignment="1">
      <alignment horizontal="left" vertical="center"/>
    </xf>
    <xf numFmtId="3" fontId="97" fillId="0" borderId="1" xfId="9" applyNumberFormat="1" applyFont="1" applyFill="1" applyBorder="1" applyAlignment="1">
      <alignment horizontal="right" wrapText="1"/>
    </xf>
    <xf numFmtId="3" fontId="95" fillId="0" borderId="12" xfId="6" applyNumberFormat="1" applyFont="1" applyBorder="1" applyAlignment="1">
      <alignment vertical="center"/>
    </xf>
    <xf numFmtId="3" fontId="94" fillId="0" borderId="19" xfId="6" applyNumberFormat="1" applyFont="1" applyBorder="1" applyAlignment="1">
      <alignment horizontal="center" vertical="center"/>
    </xf>
    <xf numFmtId="3" fontId="94" fillId="0" borderId="15" xfId="6" applyNumberFormat="1" applyFont="1" applyBorder="1" applyAlignment="1">
      <alignment horizontal="center" vertical="center"/>
    </xf>
    <xf numFmtId="3" fontId="95" fillId="0" borderId="2" xfId="6" applyNumberFormat="1" applyFont="1" applyBorder="1" applyAlignment="1">
      <alignment vertical="center"/>
    </xf>
    <xf numFmtId="3" fontId="95" fillId="0" borderId="58" xfId="6" applyNumberFormat="1" applyFont="1" applyBorder="1" applyAlignment="1">
      <alignment vertical="center"/>
    </xf>
    <xf numFmtId="3" fontId="96" fillId="0" borderId="6" xfId="6" applyNumberFormat="1" applyFont="1" applyBorder="1" applyAlignment="1">
      <alignment horizontal="center" vertical="center"/>
    </xf>
    <xf numFmtId="3" fontId="96" fillId="0" borderId="9" xfId="6" applyNumberFormat="1" applyFont="1" applyBorder="1" applyAlignment="1">
      <alignment horizontal="center" vertical="center"/>
    </xf>
    <xf numFmtId="3" fontId="94" fillId="0" borderId="15" xfId="6" applyNumberFormat="1" applyFont="1" applyBorder="1" applyAlignment="1">
      <alignment horizontal="right" vertical="center"/>
    </xf>
    <xf numFmtId="214" fontId="60" fillId="0" borderId="0" xfId="12" applyNumberFormat="1" applyFont="1"/>
    <xf numFmtId="0" fontId="94" fillId="0" borderId="2" xfId="6" applyFont="1" applyBorder="1"/>
    <xf numFmtId="0" fontId="0" fillId="0" borderId="3" xfId="0" applyBorder="1"/>
    <xf numFmtId="3" fontId="93" fillId="0" borderId="58" xfId="6" applyNumberFormat="1" applyFont="1" applyBorder="1"/>
    <xf numFmtId="0" fontId="95" fillId="0" borderId="60" xfId="6" applyFont="1" applyBorder="1" applyAlignment="1">
      <alignment vertical="top" wrapText="1"/>
    </xf>
    <xf numFmtId="3" fontId="94" fillId="0" borderId="61" xfId="6" applyNumberFormat="1" applyFont="1" applyBorder="1" applyAlignment="1">
      <alignment wrapText="1"/>
    </xf>
    <xf numFmtId="0" fontId="94" fillId="0" borderId="62" xfId="6" applyFont="1" applyBorder="1" applyAlignment="1">
      <alignment horizontal="center" vertical="top" wrapText="1"/>
    </xf>
    <xf numFmtId="3" fontId="94" fillId="0" borderId="63" xfId="6" applyNumberFormat="1" applyFont="1" applyBorder="1" applyAlignment="1">
      <alignment wrapText="1"/>
    </xf>
    <xf numFmtId="3" fontId="94" fillId="0" borderId="64" xfId="6" applyNumberFormat="1" applyFont="1" applyBorder="1" applyAlignment="1">
      <alignment wrapText="1"/>
    </xf>
    <xf numFmtId="3" fontId="94" fillId="0" borderId="12" xfId="6" applyNumberFormat="1" applyFont="1" applyBorder="1" applyAlignment="1">
      <alignment horizontal="center"/>
    </xf>
    <xf numFmtId="3" fontId="94" fillId="0" borderId="19" xfId="6" applyNumberFormat="1" applyFont="1" applyFill="1" applyBorder="1" applyAlignment="1">
      <alignment horizontal="center" vertical="center"/>
    </xf>
    <xf numFmtId="0" fontId="0" fillId="0" borderId="15" xfId="0" applyBorder="1"/>
    <xf numFmtId="9" fontId="87" fillId="0" borderId="0" xfId="12" applyFont="1" applyFill="1" applyBorder="1" applyAlignment="1">
      <alignment horizontal="left" wrapText="1"/>
    </xf>
    <xf numFmtId="0" fontId="94" fillId="0" borderId="3" xfId="6" applyFont="1" applyBorder="1"/>
    <xf numFmtId="0" fontId="95" fillId="0" borderId="0" xfId="6" applyFont="1" applyBorder="1" applyAlignment="1">
      <alignment vertical="top" wrapText="1"/>
    </xf>
    <xf numFmtId="0" fontId="94" fillId="0" borderId="63" xfId="6" applyFont="1" applyBorder="1" applyAlignment="1">
      <alignment horizontal="center" vertical="top" wrapText="1"/>
    </xf>
    <xf numFmtId="0" fontId="12" fillId="2" borderId="0" xfId="6" applyFont="1" applyFill="1" applyBorder="1" applyAlignment="1">
      <alignment vertical="center"/>
    </xf>
    <xf numFmtId="0" fontId="101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101" fillId="2" borderId="0" xfId="0" applyFont="1" applyFill="1" applyBorder="1" applyAlignment="1">
      <alignment horizontal="left" vertical="center"/>
    </xf>
    <xf numFmtId="0" fontId="101" fillId="2" borderId="0" xfId="0" applyFont="1" applyFill="1" applyAlignment="1">
      <alignment horizontal="center" vertical="center"/>
    </xf>
    <xf numFmtId="0" fontId="102" fillId="2" borderId="0" xfId="0" applyFont="1" applyFill="1" applyBorder="1" applyAlignment="1">
      <alignment horizontal="center" vertical="center"/>
    </xf>
    <xf numFmtId="0" fontId="101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vertical="center"/>
    </xf>
    <xf numFmtId="0" fontId="103" fillId="2" borderId="0" xfId="3" applyFill="1" applyProtection="1">
      <protection locked="0"/>
    </xf>
    <xf numFmtId="0" fontId="104" fillId="2" borderId="0" xfId="0" quotePrefix="1" applyFont="1" applyFill="1" applyAlignment="1" applyProtection="1">
      <alignment vertical="center"/>
    </xf>
    <xf numFmtId="0" fontId="38" fillId="2" borderId="0" xfId="3" applyFont="1" applyFill="1" applyAlignment="1" applyProtection="1">
      <alignment vertical="center"/>
    </xf>
    <xf numFmtId="0" fontId="105" fillId="2" borderId="0" xfId="0" quotePrefix="1" applyFont="1" applyFill="1" applyAlignment="1" applyProtection="1">
      <alignment vertical="center" wrapText="1"/>
      <protection hidden="1"/>
    </xf>
    <xf numFmtId="0" fontId="106" fillId="2" borderId="0" xfId="3" applyFont="1" applyFill="1" applyProtection="1">
      <protection locked="0"/>
    </xf>
    <xf numFmtId="0" fontId="107" fillId="2" borderId="2" xfId="3" applyFont="1" applyFill="1" applyBorder="1" applyProtection="1"/>
    <xf numFmtId="0" fontId="106" fillId="2" borderId="58" xfId="3" applyFont="1" applyFill="1" applyBorder="1" applyProtection="1">
      <protection locked="0"/>
    </xf>
    <xf numFmtId="0" fontId="66" fillId="5" borderId="12" xfId="3" applyFont="1" applyFill="1" applyBorder="1" applyAlignment="1" applyProtection="1">
      <alignment horizontal="center" vertical="center" wrapText="1"/>
    </xf>
    <xf numFmtId="0" fontId="109" fillId="2" borderId="0" xfId="3" applyFont="1" applyFill="1" applyBorder="1" applyAlignment="1" applyProtection="1"/>
    <xf numFmtId="0" fontId="103" fillId="2" borderId="0" xfId="3" applyFill="1" applyAlignment="1" applyProtection="1">
      <alignment vertical="center"/>
      <protection locked="0"/>
    </xf>
    <xf numFmtId="0" fontId="110" fillId="2" borderId="0" xfId="3" applyFont="1" applyFill="1" applyProtection="1">
      <protection locked="0"/>
    </xf>
    <xf numFmtId="0" fontId="111" fillId="2" borderId="10" xfId="3" applyFont="1" applyFill="1" applyBorder="1" applyProtection="1"/>
    <xf numFmtId="0" fontId="101" fillId="2" borderId="59" xfId="3" applyFont="1" applyFill="1" applyBorder="1" applyAlignment="1" applyProtection="1">
      <alignment horizontal="center" vertical="center" wrapText="1"/>
    </xf>
    <xf numFmtId="0" fontId="112" fillId="2" borderId="0" xfId="3" applyFont="1" applyFill="1" applyBorder="1" applyAlignment="1" applyProtection="1"/>
    <xf numFmtId="0" fontId="110" fillId="2" borderId="0" xfId="3" applyFont="1" applyFill="1" applyAlignment="1" applyProtection="1">
      <alignment wrapText="1"/>
      <protection locked="0"/>
    </xf>
    <xf numFmtId="0" fontId="110" fillId="2" borderId="7" xfId="3" applyFont="1" applyFill="1" applyBorder="1" applyAlignment="1" applyProtection="1">
      <alignment wrapText="1"/>
    </xf>
    <xf numFmtId="0" fontId="101" fillId="2" borderId="57" xfId="3" applyFont="1" applyFill="1" applyBorder="1" applyAlignment="1" applyProtection="1">
      <alignment vertical="center" wrapText="1"/>
    </xf>
    <xf numFmtId="0" fontId="66" fillId="5" borderId="9" xfId="3" applyFont="1" applyFill="1" applyBorder="1" applyAlignment="1" applyProtection="1">
      <alignment horizontal="center" vertical="center" wrapText="1"/>
    </xf>
    <xf numFmtId="0" fontId="66" fillId="5" borderId="2" xfId="3" applyFont="1" applyFill="1" applyBorder="1" applyAlignment="1" applyProtection="1">
      <alignment horizontal="center" vertical="center" wrapText="1"/>
    </xf>
    <xf numFmtId="0" fontId="110" fillId="2" borderId="0" xfId="3" applyFont="1" applyFill="1" applyBorder="1" applyAlignment="1" applyProtection="1">
      <alignment horizontal="center" vertical="center" wrapText="1"/>
    </xf>
    <xf numFmtId="0" fontId="103" fillId="2" borderId="0" xfId="3" applyFill="1" applyBorder="1" applyAlignment="1" applyProtection="1">
      <alignment vertical="center"/>
      <protection locked="0"/>
    </xf>
    <xf numFmtId="0" fontId="103" fillId="2" borderId="3" xfId="3" applyFill="1" applyBorder="1" applyProtection="1">
      <protection locked="0"/>
    </xf>
    <xf numFmtId="0" fontId="33" fillId="2" borderId="10" xfId="3" applyFont="1" applyFill="1" applyBorder="1" applyProtection="1">
      <protection locked="0"/>
    </xf>
    <xf numFmtId="0" fontId="66" fillId="2" borderId="59" xfId="0" applyFont="1" applyFill="1" applyBorder="1" applyAlignment="1"/>
    <xf numFmtId="3" fontId="61" fillId="2" borderId="12" xfId="0" applyNumberFormat="1" applyFont="1" applyFill="1" applyBorder="1" applyAlignment="1" applyProtection="1">
      <alignment horizontal="center" vertical="center"/>
      <protection locked="0"/>
    </xf>
    <xf numFmtId="210" fontId="61" fillId="2" borderId="10" xfId="0" applyNumberFormat="1" applyFont="1" applyFill="1" applyBorder="1" applyAlignment="1" applyProtection="1">
      <alignment horizontal="center" vertical="center"/>
      <protection locked="0"/>
    </xf>
    <xf numFmtId="210" fontId="61" fillId="2" borderId="59" xfId="0" applyNumberFormat="1" applyFont="1" applyFill="1" applyBorder="1" applyAlignment="1" applyProtection="1">
      <alignment horizontal="center" vertical="center"/>
      <protection locked="0"/>
    </xf>
    <xf numFmtId="210" fontId="40" fillId="2" borderId="0" xfId="3" applyNumberFormat="1" applyFont="1" applyFill="1" applyBorder="1" applyAlignment="1" applyProtection="1">
      <alignment horizontal="center" vertical="center"/>
      <protection locked="0"/>
    </xf>
    <xf numFmtId="0" fontId="113" fillId="2" borderId="59" xfId="0" applyFont="1" applyFill="1" applyBorder="1" applyAlignment="1">
      <alignment vertical="center"/>
    </xf>
    <xf numFmtId="3" fontId="61" fillId="2" borderId="19" xfId="0" applyNumberFormat="1" applyFont="1" applyFill="1" applyBorder="1" applyAlignment="1" applyProtection="1">
      <alignment horizontal="center" vertical="center"/>
      <protection locked="0"/>
    </xf>
    <xf numFmtId="0" fontId="103" fillId="2" borderId="0" xfId="3" applyFill="1" applyBorder="1" applyProtection="1">
      <protection locked="0"/>
    </xf>
    <xf numFmtId="0" fontId="33" fillId="2" borderId="10" xfId="3" applyFont="1" applyFill="1" applyBorder="1" applyAlignment="1" applyProtection="1">
      <alignment vertical="center"/>
      <protection locked="0"/>
    </xf>
    <xf numFmtId="0" fontId="113" fillId="2" borderId="59" xfId="0" quotePrefix="1" applyFont="1" applyFill="1" applyBorder="1" applyAlignment="1">
      <alignment vertical="center"/>
    </xf>
    <xf numFmtId="0" fontId="33" fillId="5" borderId="10" xfId="3" applyFont="1" applyFill="1" applyBorder="1" applyAlignment="1" applyProtection="1">
      <alignment vertical="center"/>
      <protection locked="0"/>
    </xf>
    <xf numFmtId="0" fontId="113" fillId="5" borderId="59" xfId="0" applyFont="1" applyFill="1" applyBorder="1" applyAlignment="1">
      <alignment vertical="center"/>
    </xf>
    <xf numFmtId="0" fontId="113" fillId="2" borderId="0" xfId="0" applyFont="1" applyFill="1" applyBorder="1" applyAlignment="1">
      <alignment vertical="center"/>
    </xf>
    <xf numFmtId="0" fontId="66" fillId="2" borderId="0" xfId="0" applyFont="1" applyFill="1" applyBorder="1" applyAlignment="1"/>
    <xf numFmtId="0" fontId="113" fillId="5" borderId="0" xfId="0" applyFont="1" applyFill="1" applyBorder="1" applyAlignment="1">
      <alignment vertical="center"/>
    </xf>
    <xf numFmtId="0" fontId="66" fillId="5" borderId="0" xfId="0" applyFont="1" applyFill="1" applyBorder="1" applyAlignment="1"/>
    <xf numFmtId="0" fontId="113" fillId="5" borderId="59" xfId="0" quotePrefix="1" applyFont="1" applyFill="1" applyBorder="1" applyAlignment="1">
      <alignment vertical="center"/>
    </xf>
    <xf numFmtId="0" fontId="103" fillId="2" borderId="0" xfId="3" applyFill="1" applyBorder="1" applyAlignment="1" applyProtection="1">
      <protection locked="0"/>
    </xf>
    <xf numFmtId="0" fontId="103" fillId="2" borderId="0" xfId="3" applyFill="1" applyAlignment="1" applyProtection="1">
      <alignment vertical="center" wrapText="1"/>
    </xf>
    <xf numFmtId="0" fontId="33" fillId="2" borderId="10" xfId="3" applyFont="1" applyFill="1" applyBorder="1" applyAlignment="1" applyProtection="1">
      <protection locked="0"/>
    </xf>
    <xf numFmtId="210" fontId="61" fillId="2" borderId="59" xfId="0" applyNumberFormat="1" applyFont="1" applyFill="1" applyBorder="1" applyAlignment="1" applyProtection="1">
      <alignment horizontal="center"/>
      <protection locked="0"/>
    </xf>
    <xf numFmtId="210" fontId="40" fillId="2" borderId="0" xfId="3" applyNumberFormat="1" applyFont="1" applyFill="1" applyBorder="1" applyAlignment="1" applyProtection="1">
      <alignment horizontal="center"/>
      <protection locked="0"/>
    </xf>
    <xf numFmtId="0" fontId="103" fillId="2" borderId="0" xfId="3" applyFill="1" applyAlignment="1" applyProtection="1">
      <protection locked="0"/>
    </xf>
    <xf numFmtId="210" fontId="61" fillId="2" borderId="57" xfId="0" applyNumberFormat="1" applyFont="1" applyFill="1" applyBorder="1" applyAlignment="1" applyProtection="1">
      <alignment horizontal="center"/>
      <protection locked="0"/>
    </xf>
    <xf numFmtId="0" fontId="33" fillId="2" borderId="4" xfId="3" applyFont="1" applyFill="1" applyBorder="1" applyAlignment="1" applyProtection="1">
      <alignment vertical="center" wrapText="1"/>
    </xf>
    <xf numFmtId="0" fontId="114" fillId="2" borderId="6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3" fillId="2" borderId="0" xfId="3" applyFont="1" applyFill="1" applyProtection="1">
      <protection locked="0"/>
    </xf>
    <xf numFmtId="0" fontId="33" fillId="2" borderId="0" xfId="3" applyFont="1" applyFill="1" applyAlignment="1" applyProtection="1">
      <alignment horizontal="center"/>
      <protection locked="0"/>
    </xf>
    <xf numFmtId="0" fontId="33" fillId="2" borderId="0" xfId="3" applyFont="1" applyFill="1" applyBorder="1" applyAlignment="1" applyProtection="1">
      <alignment horizontal="center"/>
      <protection locked="0"/>
    </xf>
    <xf numFmtId="0" fontId="103" fillId="2" borderId="0" xfId="3" applyFill="1" applyAlignment="1" applyProtection="1">
      <alignment horizontal="center"/>
      <protection locked="0"/>
    </xf>
    <xf numFmtId="0" fontId="31" fillId="2" borderId="59" xfId="3" applyFont="1" applyFill="1" applyBorder="1" applyAlignment="1" applyProtection="1">
      <alignment horizontal="center" vertical="center" wrapText="1"/>
    </xf>
    <xf numFmtId="0" fontId="103" fillId="9" borderId="0" xfId="3" applyFill="1" applyBorder="1" applyAlignment="1" applyProtection="1">
      <alignment vertical="center"/>
      <protection locked="0"/>
    </xf>
    <xf numFmtId="0" fontId="33" fillId="9" borderId="10" xfId="3" applyFont="1" applyFill="1" applyBorder="1" applyAlignment="1" applyProtection="1">
      <alignment vertical="center"/>
      <protection locked="0"/>
    </xf>
    <xf numFmtId="210" fontId="61" fillId="9" borderId="59" xfId="0" applyNumberFormat="1" applyFont="1" applyFill="1" applyBorder="1" applyAlignment="1" applyProtection="1">
      <alignment horizontal="center" vertical="center"/>
      <protection locked="0"/>
    </xf>
    <xf numFmtId="210" fontId="40" fillId="9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3" applyFill="1" applyBorder="1" applyAlignment="1" applyProtection="1">
      <alignment vertical="center"/>
      <protection locked="0"/>
    </xf>
    <xf numFmtId="0" fontId="33" fillId="0" borderId="10" xfId="3" applyFont="1" applyFill="1" applyBorder="1" applyAlignment="1" applyProtection="1">
      <alignment vertical="center"/>
      <protection locked="0"/>
    </xf>
    <xf numFmtId="210" fontId="61" fillId="0" borderId="59" xfId="0" applyNumberFormat="1" applyFont="1" applyFill="1" applyBorder="1" applyAlignment="1" applyProtection="1">
      <alignment horizontal="center" vertical="center"/>
      <protection locked="0"/>
    </xf>
    <xf numFmtId="210" fontId="40" fillId="0" borderId="0" xfId="3" applyNumberFormat="1" applyFont="1" applyFill="1" applyBorder="1" applyAlignment="1" applyProtection="1">
      <alignment horizontal="center" vertical="center"/>
      <protection locked="0"/>
    </xf>
    <xf numFmtId="0" fontId="115" fillId="0" borderId="0" xfId="0" applyFont="1" applyFill="1" applyBorder="1" applyAlignment="1">
      <alignment vertical="center"/>
    </xf>
    <xf numFmtId="0" fontId="110" fillId="2" borderId="10" xfId="3" applyFont="1" applyFill="1" applyBorder="1" applyAlignment="1" applyProtection="1">
      <alignment wrapText="1"/>
    </xf>
    <xf numFmtId="0" fontId="101" fillId="2" borderId="59" xfId="3" applyFont="1" applyFill="1" applyBorder="1" applyAlignment="1" applyProtection="1">
      <alignment vertical="center" wrapText="1"/>
    </xf>
    <xf numFmtId="0" fontId="66" fillId="5" borderId="59" xfId="3" applyFont="1" applyFill="1" applyBorder="1" applyAlignment="1" applyProtection="1">
      <alignment horizontal="center" vertical="center" wrapText="1"/>
    </xf>
    <xf numFmtId="3" fontId="40" fillId="2" borderId="19" xfId="0" applyNumberFormat="1" applyFont="1" applyFill="1" applyBorder="1" applyAlignment="1" applyProtection="1">
      <alignment horizontal="center" vertical="center"/>
      <protection locked="0"/>
    </xf>
    <xf numFmtId="210" fontId="40" fillId="2" borderId="19" xfId="0" applyNumberFormat="1" applyFont="1" applyFill="1" applyBorder="1" applyAlignment="1" applyProtection="1">
      <alignment horizontal="center" vertical="center"/>
      <protection locked="0"/>
    </xf>
    <xf numFmtId="210" fontId="40" fillId="2" borderId="10" xfId="0" applyNumberFormat="1" applyFont="1" applyFill="1" applyBorder="1" applyAlignment="1" applyProtection="1">
      <alignment horizontal="center" vertical="center"/>
      <protection locked="0"/>
    </xf>
    <xf numFmtId="3" fontId="40" fillId="10" borderId="19" xfId="0" applyNumberFormat="1" applyFont="1" applyFill="1" applyBorder="1" applyAlignment="1" applyProtection="1">
      <alignment horizontal="center" vertical="center"/>
      <protection locked="0"/>
    </xf>
    <xf numFmtId="210" fontId="40" fillId="2" borderId="15" xfId="0" applyNumberFormat="1" applyFont="1" applyFill="1" applyBorder="1" applyAlignment="1" applyProtection="1">
      <alignment horizontal="center"/>
      <protection locked="0"/>
    </xf>
    <xf numFmtId="210" fontId="40" fillId="2" borderId="7" xfId="0" applyNumberFormat="1" applyFont="1" applyFill="1" applyBorder="1" applyAlignment="1" applyProtection="1">
      <alignment horizontal="center"/>
      <protection locked="0"/>
    </xf>
    <xf numFmtId="210" fontId="116" fillId="2" borderId="19" xfId="0" applyNumberFormat="1" applyFont="1" applyFill="1" applyBorder="1" applyAlignment="1" applyProtection="1">
      <alignment horizontal="center" vertical="center"/>
      <protection locked="0"/>
    </xf>
    <xf numFmtId="210" fontId="117" fillId="2" borderId="19" xfId="0" applyNumberFormat="1" applyFont="1" applyFill="1" applyBorder="1" applyAlignment="1" applyProtection="1">
      <alignment horizontal="center" vertical="center"/>
      <protection locked="0"/>
    </xf>
    <xf numFmtId="210" fontId="118" fillId="2" borderId="19" xfId="0" applyNumberFormat="1" applyFont="1" applyFill="1" applyBorder="1" applyAlignment="1" applyProtection="1">
      <alignment horizontal="center" vertical="center"/>
      <protection locked="0"/>
    </xf>
    <xf numFmtId="210" fontId="117" fillId="10" borderId="19" xfId="0" applyNumberFormat="1" applyFont="1" applyFill="1" applyBorder="1" applyAlignment="1" applyProtection="1">
      <alignment horizontal="center" vertical="center"/>
      <protection locked="0"/>
    </xf>
    <xf numFmtId="210" fontId="118" fillId="2" borderId="10" xfId="0" applyNumberFormat="1" applyFont="1" applyFill="1" applyBorder="1" applyAlignment="1" applyProtection="1">
      <alignment horizontal="center" vertical="center"/>
      <protection locked="0"/>
    </xf>
    <xf numFmtId="210" fontId="118" fillId="2" borderId="10" xfId="0" applyNumberFormat="1" applyFont="1" applyFill="1" applyBorder="1" applyAlignment="1" applyProtection="1">
      <alignment horizontal="center"/>
      <protection locked="0"/>
    </xf>
    <xf numFmtId="210" fontId="117" fillId="2" borderId="10" xfId="0" applyNumberFormat="1" applyFont="1" applyFill="1" applyBorder="1" applyAlignment="1" applyProtection="1">
      <alignment horizontal="center" vertical="center"/>
      <protection locked="0"/>
    </xf>
    <xf numFmtId="210" fontId="116" fillId="2" borderId="10" xfId="0" applyNumberFormat="1" applyFont="1" applyFill="1" applyBorder="1" applyAlignment="1" applyProtection="1">
      <alignment horizontal="center" vertical="center"/>
      <protection locked="0"/>
    </xf>
    <xf numFmtId="0" fontId="119" fillId="6" borderId="65" xfId="8" applyFont="1" applyFill="1" applyBorder="1" applyAlignment="1">
      <alignment horizontal="center"/>
    </xf>
    <xf numFmtId="0" fontId="119" fillId="0" borderId="1" xfId="8" applyFont="1" applyFill="1" applyBorder="1" applyAlignment="1">
      <alignment wrapText="1"/>
    </xf>
    <xf numFmtId="4" fontId="119" fillId="0" borderId="1" xfId="8" applyNumberFormat="1" applyFont="1" applyFill="1" applyBorder="1" applyAlignment="1">
      <alignment horizontal="right" wrapText="1"/>
    </xf>
    <xf numFmtId="0" fontId="120" fillId="0" borderId="0" xfId="8"/>
    <xf numFmtId="3" fontId="21" fillId="11" borderId="16" xfId="5" applyNumberFormat="1" applyFont="1" applyFill="1" applyBorder="1" applyAlignment="1" applyProtection="1">
      <alignment horizontal="center" vertical="center"/>
      <protection locked="0"/>
    </xf>
    <xf numFmtId="3" fontId="124" fillId="0" borderId="19" xfId="0" applyNumberFormat="1" applyFont="1" applyFill="1" applyBorder="1" applyAlignment="1">
      <alignment horizontal="center" vertical="center"/>
    </xf>
    <xf numFmtId="0" fontId="28" fillId="2" borderId="0" xfId="4" applyFill="1" applyProtection="1">
      <protection locked="0"/>
    </xf>
    <xf numFmtId="0" fontId="38" fillId="2" borderId="0" xfId="4" applyFont="1" applyFill="1" applyAlignment="1" applyProtection="1">
      <alignment vertical="center"/>
    </xf>
    <xf numFmtId="0" fontId="52" fillId="2" borderId="0" xfId="4" applyFont="1" applyFill="1" applyProtection="1">
      <protection locked="0"/>
    </xf>
    <xf numFmtId="0" fontId="107" fillId="2" borderId="2" xfId="4" applyFont="1" applyFill="1" applyBorder="1" applyProtection="1"/>
    <xf numFmtId="0" fontId="52" fillId="2" borderId="58" xfId="4" applyFont="1" applyFill="1" applyBorder="1" applyProtection="1">
      <protection locked="0"/>
    </xf>
    <xf numFmtId="0" fontId="66" fillId="5" borderId="12" xfId="4" applyFont="1" applyFill="1" applyBorder="1" applyAlignment="1" applyProtection="1">
      <alignment horizontal="center" vertical="center" wrapText="1"/>
    </xf>
    <xf numFmtId="0" fontId="109" fillId="2" borderId="0" xfId="4" applyFont="1" applyFill="1" applyBorder="1" applyAlignment="1" applyProtection="1"/>
    <xf numFmtId="0" fontId="28" fillId="2" borderId="0" xfId="4" applyFill="1" applyAlignment="1" applyProtection="1">
      <alignment vertical="center"/>
      <protection locked="0"/>
    </xf>
    <xf numFmtId="0" fontId="110" fillId="2" borderId="0" xfId="4" applyFont="1" applyFill="1" applyProtection="1">
      <protection locked="0"/>
    </xf>
    <xf numFmtId="0" fontId="58" fillId="2" borderId="10" xfId="4" applyFont="1" applyFill="1" applyBorder="1" applyProtection="1"/>
    <xf numFmtId="0" fontId="101" fillId="2" borderId="59" xfId="4" applyFont="1" applyFill="1" applyBorder="1" applyAlignment="1" applyProtection="1">
      <alignment horizontal="center" vertical="center" wrapText="1"/>
    </xf>
    <xf numFmtId="0" fontId="31" fillId="2" borderId="59" xfId="4" applyFont="1" applyFill="1" applyBorder="1" applyAlignment="1" applyProtection="1">
      <alignment horizontal="center" vertical="center" wrapText="1"/>
    </xf>
    <xf numFmtId="0" fontId="112" fillId="2" borderId="0" xfId="4" applyFont="1" applyFill="1" applyBorder="1" applyAlignment="1" applyProtection="1"/>
    <xf numFmtId="0" fontId="110" fillId="2" borderId="0" xfId="4" applyFont="1" applyFill="1" applyAlignment="1" applyProtection="1">
      <alignment wrapText="1"/>
      <protection locked="0"/>
    </xf>
    <xf numFmtId="0" fontId="110" fillId="2" borderId="7" xfId="4" applyFont="1" applyFill="1" applyBorder="1" applyAlignment="1" applyProtection="1">
      <alignment wrapText="1"/>
    </xf>
    <xf numFmtId="0" fontId="101" fillId="2" borderId="57" xfId="4" applyFont="1" applyFill="1" applyBorder="1" applyAlignment="1" applyProtection="1">
      <alignment vertical="center" wrapText="1"/>
    </xf>
    <xf numFmtId="0" fontId="66" fillId="5" borderId="9" xfId="4" applyFont="1" applyFill="1" applyBorder="1" applyAlignment="1" applyProtection="1">
      <alignment horizontal="center" vertical="center" wrapText="1"/>
    </xf>
    <xf numFmtId="0" fontId="66" fillId="5" borderId="2" xfId="4" applyFont="1" applyFill="1" applyBorder="1" applyAlignment="1" applyProtection="1">
      <alignment horizontal="center" vertical="center" wrapText="1"/>
    </xf>
    <xf numFmtId="0" fontId="110" fillId="2" borderId="0" xfId="4" applyFont="1" applyFill="1" applyBorder="1" applyAlignment="1" applyProtection="1">
      <alignment horizontal="center" vertical="center" wrapText="1"/>
    </xf>
    <xf numFmtId="0" fontId="28" fillId="2" borderId="0" xfId="4" applyFill="1" applyBorder="1" applyAlignment="1" applyProtection="1">
      <alignment vertical="center"/>
      <protection locked="0"/>
    </xf>
    <xf numFmtId="0" fontId="110" fillId="2" borderId="10" xfId="4" applyFont="1" applyFill="1" applyBorder="1" applyAlignment="1" applyProtection="1">
      <alignment wrapText="1"/>
    </xf>
    <xf numFmtId="0" fontId="101" fillId="2" borderId="59" xfId="4" applyFont="1" applyFill="1" applyBorder="1" applyAlignment="1" applyProtection="1">
      <alignment vertical="center" wrapText="1"/>
    </xf>
    <xf numFmtId="0" fontId="66" fillId="5" borderId="59" xfId="4" applyFont="1" applyFill="1" applyBorder="1" applyAlignment="1" applyProtection="1">
      <alignment horizontal="center" vertical="center" wrapText="1"/>
    </xf>
    <xf numFmtId="0" fontId="28" fillId="2" borderId="3" xfId="4" applyFill="1" applyBorder="1" applyProtection="1">
      <protection locked="0"/>
    </xf>
    <xf numFmtId="0" fontId="33" fillId="2" borderId="10" xfId="4" applyFont="1" applyFill="1" applyBorder="1" applyProtection="1">
      <protection locked="0"/>
    </xf>
    <xf numFmtId="210" fontId="40" fillId="2" borderId="0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ill="1" applyBorder="1" applyProtection="1">
      <protection locked="0"/>
    </xf>
    <xf numFmtId="0" fontId="33" fillId="2" borderId="10" xfId="4" applyFont="1" applyFill="1" applyBorder="1" applyAlignment="1" applyProtection="1">
      <alignment vertical="center"/>
      <protection locked="0"/>
    </xf>
    <xf numFmtId="0" fontId="33" fillId="5" borderId="10" xfId="4" applyFont="1" applyFill="1" applyBorder="1" applyAlignment="1" applyProtection="1">
      <alignment vertical="center"/>
      <protection locked="0"/>
    </xf>
    <xf numFmtId="0" fontId="112" fillId="0" borderId="0" xfId="0" applyFont="1" applyFill="1" applyBorder="1" applyAlignment="1">
      <alignment vertical="center"/>
    </xf>
    <xf numFmtId="210" fontId="40" fillId="0" borderId="0" xfId="4" applyNumberFormat="1" applyFont="1" applyFill="1" applyBorder="1" applyAlignment="1" applyProtection="1">
      <alignment horizontal="center" vertical="center"/>
      <protection locked="0"/>
    </xf>
    <xf numFmtId="0" fontId="28" fillId="0" borderId="0" xfId="4" applyFill="1" applyBorder="1" applyAlignment="1" applyProtection="1">
      <alignment vertical="center"/>
      <protection locked="0"/>
    </xf>
    <xf numFmtId="0" fontId="33" fillId="0" borderId="10" xfId="4" applyFont="1" applyFill="1" applyBorder="1" applyAlignment="1" applyProtection="1">
      <alignment vertical="center"/>
      <protection locked="0"/>
    </xf>
    <xf numFmtId="0" fontId="28" fillId="2" borderId="0" xfId="4" applyFill="1" applyBorder="1" applyAlignment="1" applyProtection="1">
      <protection locked="0"/>
    </xf>
    <xf numFmtId="0" fontId="28" fillId="2" borderId="0" xfId="4" applyFill="1" applyAlignment="1" applyProtection="1">
      <alignment vertical="center" wrapText="1"/>
    </xf>
    <xf numFmtId="0" fontId="33" fillId="2" borderId="10" xfId="4" applyFont="1" applyFill="1" applyBorder="1" applyAlignment="1" applyProtection="1">
      <protection locked="0"/>
    </xf>
    <xf numFmtId="210" fontId="40" fillId="2" borderId="0" xfId="4" applyNumberFormat="1" applyFont="1" applyFill="1" applyBorder="1" applyAlignment="1" applyProtection="1">
      <alignment horizontal="center"/>
      <protection locked="0"/>
    </xf>
    <xf numFmtId="0" fontId="28" fillId="2" borderId="0" xfId="4" applyFill="1" applyAlignment="1" applyProtection="1">
      <protection locked="0"/>
    </xf>
    <xf numFmtId="0" fontId="33" fillId="2" borderId="4" xfId="4" applyFont="1" applyFill="1" applyBorder="1" applyAlignment="1" applyProtection="1">
      <alignment vertical="center" wrapText="1"/>
    </xf>
    <xf numFmtId="0" fontId="114" fillId="2" borderId="6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3" fillId="2" borderId="0" xfId="4" applyFont="1" applyFill="1" applyProtection="1">
      <protection locked="0"/>
    </xf>
    <xf numFmtId="0" fontId="33" fillId="2" borderId="0" xfId="4" applyFont="1" applyFill="1" applyAlignment="1" applyProtection="1">
      <alignment horizontal="center"/>
      <protection locked="0"/>
    </xf>
    <xf numFmtId="0" fontId="33" fillId="2" borderId="0" xfId="4" applyFont="1" applyFill="1" applyBorder="1" applyAlignment="1" applyProtection="1">
      <alignment horizontal="center"/>
      <protection locked="0"/>
    </xf>
    <xf numFmtId="0" fontId="28" fillId="2" borderId="0" xfId="4" applyFill="1" applyAlignment="1" applyProtection="1">
      <alignment horizontal="center"/>
      <protection locked="0"/>
    </xf>
    <xf numFmtId="9" fontId="125" fillId="0" borderId="9" xfId="12" applyNumberFormat="1" applyFont="1" applyBorder="1" applyAlignment="1">
      <alignment horizontal="center" vertical="center" textRotation="90"/>
    </xf>
    <xf numFmtId="0" fontId="0" fillId="0" borderId="0" xfId="0" applyBorder="1"/>
    <xf numFmtId="9" fontId="126" fillId="0" borderId="9" xfId="12" applyNumberFormat="1" applyFont="1" applyBorder="1" applyAlignment="1">
      <alignment vertical="center"/>
    </xf>
    <xf numFmtId="219" fontId="126" fillId="0" borderId="9" xfId="13" applyNumberFormat="1" applyFont="1" applyBorder="1" applyAlignment="1">
      <alignment vertical="center"/>
    </xf>
    <xf numFmtId="219" fontId="126" fillId="0" borderId="9" xfId="13" applyNumberFormat="1" applyFont="1" applyBorder="1" applyAlignment="1">
      <alignment horizontal="center" vertical="center"/>
    </xf>
    <xf numFmtId="9" fontId="125" fillId="0" borderId="9" xfId="12" applyNumberFormat="1" applyFont="1" applyBorder="1" applyAlignment="1">
      <alignment vertical="center"/>
    </xf>
    <xf numFmtId="0" fontId="123" fillId="0" borderId="0" xfId="0" applyFont="1"/>
    <xf numFmtId="0" fontId="125" fillId="0" borderId="9" xfId="0" applyFont="1" applyBorder="1" applyAlignment="1">
      <alignment horizontal="center" vertical="center"/>
    </xf>
    <xf numFmtId="0" fontId="126" fillId="0" borderId="9" xfId="0" applyFont="1" applyBorder="1"/>
    <xf numFmtId="213" fontId="126" fillId="0" borderId="9" xfId="0" applyNumberFormat="1" applyFont="1" applyBorder="1"/>
    <xf numFmtId="213" fontId="126" fillId="0" borderId="15" xfId="0" applyNumberFormat="1" applyFont="1" applyBorder="1"/>
    <xf numFmtId="213" fontId="100" fillId="0" borderId="9" xfId="0" applyNumberFormat="1" applyFont="1" applyBorder="1"/>
    <xf numFmtId="0" fontId="125" fillId="0" borderId="9" xfId="0" applyFont="1" applyBorder="1"/>
    <xf numFmtId="213" fontId="125" fillId="0" borderId="9" xfId="0" applyNumberFormat="1" applyFont="1" applyBorder="1"/>
    <xf numFmtId="213" fontId="1" fillId="0" borderId="9" xfId="0" applyNumberFormat="1" applyFont="1" applyBorder="1"/>
    <xf numFmtId="9" fontId="122" fillId="0" borderId="0" xfId="12" applyFont="1" applyFill="1" applyBorder="1" applyAlignment="1">
      <alignment wrapText="1"/>
    </xf>
    <xf numFmtId="171" fontId="0" fillId="0" borderId="0" xfId="0" applyNumberFormat="1" applyBorder="1"/>
    <xf numFmtId="0" fontId="12" fillId="2" borderId="0" xfId="7" applyFont="1" applyFill="1" applyBorder="1" applyAlignment="1">
      <alignment vertical="center"/>
    </xf>
    <xf numFmtId="9" fontId="87" fillId="0" borderId="0" xfId="12" applyFont="1" applyFill="1" applyBorder="1" applyAlignment="1">
      <alignment horizontal="left" wrapText="1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9" fontId="122" fillId="0" borderId="0" xfId="12" applyFont="1" applyFill="1" applyBorder="1" applyAlignment="1">
      <alignment horizontal="left" wrapText="1"/>
    </xf>
    <xf numFmtId="9" fontId="99" fillId="0" borderId="0" xfId="12" applyFont="1" applyFill="1" applyBorder="1" applyAlignment="1">
      <alignment horizontal="left" wrapText="1"/>
    </xf>
    <xf numFmtId="0" fontId="125" fillId="0" borderId="12" xfId="0" applyFont="1" applyBorder="1" applyAlignment="1">
      <alignment horizontal="center" vertical="center"/>
    </xf>
    <xf numFmtId="0" fontId="125" fillId="0" borderId="15" xfId="0" applyFont="1" applyBorder="1" applyAlignment="1">
      <alignment horizontal="center" vertical="center"/>
    </xf>
    <xf numFmtId="0" fontId="125" fillId="0" borderId="9" xfId="0" applyFont="1" applyBorder="1" applyAlignment="1">
      <alignment horizontal="center" vertical="center"/>
    </xf>
    <xf numFmtId="0" fontId="125" fillId="0" borderId="9" xfId="0" applyFont="1" applyFill="1" applyBorder="1" applyAlignment="1">
      <alignment horizontal="center" vertical="center"/>
    </xf>
    <xf numFmtId="9" fontId="122" fillId="0" borderId="0" xfId="12" applyFont="1" applyFill="1" applyBorder="1" applyAlignment="1">
      <alignment horizontal="center" wrapText="1"/>
    </xf>
    <xf numFmtId="0" fontId="123" fillId="0" borderId="0" xfId="0" applyFont="1" applyAlignment="1">
      <alignment horizontal="left" wrapText="1"/>
    </xf>
    <xf numFmtId="9" fontId="99" fillId="0" borderId="0" xfId="12" applyFont="1" applyFill="1" applyBorder="1" applyAlignment="1">
      <alignment horizontal="center" wrapText="1"/>
    </xf>
    <xf numFmtId="0" fontId="125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98" fillId="0" borderId="12" xfId="0" applyFont="1" applyBorder="1" applyAlignment="1">
      <alignment horizontal="center" vertical="center"/>
    </xf>
    <xf numFmtId="0" fontId="98" fillId="0" borderId="15" xfId="0" applyFont="1" applyBorder="1" applyAlignment="1">
      <alignment horizontal="center" vertical="center"/>
    </xf>
    <xf numFmtId="0" fontId="61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6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7" xfId="2" applyFont="1" applyFill="1" applyBorder="1" applyAlignment="1">
      <alignment horizontal="center" vertical="center" wrapText="1"/>
    </xf>
    <xf numFmtId="0" fontId="28" fillId="2" borderId="68" xfId="2" applyFill="1" applyBorder="1" applyAlignment="1">
      <alignment vertical="center"/>
    </xf>
    <xf numFmtId="0" fontId="33" fillId="2" borderId="69" xfId="2" applyFont="1" applyFill="1" applyBorder="1" applyAlignment="1">
      <alignment horizontal="center" vertical="center" wrapText="1"/>
    </xf>
    <xf numFmtId="0" fontId="33" fillId="2" borderId="70" xfId="2" applyFont="1" applyFill="1" applyBorder="1" applyAlignment="1">
      <alignment horizontal="center" vertical="center" wrapText="1"/>
    </xf>
    <xf numFmtId="0" fontId="33" fillId="2" borderId="71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7" borderId="66" xfId="2" applyFont="1" applyFill="1" applyBorder="1" applyAlignment="1">
      <alignment horizontal="center" vertical="center"/>
    </xf>
    <xf numFmtId="0" fontId="32" fillId="7" borderId="49" xfId="2" applyFont="1" applyFill="1" applyBorder="1" applyAlignment="1">
      <alignment horizontal="center" vertical="center"/>
    </xf>
    <xf numFmtId="0" fontId="67" fillId="0" borderId="0" xfId="0" applyFont="1" applyAlignment="1">
      <alignment horizontal="center" wrapText="1"/>
    </xf>
    <xf numFmtId="0" fontId="67" fillId="0" borderId="0" xfId="0" applyFont="1" applyAlignment="1">
      <alignment horizontal="center"/>
    </xf>
    <xf numFmtId="0" fontId="75" fillId="2" borderId="0" xfId="0" applyFont="1" applyFill="1" applyAlignment="1">
      <alignment wrapText="1"/>
    </xf>
    <xf numFmtId="0" fontId="2" fillId="0" borderId="0" xfId="0" applyFont="1" applyAlignment="1"/>
    <xf numFmtId="0" fontId="7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83" fillId="0" borderId="0" xfId="0" applyFont="1" applyAlignment="1"/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77" fillId="2" borderId="12" xfId="0" applyFont="1" applyFill="1" applyBorder="1" applyAlignment="1" applyProtection="1">
      <alignment horizontal="center" vertical="center"/>
      <protection locked="0"/>
    </xf>
    <xf numFmtId="0" fontId="77" fillId="0" borderId="15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75" fillId="2" borderId="0" xfId="6" applyFont="1" applyFill="1" applyAlignment="1">
      <alignment wrapText="1"/>
    </xf>
    <xf numFmtId="0" fontId="2" fillId="0" borderId="0" xfId="6" applyFont="1" applyAlignment="1"/>
    <xf numFmtId="0" fontId="114" fillId="2" borderId="5" xfId="4" quotePrefix="1" applyFont="1" applyFill="1" applyBorder="1" applyAlignment="1" applyProtection="1">
      <alignment horizontal="left" vertical="top" wrapText="1"/>
    </xf>
    <xf numFmtId="0" fontId="31" fillId="2" borderId="0" xfId="0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horizontal="center" vertical="center"/>
    </xf>
    <xf numFmtId="0" fontId="105" fillId="2" borderId="0" xfId="0" quotePrefix="1" applyFont="1" applyFill="1" applyAlignment="1" applyProtection="1">
      <alignment horizontal="center" vertical="center" wrapText="1"/>
      <protection hidden="1"/>
    </xf>
    <xf numFmtId="0" fontId="105" fillId="2" borderId="0" xfId="0" applyFont="1" applyFill="1" applyAlignment="1" applyProtection="1">
      <alignment horizontal="center" vertical="center" wrapText="1"/>
      <protection hidden="1"/>
    </xf>
    <xf numFmtId="0" fontId="31" fillId="5" borderId="3" xfId="4" applyFont="1" applyFill="1" applyBorder="1" applyAlignment="1" applyProtection="1">
      <alignment horizontal="center" vertical="center"/>
    </xf>
    <xf numFmtId="0" fontId="31" fillId="5" borderId="58" xfId="4" applyFont="1" applyFill="1" applyBorder="1" applyAlignment="1" applyProtection="1">
      <alignment horizontal="center" vertical="center"/>
    </xf>
    <xf numFmtId="0" fontId="31" fillId="5" borderId="4" xfId="4" applyFont="1" applyFill="1" applyBorder="1" applyAlignment="1" applyProtection="1">
      <alignment horizontal="center" vertical="center"/>
    </xf>
    <xf numFmtId="0" fontId="31" fillId="5" borderId="5" xfId="4" applyFont="1" applyFill="1" applyBorder="1" applyAlignment="1" applyProtection="1">
      <alignment horizontal="center" vertical="center"/>
    </xf>
    <xf numFmtId="0" fontId="66" fillId="5" borderId="12" xfId="4" applyFont="1" applyFill="1" applyBorder="1" applyAlignment="1" applyProtection="1">
      <alignment horizontal="center" vertical="center" wrapText="1"/>
    </xf>
    <xf numFmtId="0" fontId="66" fillId="5" borderId="19" xfId="4" applyFont="1" applyFill="1" applyBorder="1" applyAlignment="1" applyProtection="1">
      <alignment horizontal="center" vertical="center" wrapText="1"/>
    </xf>
    <xf numFmtId="0" fontId="66" fillId="5" borderId="15" xfId="4" applyFont="1" applyFill="1" applyBorder="1" applyAlignment="1" applyProtection="1">
      <alignment horizontal="center" vertical="center" wrapText="1"/>
    </xf>
    <xf numFmtId="0" fontId="31" fillId="2" borderId="2" xfId="4" applyFont="1" applyFill="1" applyBorder="1" applyAlignment="1" applyProtection="1">
      <alignment horizontal="center" vertical="center" wrapText="1"/>
    </xf>
    <xf numFmtId="0" fontId="31" fillId="2" borderId="58" xfId="4" applyFont="1" applyFill="1" applyBorder="1" applyAlignment="1" applyProtection="1">
      <alignment horizontal="center" vertical="center" wrapText="1"/>
    </xf>
    <xf numFmtId="0" fontId="31" fillId="2" borderId="10" xfId="4" applyFont="1" applyFill="1" applyBorder="1" applyAlignment="1" applyProtection="1">
      <alignment horizontal="center" vertical="center" wrapText="1"/>
    </xf>
    <xf numFmtId="0" fontId="31" fillId="2" borderId="59" xfId="4" applyFont="1" applyFill="1" applyBorder="1" applyAlignment="1" applyProtection="1">
      <alignment horizontal="center" vertical="center" wrapText="1"/>
    </xf>
    <xf numFmtId="0" fontId="31" fillId="2" borderId="7" xfId="4" applyFont="1" applyFill="1" applyBorder="1" applyAlignment="1" applyProtection="1">
      <alignment horizontal="center" vertical="center" wrapText="1"/>
    </xf>
    <xf numFmtId="0" fontId="31" fillId="2" borderId="57" xfId="4" applyFont="1" applyFill="1" applyBorder="1" applyAlignment="1" applyProtection="1">
      <alignment horizontal="center" vertical="center" wrapText="1"/>
    </xf>
    <xf numFmtId="0" fontId="66" fillId="5" borderId="58" xfId="4" applyFont="1" applyFill="1" applyBorder="1" applyAlignment="1" applyProtection="1">
      <alignment horizontal="center" vertical="center" wrapText="1"/>
    </xf>
    <xf numFmtId="0" fontId="66" fillId="5" borderId="57" xfId="4" applyFont="1" applyFill="1" applyBorder="1" applyAlignment="1" applyProtection="1">
      <alignment horizontal="center" vertical="center" wrapText="1"/>
    </xf>
    <xf numFmtId="0" fontId="66" fillId="5" borderId="4" xfId="4" applyFont="1" applyFill="1" applyBorder="1" applyAlignment="1" applyProtection="1">
      <alignment horizontal="center" vertical="center" wrapText="1"/>
    </xf>
    <xf numFmtId="0" fontId="66" fillId="5" borderId="6" xfId="4" applyFont="1" applyFill="1" applyBorder="1" applyAlignment="1" applyProtection="1">
      <alignment horizontal="center" vertical="center" wrapText="1"/>
    </xf>
    <xf numFmtId="0" fontId="66" fillId="5" borderId="5" xfId="4" applyFont="1" applyFill="1" applyBorder="1" applyAlignment="1" applyProtection="1">
      <alignment horizontal="center" vertical="center" wrapText="1"/>
    </xf>
    <xf numFmtId="3" fontId="94" fillId="0" borderId="8" xfId="6" applyNumberFormat="1" applyFont="1" applyBorder="1" applyAlignment="1">
      <alignment horizontal="center" vertical="center"/>
    </xf>
    <xf numFmtId="3" fontId="94" fillId="0" borderId="7" xfId="6" applyNumberFormat="1" applyFont="1" applyBorder="1" applyAlignment="1">
      <alignment horizontal="center" vertical="center"/>
    </xf>
    <xf numFmtId="3" fontId="94" fillId="0" borderId="57" xfId="6" applyNumberFormat="1" applyFont="1" applyBorder="1" applyAlignment="1">
      <alignment horizontal="center" vertical="center"/>
    </xf>
    <xf numFmtId="3" fontId="94" fillId="0" borderId="2" xfId="6" applyNumberFormat="1" applyFont="1" applyBorder="1" applyAlignment="1">
      <alignment horizontal="center" vertical="center"/>
    </xf>
    <xf numFmtId="3" fontId="94" fillId="0" borderId="10" xfId="6" applyNumberFormat="1" applyFont="1" applyBorder="1" applyAlignment="1">
      <alignment horizontal="center" vertical="center"/>
    </xf>
    <xf numFmtId="22" fontId="64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82" fillId="2" borderId="0" xfId="0" applyNumberFormat="1" applyFont="1" applyFill="1" applyBorder="1" applyAlignment="1">
      <alignment horizontal="center" vertical="center"/>
    </xf>
    <xf numFmtId="0" fontId="82" fillId="2" borderId="0" xfId="0" applyFont="1" applyFill="1" applyBorder="1" applyAlignment="1">
      <alignment horizontal="center" vertical="center"/>
    </xf>
    <xf numFmtId="0" fontId="44" fillId="2" borderId="0" xfId="0" quotePrefix="1" applyFont="1" applyFill="1" applyAlignment="1">
      <alignment horizontal="left" vertical="center" wrapText="1"/>
    </xf>
    <xf numFmtId="0" fontId="44" fillId="2" borderId="0" xfId="0" quotePrefix="1" applyFont="1" applyFill="1" applyAlignment="1">
      <alignment vertical="center" wrapText="1"/>
    </xf>
    <xf numFmtId="0" fontId="44" fillId="8" borderId="0" xfId="0" quotePrefix="1" applyFont="1" applyFill="1" applyAlignment="1">
      <alignment vertical="center" wrapText="1"/>
    </xf>
    <xf numFmtId="22" fontId="82" fillId="2" borderId="0" xfId="5" applyNumberFormat="1" applyFont="1" applyFill="1" applyBorder="1" applyAlignment="1">
      <alignment horizontal="center" vertical="center"/>
    </xf>
    <xf numFmtId="0" fontId="82" fillId="2" borderId="0" xfId="5" applyFont="1" applyFill="1" applyBorder="1" applyAlignment="1">
      <alignment horizontal="center" vertical="center"/>
    </xf>
    <xf numFmtId="22" fontId="82" fillId="2" borderId="0" xfId="0" applyNumberFormat="1" applyFont="1" applyFill="1" applyBorder="1" applyAlignment="1" applyProtection="1">
      <alignment horizontal="center" vertical="center"/>
      <protection locked="0"/>
    </xf>
    <xf numFmtId="0" fontId="82" fillId="2" borderId="0" xfId="0" applyFont="1" applyFill="1" applyBorder="1" applyAlignment="1" applyProtection="1">
      <alignment horizontal="center" vertical="center"/>
      <protection locked="0"/>
    </xf>
    <xf numFmtId="0" fontId="114" fillId="2" borderId="5" xfId="3" quotePrefix="1" applyFont="1" applyFill="1" applyBorder="1" applyAlignment="1" applyProtection="1">
      <alignment horizontal="left" vertical="top" wrapText="1"/>
    </xf>
    <xf numFmtId="0" fontId="66" fillId="5" borderId="58" xfId="3" applyFont="1" applyFill="1" applyBorder="1" applyAlignment="1" applyProtection="1">
      <alignment horizontal="center" vertical="center" wrapText="1"/>
    </xf>
    <xf numFmtId="0" fontId="66" fillId="5" borderId="57" xfId="3" applyFont="1" applyFill="1" applyBorder="1" applyAlignment="1" applyProtection="1">
      <alignment horizontal="center" vertical="center" wrapText="1"/>
    </xf>
    <xf numFmtId="0" fontId="66" fillId="5" borderId="12" xfId="3" applyFont="1" applyFill="1" applyBorder="1" applyAlignment="1" applyProtection="1">
      <alignment horizontal="center" vertical="center" wrapText="1"/>
    </xf>
    <xf numFmtId="0" fontId="66" fillId="5" borderId="15" xfId="3" applyFont="1" applyFill="1" applyBorder="1" applyAlignment="1" applyProtection="1">
      <alignment horizontal="center" vertical="center" wrapText="1"/>
    </xf>
    <xf numFmtId="0" fontId="66" fillId="5" borderId="4" xfId="3" applyFont="1" applyFill="1" applyBorder="1" applyAlignment="1" applyProtection="1">
      <alignment horizontal="center" vertical="center" wrapText="1"/>
    </xf>
    <xf numFmtId="0" fontId="66" fillId="5" borderId="6" xfId="3" applyFont="1" applyFill="1" applyBorder="1" applyAlignment="1" applyProtection="1">
      <alignment horizontal="center" vertical="center" wrapText="1"/>
    </xf>
    <xf numFmtId="0" fontId="66" fillId="5" borderId="5" xfId="3" applyFont="1" applyFill="1" applyBorder="1" applyAlignment="1" applyProtection="1">
      <alignment horizontal="center" vertical="center" wrapText="1"/>
    </xf>
    <xf numFmtId="0" fontId="31" fillId="5" borderId="3" xfId="3" applyFont="1" applyFill="1" applyBorder="1" applyAlignment="1" applyProtection="1">
      <alignment horizontal="center" vertical="center"/>
    </xf>
    <xf numFmtId="0" fontId="31" fillId="5" borderId="58" xfId="3" applyFont="1" applyFill="1" applyBorder="1" applyAlignment="1" applyProtection="1">
      <alignment horizontal="center" vertical="center"/>
    </xf>
    <xf numFmtId="0" fontId="31" fillId="5" borderId="4" xfId="3" applyFont="1" applyFill="1" applyBorder="1" applyAlignment="1" applyProtection="1">
      <alignment horizontal="center" vertical="center"/>
    </xf>
    <xf numFmtId="0" fontId="31" fillId="5" borderId="5" xfId="3" applyFont="1" applyFill="1" applyBorder="1" applyAlignment="1" applyProtection="1">
      <alignment horizontal="center" vertical="center"/>
    </xf>
    <xf numFmtId="0" fontId="66" fillId="5" borderId="19" xfId="3" applyFont="1" applyFill="1" applyBorder="1" applyAlignment="1" applyProtection="1">
      <alignment horizontal="center" vertical="center" wrapText="1"/>
    </xf>
    <xf numFmtId="0" fontId="31" fillId="2" borderId="2" xfId="3" applyFont="1" applyFill="1" applyBorder="1" applyAlignment="1" applyProtection="1">
      <alignment horizontal="center" vertical="center" wrapText="1"/>
    </xf>
    <xf numFmtId="0" fontId="31" fillId="2" borderId="58" xfId="3" applyFont="1" applyFill="1" applyBorder="1" applyAlignment="1" applyProtection="1">
      <alignment horizontal="center" vertical="center" wrapText="1"/>
    </xf>
    <xf numFmtId="0" fontId="31" fillId="2" borderId="10" xfId="3" applyFont="1" applyFill="1" applyBorder="1" applyAlignment="1" applyProtection="1">
      <alignment horizontal="center" vertical="center" wrapText="1"/>
    </xf>
    <xf numFmtId="0" fontId="31" fillId="2" borderId="59" xfId="3" applyFont="1" applyFill="1" applyBorder="1" applyAlignment="1" applyProtection="1">
      <alignment horizontal="center" vertical="center" wrapText="1"/>
    </xf>
    <xf numFmtId="0" fontId="31" fillId="2" borderId="7" xfId="3" applyFont="1" applyFill="1" applyBorder="1" applyAlignment="1" applyProtection="1">
      <alignment horizontal="center" vertical="center" wrapText="1"/>
    </xf>
    <xf numFmtId="0" fontId="31" fillId="2" borderId="57" xfId="3" applyFont="1" applyFill="1" applyBorder="1" applyAlignment="1" applyProtection="1">
      <alignment horizontal="center" vertical="center" wrapText="1"/>
    </xf>
  </cellXfs>
  <cellStyles count="14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_C_out" xfId="8"/>
    <cellStyle name="Обычный_Execution" xfId="9"/>
    <cellStyle name="Обычный_ГЕОГРАФИЯ" xfId="10"/>
    <cellStyle name="Обычный_Лист1" xfId="11"/>
    <cellStyle name="Процентный" xfId="12" builtinId="5"/>
    <cellStyle name="Финансовый" xfId="13" builtinId="3"/>
  </cellStyles>
  <dxfs count="10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92-4ABA-8DC1-D2B2D0559D1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92-4ABA-8DC1-D2B2D0559D1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92-4ABA-8DC1-D2B2D0559D1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92-4ABA-8DC1-D2B2D0559D1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892-4ABA-8DC1-D2B2D0559D1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92-4ABA-8DC1-D2B2D0559D1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892-4ABA-8DC1-D2B2D0559D1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892-4ABA-8DC1-D2B2D0559D14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АЗИЯ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0.75904716301541142</c:v>
                </c:pt>
                <c:pt idx="1">
                  <c:v>0.14435171358996995</c:v>
                </c:pt>
                <c:pt idx="2">
                  <c:v>5.4700713936443227E-2</c:v>
                </c:pt>
                <c:pt idx="3">
                  <c:v>2.5758745027919461E-2</c:v>
                </c:pt>
                <c:pt idx="4">
                  <c:v>1.2347715732735137E-2</c:v>
                </c:pt>
                <c:pt idx="5">
                  <c:v>2.4308885260784776E-3</c:v>
                </c:pt>
                <c:pt idx="6">
                  <c:v>1.3211220475188698E-3</c:v>
                </c:pt>
                <c:pt idx="7">
                  <c:v>4.1937226928240246E-5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92-4ABA-8DC1-D2B2D0559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44-48DA-8207-59ADCCEAAEC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44-48DA-8207-59ADCCEAAEC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44-48DA-8207-59ADCCEAAEC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444-48DA-8207-59ADCCEAAEC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444-48DA-8207-59ADCCEAAEC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44-48DA-8207-59ADCCEAAEC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444-48DA-8207-59ADCCEAAEC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444-48DA-8207-59ADCCEAAEC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444-48DA-8207-59ADCCEAAEC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44-48DA-8207-59ADCCEAAEC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444-48DA-8207-59ADCCEAAECE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444-48DA-8207-59ADCCEAAECE}"/>
              </c:ext>
            </c:extLst>
          </c:dPt>
          <c:cat>
            <c:strRef>
              <c:f>'Geo3'!$B$4:$B$15</c:f>
              <c:strCache>
                <c:ptCount val="12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АЗИЯ</c:v>
                </c:pt>
                <c:pt idx="5">
                  <c:v>ЮЖНАЯ АМЕРИКА</c:v>
                </c:pt>
                <c:pt idx="6">
                  <c:v>КИПР</c:v>
                </c:pt>
                <c:pt idx="7">
                  <c:v>ЮЖНАЯ ЕВРОПА</c:v>
                </c:pt>
                <c:pt idx="8">
                  <c:v>АВСТРАЛИЯ</c:v>
                </c:pt>
                <c:pt idx="9">
                  <c:v>ТУРЦИЯ</c:v>
                </c:pt>
                <c:pt idx="10">
                  <c:v>ВОСТОЧНАЯ ЕВРОПА</c:v>
                </c:pt>
                <c:pt idx="11">
                  <c:v>АФРИКА</c:v>
                </c:pt>
              </c:strCache>
            </c:strRef>
          </c:cat>
          <c:val>
            <c:numRef>
              <c:f>'Geo3'!$A$4:$A$15</c:f>
              <c:numCache>
                <c:formatCode>0.00%</c:formatCode>
                <c:ptCount val="12"/>
                <c:pt idx="0">
                  <c:v>0.88416707938156569</c:v>
                </c:pt>
                <c:pt idx="1">
                  <c:v>5.6277940220935144E-2</c:v>
                </c:pt>
                <c:pt idx="2">
                  <c:v>2.3050246999590549E-2</c:v>
                </c:pt>
                <c:pt idx="3">
                  <c:v>2.1749480646485596E-2</c:v>
                </c:pt>
                <c:pt idx="4">
                  <c:v>5.8979307180423044E-3</c:v>
                </c:pt>
                <c:pt idx="5">
                  <c:v>3.4168841439426207E-3</c:v>
                </c:pt>
                <c:pt idx="6">
                  <c:v>2.0925861397250015E-3</c:v>
                </c:pt>
                <c:pt idx="7">
                  <c:v>1.9792485541551916E-3</c:v>
                </c:pt>
                <c:pt idx="8">
                  <c:v>7.7907988734425386E-4</c:v>
                </c:pt>
                <c:pt idx="9">
                  <c:v>5.7072958117437042E-4</c:v>
                </c:pt>
                <c:pt idx="10">
                  <c:v>1.867944887218098E-5</c:v>
                </c:pt>
                <c:pt idx="11">
                  <c:v>1.0064393431939435E-7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444-48DA-8207-59ADCCEAA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48-46F9-906A-84AF6FF5383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48-46F9-906A-84AF6FF5383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548-46F9-906A-84AF6FF5383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48-46F9-906A-84AF6FF5383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548-46F9-906A-84AF6FF5383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548-46F9-906A-84AF6FF5383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548-46F9-906A-84AF6FF5383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548-46F9-906A-84AF6FF5383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548-46F9-906A-84AF6FF5383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548-46F9-906A-84AF6FF53830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КИПР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СЕВЕРНАЯ ЕВРОПА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0.89181692785460909</c:v>
                </c:pt>
                <c:pt idx="1">
                  <c:v>3.3507095807208384E-2</c:v>
                </c:pt>
                <c:pt idx="2">
                  <c:v>2.0950542721412179E-2</c:v>
                </c:pt>
                <c:pt idx="3">
                  <c:v>1.607566569013736E-2</c:v>
                </c:pt>
                <c:pt idx="4">
                  <c:v>1.3232109126698323E-2</c:v>
                </c:pt>
                <c:pt idx="5">
                  <c:v>1.3075222149317728E-2</c:v>
                </c:pt>
                <c:pt idx="6">
                  <c:v>5.1027822574952041E-3</c:v>
                </c:pt>
                <c:pt idx="7">
                  <c:v>5.0322686094498139E-3</c:v>
                </c:pt>
                <c:pt idx="8">
                  <c:v>1.0433701641812236E-3</c:v>
                </c:pt>
                <c:pt idx="9">
                  <c:v>1.6400837968420437E-4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48-46F9-906A-84AF6FF53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53-4700-B513-52C17D65EEC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53-4700-B513-52C17D65EEC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453-4700-B513-52C17D65EEC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453-4700-B513-52C17D65EEC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453-4700-B513-52C17D65EEC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453-4700-B513-52C17D65EEC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453-4700-B513-52C17D65EEC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453-4700-B513-52C17D65EEC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453-4700-B513-52C17D65EEC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453-4700-B513-52C17D65EEC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453-4700-B513-52C17D65EEC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453-4700-B513-52C17D65EEC7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НОВАЯ ЗЕЛАНДИЯ</c:v>
                </c:pt>
                <c:pt idx="11">
                  <c:v>ТУРЦИЯ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0.82925696933939341</c:v>
                </c:pt>
                <c:pt idx="1">
                  <c:v>5.413776871902666E-2</c:v>
                </c:pt>
                <c:pt idx="2">
                  <c:v>5.2393011606438528E-2</c:v>
                </c:pt>
                <c:pt idx="3">
                  <c:v>2.6824937020509056E-2</c:v>
                </c:pt>
                <c:pt idx="4">
                  <c:v>2.5830879211520424E-2</c:v>
                </c:pt>
                <c:pt idx="5">
                  <c:v>1.0120515613128591E-2</c:v>
                </c:pt>
                <c:pt idx="6">
                  <c:v>8.7064864262783247E-4</c:v>
                </c:pt>
                <c:pt idx="7">
                  <c:v>3.8783175756567224E-4</c:v>
                </c:pt>
                <c:pt idx="8">
                  <c:v>7.6849696567077533E-5</c:v>
                </c:pt>
                <c:pt idx="9">
                  <c:v>7.3076476597405939E-5</c:v>
                </c:pt>
                <c:pt idx="10">
                  <c:v>2.6011598079826992E-5</c:v>
                </c:pt>
                <c:pt idx="11">
                  <c:v>1.5122048277490028E-6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453-4700-B513-52C17D65E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2</xdr:row>
      <xdr:rowOff>0</xdr:rowOff>
    </xdr:from>
    <xdr:to>
      <xdr:col>19</xdr:col>
      <xdr:colOff>361950</xdr:colOff>
      <xdr:row>33</xdr:row>
      <xdr:rowOff>57150</xdr:rowOff>
    </xdr:to>
    <xdr:pic>
      <xdr:nvPicPr>
        <xdr:cNvPr id="6280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704850"/>
          <a:ext cx="10134600" cy="596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2</xdr:row>
      <xdr:rowOff>104775</xdr:rowOff>
    </xdr:from>
    <xdr:to>
      <xdr:col>16</xdr:col>
      <xdr:colOff>361950</xdr:colOff>
      <xdr:row>79</xdr:row>
      <xdr:rowOff>28575</xdr:rowOff>
    </xdr:to>
    <xdr:pic>
      <xdr:nvPicPr>
        <xdr:cNvPr id="730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8743950" cy="518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3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3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3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4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E6" sqref="E6"/>
    </sheetView>
  </sheetViews>
  <sheetFormatPr defaultRowHeight="15" customHeight="1"/>
  <cols>
    <col min="1" max="1" width="12.7109375" style="464" bestFit="1" customWidth="1"/>
    <col min="2" max="2" width="37" style="458" customWidth="1"/>
    <col min="3" max="16384" width="9.140625" style="456"/>
  </cols>
  <sheetData>
    <row r="1" spans="1:13" ht="40.5" customHeight="1">
      <c r="A1" s="674" t="s">
        <v>280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</row>
    <row r="3" spans="1:13" ht="15" customHeight="1">
      <c r="A3" s="465" t="s">
        <v>278</v>
      </c>
      <c r="B3" s="463" t="s">
        <v>279</v>
      </c>
    </row>
    <row r="4" spans="1:13" ht="15" customHeight="1">
      <c r="A4" s="459">
        <v>0.6780952998311196</v>
      </c>
      <c r="B4" s="460" t="s">
        <v>825</v>
      </c>
    </row>
    <row r="5" spans="1:13" ht="15" customHeight="1">
      <c r="A5" s="459">
        <v>0.13207488657202504</v>
      </c>
      <c r="B5" s="460" t="s">
        <v>826</v>
      </c>
    </row>
    <row r="6" spans="1:13" ht="15" customHeight="1">
      <c r="A6" s="459">
        <v>0.11536284057093142</v>
      </c>
      <c r="B6" s="460" t="s">
        <v>829</v>
      </c>
    </row>
    <row r="7" spans="1:13" ht="15" customHeight="1">
      <c r="A7" s="459">
        <v>1.8645760297741516E-2</v>
      </c>
      <c r="B7" s="460" t="s">
        <v>833</v>
      </c>
    </row>
    <row r="8" spans="1:13" ht="15" customHeight="1">
      <c r="A8" s="459">
        <v>6.3006058026664402E-3</v>
      </c>
      <c r="B8" s="460" t="s">
        <v>827</v>
      </c>
    </row>
    <row r="9" spans="1:13" ht="15" customHeight="1">
      <c r="A9" s="459">
        <v>5.1975701680448006E-3</v>
      </c>
      <c r="B9" s="460" t="s">
        <v>835</v>
      </c>
    </row>
    <row r="10" spans="1:13" ht="15" customHeight="1">
      <c r="A10" s="459">
        <v>3.7169916712738765E-3</v>
      </c>
      <c r="B10" s="460" t="s">
        <v>839</v>
      </c>
    </row>
    <row r="11" spans="1:13" ht="15" customHeight="1">
      <c r="A11" s="459">
        <v>3.5845053166688326E-3</v>
      </c>
      <c r="B11" s="460" t="s">
        <v>830</v>
      </c>
    </row>
    <row r="12" spans="1:13" ht="15" customHeight="1">
      <c r="A12" s="459">
        <v>3.4881217290074909E-3</v>
      </c>
      <c r="B12" s="460" t="s">
        <v>837</v>
      </c>
    </row>
    <row r="13" spans="1:13" ht="15" customHeight="1">
      <c r="A13" s="459">
        <v>3.3822237890089616E-3</v>
      </c>
      <c r="B13" s="460" t="s">
        <v>840</v>
      </c>
    </row>
    <row r="14" spans="1:13" ht="15" customHeight="1">
      <c r="A14" s="459">
        <v>2.9659620053796095E-3</v>
      </c>
      <c r="B14" s="460" t="s">
        <v>831</v>
      </c>
    </row>
    <row r="15" spans="1:13" ht="15" customHeight="1">
      <c r="A15" s="459">
        <v>2.8299007310104945E-3</v>
      </c>
      <c r="B15" s="460" t="s">
        <v>845</v>
      </c>
    </row>
    <row r="16" spans="1:13" ht="15" customHeight="1">
      <c r="A16" s="459">
        <v>2.1094298163460757E-3</v>
      </c>
      <c r="B16" s="460" t="s">
        <v>838</v>
      </c>
    </row>
    <row r="17" spans="1:2" ht="15" customHeight="1">
      <c r="A17" s="464">
        <v>1.3742322149144671E-3</v>
      </c>
      <c r="B17" s="458" t="s">
        <v>832</v>
      </c>
    </row>
    <row r="18" spans="1:2" ht="15" customHeight="1">
      <c r="A18" s="464">
        <v>1.2761890174207886E-3</v>
      </c>
      <c r="B18" s="458" t="s">
        <v>282</v>
      </c>
    </row>
    <row r="19" spans="1:2" ht="15" customHeight="1">
      <c r="A19" s="464">
        <v>1.2721055750753519E-3</v>
      </c>
      <c r="B19" s="458" t="s">
        <v>842</v>
      </c>
    </row>
    <row r="20" spans="1:2" ht="15" customHeight="1">
      <c r="A20" s="464">
        <v>1.2105315233799493E-3</v>
      </c>
      <c r="B20" s="458" t="s">
        <v>300</v>
      </c>
    </row>
    <row r="21" spans="1:2" ht="15" customHeight="1">
      <c r="A21" s="464">
        <v>1.1685182032589833E-3</v>
      </c>
      <c r="B21" s="458" t="s">
        <v>844</v>
      </c>
    </row>
    <row r="22" spans="1:2" ht="15" customHeight="1">
      <c r="A22" s="464">
        <v>1.1656304273173759E-3</v>
      </c>
      <c r="B22" s="458" t="s">
        <v>309</v>
      </c>
    </row>
    <row r="23" spans="1:2" ht="15" customHeight="1">
      <c r="A23" s="464">
        <v>1.1425671267833427E-3</v>
      </c>
      <c r="B23" s="458" t="s">
        <v>847</v>
      </c>
    </row>
    <row r="24" spans="1:2" ht="15" customHeight="1">
      <c r="A24" s="464">
        <v>1.1232638878398888E-3</v>
      </c>
      <c r="B24" s="458" t="s">
        <v>841</v>
      </c>
    </row>
    <row r="25" spans="1:2" ht="15" customHeight="1">
      <c r="A25" s="464">
        <v>1.0892547474393485E-3</v>
      </c>
      <c r="B25" s="458" t="s">
        <v>285</v>
      </c>
    </row>
    <row r="26" spans="1:2" ht="15" customHeight="1">
      <c r="A26" s="464">
        <v>8.4498659629469617E-4</v>
      </c>
      <c r="B26" s="458" t="s">
        <v>850</v>
      </c>
    </row>
    <row r="27" spans="1:2" ht="15" customHeight="1">
      <c r="A27" s="464">
        <v>8.0698506257244405E-4</v>
      </c>
      <c r="B27" s="458" t="s">
        <v>846</v>
      </c>
    </row>
    <row r="28" spans="1:2" ht="15" customHeight="1">
      <c r="A28" s="464">
        <v>7.7671550811724769E-4</v>
      </c>
      <c r="B28" s="458" t="s">
        <v>281</v>
      </c>
    </row>
    <row r="29" spans="1:2" ht="15" customHeight="1">
      <c r="A29" s="464">
        <v>7.7120399210883284E-4</v>
      </c>
      <c r="B29" s="458" t="s">
        <v>284</v>
      </c>
    </row>
    <row r="30" spans="1:2" ht="15" customHeight="1">
      <c r="A30" s="464">
        <v>6.1292626753634656E-4</v>
      </c>
      <c r="B30" s="458" t="s">
        <v>311</v>
      </c>
    </row>
    <row r="31" spans="1:2" ht="15" customHeight="1">
      <c r="A31" s="464">
        <v>5.9471874121986819E-4</v>
      </c>
      <c r="B31" s="458" t="s">
        <v>293</v>
      </c>
    </row>
    <row r="32" spans="1:2" ht="15" customHeight="1">
      <c r="A32" s="464">
        <v>5.7425690502301593E-4</v>
      </c>
      <c r="B32" s="458" t="s">
        <v>836</v>
      </c>
    </row>
    <row r="33" spans="1:2" ht="15" customHeight="1">
      <c r="A33" s="464">
        <v>5.5575862605474868E-4</v>
      </c>
      <c r="B33" s="458" t="s">
        <v>296</v>
      </c>
    </row>
    <row r="34" spans="1:2" ht="15" customHeight="1">
      <c r="A34" s="464">
        <v>4.7865263054010595E-4</v>
      </c>
      <c r="B34" s="458" t="s">
        <v>286</v>
      </c>
    </row>
    <row r="35" spans="1:2" ht="15" customHeight="1">
      <c r="A35" s="464">
        <v>4.6760453832744723E-4</v>
      </c>
      <c r="B35" s="458" t="s">
        <v>828</v>
      </c>
    </row>
    <row r="36" spans="1:2" ht="15" customHeight="1">
      <c r="A36" s="464">
        <v>4.5170236120719947E-4</v>
      </c>
      <c r="B36" s="458" t="s">
        <v>851</v>
      </c>
    </row>
    <row r="37" spans="1:2" ht="15" customHeight="1">
      <c r="A37" s="464">
        <v>4.1537220709983496E-4</v>
      </c>
      <c r="B37" s="458" t="s">
        <v>849</v>
      </c>
    </row>
    <row r="38" spans="1:2" ht="15" customHeight="1">
      <c r="A38" s="464">
        <v>3.6574691921221266E-4</v>
      </c>
      <c r="B38" s="458" t="s">
        <v>314</v>
      </c>
    </row>
    <row r="39" spans="1:2" ht="15" customHeight="1">
      <c r="A39" s="464">
        <v>2.8950093856148335E-4</v>
      </c>
      <c r="B39" s="458" t="s">
        <v>318</v>
      </c>
    </row>
    <row r="40" spans="1:2" ht="15" customHeight="1">
      <c r="A40" s="464">
        <v>2.8694471550610323E-4</v>
      </c>
      <c r="B40" s="458" t="s">
        <v>283</v>
      </c>
    </row>
    <row r="41" spans="1:2" ht="15" customHeight="1">
      <c r="A41" s="464">
        <v>2.8222674467200196E-4</v>
      </c>
      <c r="B41" s="458" t="s">
        <v>852</v>
      </c>
    </row>
    <row r="42" spans="1:2" ht="15" customHeight="1">
      <c r="A42" s="464">
        <v>2.4911405385046861E-4</v>
      </c>
      <c r="B42" s="458" t="s">
        <v>843</v>
      </c>
    </row>
    <row r="43" spans="1:2" ht="15" customHeight="1">
      <c r="A43" s="464">
        <v>2.2884153617943039E-4</v>
      </c>
      <c r="B43" s="458" t="s">
        <v>298</v>
      </c>
    </row>
    <row r="44" spans="1:2" ht="15" customHeight="1">
      <c r="A44" s="464">
        <v>2.2147026109531738E-4</v>
      </c>
      <c r="B44" s="458" t="s">
        <v>315</v>
      </c>
    </row>
    <row r="45" spans="1:2" ht="15" customHeight="1">
      <c r="A45" s="464">
        <v>2.1717634230908282E-4</v>
      </c>
      <c r="B45" s="458" t="s">
        <v>294</v>
      </c>
    </row>
    <row r="46" spans="1:2" ht="15" customHeight="1">
      <c r="A46" s="464">
        <v>2.1019812761012238E-4</v>
      </c>
      <c r="B46" s="458" t="s">
        <v>306</v>
      </c>
    </row>
    <row r="47" spans="1:2" ht="15" customHeight="1">
      <c r="A47" s="464">
        <v>1.8254049056957189E-4</v>
      </c>
      <c r="B47" s="458" t="s">
        <v>291</v>
      </c>
    </row>
    <row r="48" spans="1:2" ht="15" customHeight="1">
      <c r="A48" s="464">
        <v>1.7583079307438305E-4</v>
      </c>
      <c r="B48" s="458" t="s">
        <v>853</v>
      </c>
    </row>
    <row r="49" spans="1:2" ht="15" customHeight="1">
      <c r="A49" s="464">
        <v>1.6155939422502714E-4</v>
      </c>
      <c r="B49" s="458" t="s">
        <v>297</v>
      </c>
    </row>
    <row r="50" spans="1:2" ht="15" hidden="1" customHeight="1">
      <c r="A50" s="464">
        <v>1.4827310729308599E-4</v>
      </c>
      <c r="B50" s="458" t="s">
        <v>288</v>
      </c>
    </row>
    <row r="51" spans="1:2" ht="15" hidden="1" customHeight="1">
      <c r="A51" s="464">
        <v>1.3878343247644283E-4</v>
      </c>
      <c r="B51" s="458" t="s">
        <v>299</v>
      </c>
    </row>
    <row r="52" spans="1:2" ht="15" hidden="1" customHeight="1">
      <c r="A52" s="464">
        <v>1.2600693699654284E-4</v>
      </c>
      <c r="B52" s="458" t="s">
        <v>295</v>
      </c>
    </row>
    <row r="53" spans="1:2" ht="15" hidden="1" customHeight="1">
      <c r="A53" s="464">
        <v>1.0092148963403151E-4</v>
      </c>
      <c r="B53" s="458" t="s">
        <v>301</v>
      </c>
    </row>
    <row r="54" spans="1:2" ht="15" hidden="1" customHeight="1">
      <c r="A54" s="464">
        <v>9.4493131482192014E-5</v>
      </c>
      <c r="B54" s="458" t="s">
        <v>292</v>
      </c>
    </row>
    <row r="55" spans="1:2" ht="15" hidden="1" customHeight="1">
      <c r="A55" s="464">
        <v>8.2534730299523972E-5</v>
      </c>
      <c r="B55" s="458" t="s">
        <v>834</v>
      </c>
    </row>
    <row r="56" spans="1:2" ht="15" hidden="1" customHeight="1">
      <c r="A56" s="464">
        <v>7.5828298132242492E-5</v>
      </c>
      <c r="B56" s="458" t="s">
        <v>307</v>
      </c>
    </row>
    <row r="57" spans="1:2" ht="15" hidden="1" customHeight="1">
      <c r="A57" s="464">
        <v>6.9513262216153138E-5</v>
      </c>
      <c r="B57" s="458" t="s">
        <v>290</v>
      </c>
    </row>
    <row r="58" spans="1:2" ht="15" hidden="1" customHeight="1">
      <c r="A58" s="464">
        <v>6.9442585616041747E-5</v>
      </c>
      <c r="B58" s="458" t="s">
        <v>289</v>
      </c>
    </row>
    <row r="59" spans="1:2" ht="15" hidden="1" customHeight="1">
      <c r="A59" s="464">
        <v>6.4227658057479839E-5</v>
      </c>
      <c r="B59" s="458" t="s">
        <v>308</v>
      </c>
    </row>
    <row r="60" spans="1:2" ht="15" hidden="1" customHeight="1">
      <c r="A60" s="464">
        <v>6.1515507412319528E-5</v>
      </c>
      <c r="B60" s="458" t="s">
        <v>312</v>
      </c>
    </row>
    <row r="61" spans="1:2" ht="15" hidden="1" customHeight="1">
      <c r="A61" s="464">
        <v>4.09590925157778E-5</v>
      </c>
      <c r="B61" s="458" t="s">
        <v>305</v>
      </c>
    </row>
    <row r="62" spans="1:2" ht="15" hidden="1" customHeight="1">
      <c r="A62" s="464">
        <v>4.0407700232324172E-5</v>
      </c>
      <c r="B62" s="458" t="s">
        <v>320</v>
      </c>
    </row>
    <row r="63" spans="1:2" ht="15" hidden="1" customHeight="1">
      <c r="A63" s="464">
        <v>3.8166295572346275E-5</v>
      </c>
      <c r="B63" s="458" t="s">
        <v>313</v>
      </c>
    </row>
    <row r="64" spans="1:2" ht="15" hidden="1" customHeight="1">
      <c r="A64" s="464">
        <v>2.0135640764585213E-5</v>
      </c>
      <c r="B64" s="458" t="s">
        <v>302</v>
      </c>
    </row>
    <row r="65" spans="1:2" ht="15" hidden="1" customHeight="1">
      <c r="A65" s="464">
        <v>1.6373487047952232E-5</v>
      </c>
      <c r="B65" s="458" t="s">
        <v>316</v>
      </c>
    </row>
    <row r="66" spans="1:2" ht="15" hidden="1" customHeight="1">
      <c r="A66" s="464">
        <v>1.4259790193240948E-5</v>
      </c>
      <c r="B66" s="458" t="s">
        <v>848</v>
      </c>
    </row>
    <row r="67" spans="1:2" ht="15" hidden="1" customHeight="1">
      <c r="A67" s="464">
        <v>5.7430594908056659E-6</v>
      </c>
      <c r="B67" s="458" t="s">
        <v>310</v>
      </c>
    </row>
    <row r="68" spans="1:2" ht="15" hidden="1" customHeight="1">
      <c r="A68" s="464">
        <v>3.6672134676819772E-6</v>
      </c>
      <c r="B68" s="458" t="s">
        <v>311</v>
      </c>
    </row>
    <row r="69" spans="1:2" ht="15" hidden="1" customHeight="1">
      <c r="A69" s="464">
        <v>3.611313041116765E-6</v>
      </c>
      <c r="B69" s="458" t="s">
        <v>312</v>
      </c>
    </row>
    <row r="70" spans="1:2" ht="15" hidden="1" customHeight="1">
      <c r="A70" s="464">
        <v>2.3199754249593118E-6</v>
      </c>
      <c r="B70" s="458" t="s">
        <v>313</v>
      </c>
    </row>
    <row r="71" spans="1:2" ht="15" hidden="1" customHeight="1">
      <c r="A71" s="464">
        <v>1.812770180757565E-6</v>
      </c>
      <c r="B71" s="458" t="s">
        <v>314</v>
      </c>
    </row>
    <row r="72" spans="1:2" ht="15" hidden="1" customHeight="1">
      <c r="A72" s="464">
        <v>1.5505386284150817E-6</v>
      </c>
      <c r="B72" s="458" t="s">
        <v>315</v>
      </c>
    </row>
    <row r="73" spans="1:2" ht="15" hidden="1" customHeight="1">
      <c r="A73" s="464">
        <v>6.9647407950127433E-7</v>
      </c>
      <c r="B73" s="458" t="s">
        <v>316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3" customWidth="1"/>
    <col min="2" max="2" width="3.28515625" style="298" customWidth="1"/>
    <col min="3" max="3" width="77.42578125" style="296" customWidth="1"/>
    <col min="4" max="4" width="2.42578125" style="296" customWidth="1"/>
    <col min="5" max="5" width="14.140625" style="296" customWidth="1"/>
    <col min="6" max="6" width="14.5703125" style="296" customWidth="1"/>
    <col min="7" max="7" width="11.42578125" style="296" customWidth="1"/>
    <col min="8" max="8" width="7.5703125" style="296" bestFit="1" customWidth="1"/>
    <col min="9" max="9" width="11.42578125" style="296" customWidth="1"/>
    <col min="10" max="10" width="26.140625" style="296" customWidth="1"/>
    <col min="11" max="11" width="0.85546875" style="296" customWidth="1"/>
    <col min="12" max="12" width="5.140625" style="296" customWidth="1"/>
    <col min="13" max="16384" width="11.42578125" style="296" hidden="1"/>
  </cols>
  <sheetData>
    <row r="1" spans="2:17" s="293" customFormat="1" ht="3" customHeight="1">
      <c r="B1" s="292"/>
    </row>
    <row r="2" spans="2:17" ht="18" customHeight="1">
      <c r="B2" s="294"/>
      <c r="C2" s="295"/>
    </row>
    <row r="3" spans="2:17" ht="18" customHeight="1">
      <c r="B3" s="297"/>
      <c r="D3" s="10" t="s">
        <v>261</v>
      </c>
    </row>
    <row r="4" spans="2:17" ht="18" customHeight="1">
      <c r="B4" s="297"/>
      <c r="D4" s="10"/>
    </row>
    <row r="5" spans="2:17" ht="8.25" customHeight="1">
      <c r="C5" s="299"/>
      <c r="D5" s="300"/>
      <c r="F5" s="301"/>
      <c r="G5" s="301"/>
      <c r="H5" s="302"/>
      <c r="I5" s="301"/>
      <c r="J5" s="303"/>
      <c r="Q5" s="304"/>
    </row>
    <row r="6" spans="2:17" ht="19.5" customHeight="1">
      <c r="B6" s="305"/>
      <c r="C6" s="307" t="s">
        <v>260</v>
      </c>
      <c r="D6" s="10"/>
      <c r="F6" s="307"/>
      <c r="G6" s="307"/>
      <c r="H6" s="308"/>
      <c r="I6" s="307"/>
      <c r="J6" s="303"/>
    </row>
    <row r="7" spans="2:17" ht="9.75" customHeight="1">
      <c r="F7" s="308"/>
      <c r="G7" s="308"/>
      <c r="H7" s="308"/>
      <c r="I7" s="308"/>
      <c r="J7" s="693"/>
    </row>
    <row r="8" spans="2:17" ht="15">
      <c r="B8" s="331"/>
      <c r="C8" s="332"/>
      <c r="H8" s="295"/>
      <c r="J8" s="693"/>
    </row>
    <row r="9" spans="2:17" ht="22.5" customHeight="1">
      <c r="B9" s="333"/>
      <c r="C9" s="334"/>
      <c r="H9" s="295"/>
      <c r="J9" s="693"/>
    </row>
    <row r="10" spans="2:17" ht="18">
      <c r="B10" s="333"/>
      <c r="C10" s="332"/>
      <c r="D10" s="309"/>
      <c r="E10" s="309"/>
      <c r="F10" s="309"/>
      <c r="G10" s="309"/>
      <c r="H10" s="309"/>
      <c r="I10" s="309"/>
      <c r="J10" s="693"/>
    </row>
    <row r="11" spans="2:17" ht="11.25" customHeight="1" thickBot="1">
      <c r="D11" s="309"/>
      <c r="E11" s="309"/>
      <c r="F11" s="309"/>
      <c r="G11" s="309"/>
      <c r="H11" s="309"/>
      <c r="I11" s="309"/>
      <c r="J11" s="693"/>
    </row>
    <row r="12" spans="2:17" ht="7.5" customHeight="1" thickBot="1">
      <c r="B12" s="310"/>
      <c r="C12" s="311"/>
      <c r="D12" s="312"/>
      <c r="E12" s="312"/>
      <c r="F12" s="312"/>
      <c r="G12" s="312"/>
      <c r="H12" s="312"/>
      <c r="I12" s="312"/>
      <c r="J12" s="313"/>
    </row>
    <row r="13" spans="2:17" ht="30.75" customHeight="1" thickBot="1">
      <c r="B13" s="314"/>
      <c r="C13" s="368" t="s">
        <v>160</v>
      </c>
      <c r="D13" s="330"/>
      <c r="E13" s="705" t="s">
        <v>161</v>
      </c>
      <c r="F13" s="706"/>
      <c r="G13" s="330"/>
      <c r="H13" s="330"/>
      <c r="I13" s="330"/>
      <c r="J13" s="315"/>
    </row>
    <row r="14" spans="2:17" ht="19.5" customHeight="1" thickBot="1">
      <c r="B14" s="314"/>
      <c r="C14" s="316" t="s">
        <v>13</v>
      </c>
      <c r="D14" s="317"/>
      <c r="E14" s="317"/>
      <c r="F14" s="317"/>
      <c r="G14" s="317"/>
      <c r="H14" s="317"/>
      <c r="I14" s="317"/>
      <c r="J14" s="315"/>
    </row>
    <row r="15" spans="2:17" ht="36.75" customHeight="1" thickBot="1">
      <c r="B15" s="314"/>
      <c r="C15" s="424" t="s">
        <v>414</v>
      </c>
      <c r="D15" s="322"/>
      <c r="E15" s="425" t="s">
        <v>162</v>
      </c>
      <c r="F15" s="337">
        <f>Complementary_Inf!$F$15</f>
        <v>20</v>
      </c>
      <c r="G15" s="338"/>
      <c r="H15" s="339"/>
      <c r="I15" s="339"/>
      <c r="J15" s="340"/>
    </row>
    <row r="16" spans="2:17" ht="15.75" customHeight="1" thickBot="1">
      <c r="B16" s="314"/>
      <c r="C16" s="318"/>
      <c r="D16" s="318"/>
      <c r="E16" s="319"/>
      <c r="F16" s="319"/>
      <c r="G16" s="318"/>
      <c r="H16" s="318"/>
      <c r="I16" s="318"/>
      <c r="J16" s="320"/>
    </row>
    <row r="17" spans="2:10" ht="54.75" customHeight="1" thickBot="1">
      <c r="B17" s="314"/>
      <c r="C17" s="424" t="s">
        <v>198</v>
      </c>
      <c r="D17" s="322"/>
      <c r="E17" s="398" t="s">
        <v>163</v>
      </c>
      <c r="F17" s="397" t="s">
        <v>164</v>
      </c>
      <c r="G17" s="341"/>
      <c r="H17" s="342"/>
      <c r="I17" s="318"/>
      <c r="J17" s="320"/>
    </row>
    <row r="18" spans="2:10">
      <c r="B18" s="314"/>
      <c r="C18" s="343" t="s">
        <v>199</v>
      </c>
      <c r="D18" s="344"/>
      <c r="E18" s="324">
        <f>Complementary_Inf!$E$18</f>
        <v>166</v>
      </c>
      <c r="F18" s="325">
        <f>Complementary_Inf!$F$18</f>
        <v>93</v>
      </c>
      <c r="G18" s="345"/>
      <c r="H18" s="318"/>
      <c r="I18" s="318"/>
      <c r="J18" s="320"/>
    </row>
    <row r="19" spans="2:10" hidden="1">
      <c r="B19" s="314"/>
      <c r="C19" s="343" t="s">
        <v>200</v>
      </c>
      <c r="D19" s="344"/>
      <c r="E19" s="419">
        <f>Complementary_Inf!$E$19</f>
        <v>1.0000000000000004</v>
      </c>
      <c r="F19" s="399">
        <f>Complementary_Inf!$F$19</f>
        <v>0.99999999999999989</v>
      </c>
      <c r="G19" s="345"/>
      <c r="H19" s="318"/>
      <c r="I19" s="318"/>
      <c r="J19" s="320"/>
    </row>
    <row r="20" spans="2:10" ht="13.5" thickBot="1">
      <c r="B20" s="314"/>
      <c r="C20" s="343" t="s">
        <v>245</v>
      </c>
      <c r="D20" s="344"/>
      <c r="E20" s="346">
        <f>Complementary_Inf!$E$20</f>
        <v>17</v>
      </c>
      <c r="F20" s="326">
        <f>Complementary_Inf!$F$20</f>
        <v>15</v>
      </c>
      <c r="G20" s="345"/>
      <c r="H20" s="318"/>
      <c r="I20" s="318"/>
      <c r="J20" s="320"/>
    </row>
    <row r="21" spans="2:10">
      <c r="B21" s="314"/>
      <c r="C21" s="303"/>
      <c r="D21" s="303"/>
      <c r="E21" s="335"/>
      <c r="F21" s="303"/>
      <c r="G21" s="335"/>
      <c r="H21" s="335"/>
      <c r="I21" s="303"/>
      <c r="J21" s="320"/>
    </row>
    <row r="22" spans="2:10" ht="13.5" hidden="1" thickBot="1">
      <c r="B22" s="314"/>
      <c r="C22" s="303"/>
      <c r="D22" s="303"/>
      <c r="E22" s="335"/>
      <c r="F22" s="303"/>
      <c r="G22" s="335"/>
      <c r="H22" s="335"/>
      <c r="I22" s="303"/>
      <c r="J22" s="320"/>
    </row>
    <row r="23" spans="2:10" ht="39" hidden="1" customHeight="1" thickBot="1">
      <c r="B23" s="314"/>
      <c r="C23" s="321" t="s">
        <v>201</v>
      </c>
      <c r="D23" s="322"/>
      <c r="E23" s="398" t="s">
        <v>163</v>
      </c>
      <c r="F23" s="397" t="s">
        <v>164</v>
      </c>
      <c r="G23" s="363"/>
      <c r="H23" s="318"/>
      <c r="I23" s="318"/>
      <c r="J23" s="320"/>
    </row>
    <row r="24" spans="2:10" ht="22.5" hidden="1" customHeight="1">
      <c r="B24" s="314"/>
      <c r="C24" s="426" t="s">
        <v>202</v>
      </c>
      <c r="D24" s="318"/>
      <c r="E24" s="324">
        <f>Complementary_Inf!$E$24</f>
        <v>3</v>
      </c>
      <c r="F24" s="325">
        <f>Complementary_Inf!$F$24</f>
        <v>3</v>
      </c>
      <c r="G24" s="364" t="s">
        <v>203</v>
      </c>
      <c r="H24" s="365"/>
      <c r="I24" s="365"/>
      <c r="J24" s="320"/>
    </row>
    <row r="25" spans="2:10" ht="21.75" hidden="1" customHeight="1" thickBot="1">
      <c r="B25" s="314"/>
      <c r="C25" s="427" t="s">
        <v>204</v>
      </c>
      <c r="D25" s="366"/>
      <c r="E25" s="367">
        <f>Complementary_Inf!$E$25</f>
        <v>3</v>
      </c>
      <c r="F25" s="326">
        <f>Complementary_Inf!$F$25</f>
        <v>3</v>
      </c>
      <c r="G25" s="364" t="s">
        <v>205</v>
      </c>
      <c r="H25" s="365"/>
      <c r="I25" s="365"/>
      <c r="J25" s="320"/>
    </row>
    <row r="26" spans="2:10" hidden="1">
      <c r="B26" s="314"/>
      <c r="C26" s="303"/>
      <c r="D26" s="303"/>
      <c r="E26" s="335"/>
      <c r="F26" s="303"/>
      <c r="G26" s="335"/>
      <c r="H26" s="335"/>
      <c r="I26" s="303"/>
      <c r="J26" s="320"/>
    </row>
    <row r="27" spans="2:10" ht="13.5" thickBot="1">
      <c r="B27" s="314"/>
      <c r="C27" s="368" t="s">
        <v>259</v>
      </c>
      <c r="D27" s="322"/>
      <c r="E27" s="318"/>
      <c r="F27" s="318"/>
      <c r="G27" s="342"/>
      <c r="H27" s="318"/>
      <c r="I27" s="318"/>
      <c r="J27" s="320"/>
    </row>
    <row r="28" spans="2:10" ht="24.75" hidden="1" customHeight="1" thickBot="1">
      <c r="B28" s="314"/>
      <c r="C28" s="396" t="s">
        <v>165</v>
      </c>
      <c r="D28" s="318"/>
      <c r="E28" s="318"/>
      <c r="F28" s="318"/>
      <c r="G28" s="318"/>
      <c r="H28" s="318"/>
      <c r="I28" s="318"/>
      <c r="J28" s="320"/>
    </row>
    <row r="29" spans="2:10" ht="20.25" customHeight="1">
      <c r="B29" s="314"/>
      <c r="C29" s="701"/>
      <c r="D29" s="702"/>
      <c r="E29" s="696" t="s">
        <v>247</v>
      </c>
      <c r="F29" s="698" t="s">
        <v>206</v>
      </c>
      <c r="G29" s="699"/>
      <c r="H29" s="699"/>
      <c r="I29" s="700"/>
      <c r="J29" s="320"/>
    </row>
    <row r="30" spans="2:10" ht="45.75" thickBot="1">
      <c r="B30" s="314"/>
      <c r="C30" s="703"/>
      <c r="D30" s="704"/>
      <c r="E30" s="697"/>
      <c r="F30" s="347" t="s">
        <v>166</v>
      </c>
      <c r="G30" s="348" t="s">
        <v>167</v>
      </c>
      <c r="H30" s="348" t="s">
        <v>168</v>
      </c>
      <c r="I30" s="349" t="s">
        <v>169</v>
      </c>
      <c r="J30" s="320"/>
    </row>
    <row r="31" spans="2:10" ht="26.25" customHeight="1" thickBot="1">
      <c r="B31" s="314"/>
      <c r="C31" s="694" t="s">
        <v>246</v>
      </c>
      <c r="D31" s="695"/>
      <c r="E31" s="350">
        <f>Complementary_Inf!$E$31</f>
        <v>2799.3334476499986</v>
      </c>
      <c r="F31" s="351">
        <f>Complementary_Inf!$F$31</f>
        <v>0</v>
      </c>
      <c r="G31" s="352">
        <f>Complementary_Inf!$G$31</f>
        <v>210.74018889000004</v>
      </c>
      <c r="H31" s="352">
        <f>Complementary_Inf!$H$31</f>
        <v>20117.694637194971</v>
      </c>
      <c r="I31" s="353">
        <f>Complementary_Inf!$I$31</f>
        <v>0</v>
      </c>
      <c r="J31" s="320"/>
    </row>
    <row r="32" spans="2:10">
      <c r="B32" s="314"/>
      <c r="C32" s="692" t="s">
        <v>256</v>
      </c>
      <c r="D32" s="692"/>
      <c r="E32" s="692"/>
      <c r="F32" s="318"/>
      <c r="G32" s="318"/>
      <c r="H32" s="318"/>
      <c r="I32" s="318"/>
      <c r="J32" s="320"/>
    </row>
    <row r="33" spans="2:10">
      <c r="B33" s="314"/>
      <c r="C33" s="355"/>
      <c r="D33" s="355"/>
      <c r="E33" s="318"/>
      <c r="F33" s="318"/>
      <c r="G33" s="318"/>
      <c r="H33" s="318"/>
      <c r="I33" s="318"/>
      <c r="J33" s="320"/>
    </row>
    <row r="34" spans="2:10">
      <c r="B34" s="314"/>
      <c r="C34" s="356"/>
      <c r="D34" s="356"/>
      <c r="E34" s="318"/>
      <c r="F34" s="318"/>
      <c r="G34" s="318"/>
      <c r="H34" s="318"/>
      <c r="I34" s="318"/>
      <c r="J34" s="320"/>
    </row>
    <row r="35" spans="2:10">
      <c r="B35" s="314"/>
      <c r="C35" s="303"/>
      <c r="D35" s="303"/>
      <c r="E35" s="303"/>
      <c r="F35" s="303"/>
      <c r="G35" s="303"/>
      <c r="H35" s="303"/>
      <c r="I35" s="303"/>
      <c r="J35" s="320"/>
    </row>
    <row r="36" spans="2:10">
      <c r="B36" s="314"/>
      <c r="C36" s="303"/>
      <c r="D36" s="303"/>
      <c r="E36" s="303"/>
      <c r="F36" s="303"/>
      <c r="G36" s="303"/>
      <c r="H36" s="303"/>
      <c r="I36" s="303"/>
      <c r="J36" s="320"/>
    </row>
    <row r="37" spans="2:10">
      <c r="B37" s="314"/>
      <c r="C37" s="303"/>
      <c r="D37" s="303"/>
      <c r="E37" s="303"/>
      <c r="F37" s="303"/>
      <c r="G37" s="303"/>
      <c r="H37" s="303"/>
      <c r="I37" s="303"/>
      <c r="J37" s="320"/>
    </row>
    <row r="38" spans="2:10" ht="13.5" thickBot="1">
      <c r="B38" s="327"/>
      <c r="C38" s="328"/>
      <c r="D38" s="328"/>
      <c r="E38" s="328"/>
      <c r="F38" s="328"/>
      <c r="G38" s="328"/>
      <c r="H38" s="328"/>
      <c r="I38" s="328"/>
      <c r="J38" s="329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104" priority="1" stopIfTrue="1">
      <formula>ISTEXT(E18)</formula>
    </cfRule>
    <cfRule type="expression" dxfId="103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7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79" sqref="A79:M79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4" width="22.710937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29" customFormat="1" ht="14.25" customHeight="1">
      <c r="A1" s="707" t="s">
        <v>170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428"/>
    </row>
    <row r="2" spans="1:22" s="430" customFormat="1" ht="51" hidden="1" customHeight="1">
      <c r="A2" s="713" t="s">
        <v>258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444"/>
    </row>
    <row r="3" spans="1:22" s="430" customFormat="1" ht="15.75" customHeight="1">
      <c r="A3" s="708" t="s">
        <v>415</v>
      </c>
      <c r="B3" s="708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431"/>
    </row>
    <row r="4" spans="1:22" s="431" customFormat="1" ht="14.25" customHeight="1">
      <c r="A4" s="711" t="s">
        <v>327</v>
      </c>
      <c r="B4" s="712"/>
      <c r="C4" s="712"/>
      <c r="D4" s="712"/>
      <c r="E4" s="712"/>
      <c r="F4" s="712"/>
      <c r="G4" s="712"/>
      <c r="H4" s="712"/>
      <c r="I4" s="712"/>
      <c r="J4" s="712"/>
      <c r="K4" s="712"/>
      <c r="L4" s="712"/>
      <c r="M4" s="712"/>
    </row>
    <row r="5" spans="1:22" s="431" customFormat="1" ht="14.25" customHeight="1">
      <c r="A5" s="708"/>
      <c r="B5" s="708"/>
      <c r="C5" s="708"/>
      <c r="D5" s="708"/>
      <c r="E5" s="708"/>
      <c r="F5" s="708"/>
      <c r="G5" s="708"/>
      <c r="H5" s="708"/>
      <c r="I5" s="708"/>
      <c r="J5" s="708"/>
      <c r="K5" s="708"/>
      <c r="L5" s="708"/>
      <c r="M5" s="708"/>
    </row>
    <row r="6" spans="1:22" s="431" customFormat="1" ht="14.25" customHeight="1">
      <c r="A6" s="428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47"/>
      <c r="D8" s="446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2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2" customFormat="1" ht="18.75" hidden="1" customHeight="1">
      <c r="A11" s="390"/>
      <c r="B11" s="391"/>
      <c r="C11" s="392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71"/>
    </row>
    <row r="12" spans="1:22" s="14" customFormat="1" ht="18.75" customHeight="1">
      <c r="A12" s="27"/>
      <c r="B12" s="28" t="s">
        <v>207</v>
      </c>
      <c r="C12" s="48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26"/>
    </row>
    <row r="13" spans="1:22" s="14" customFormat="1" ht="18.75" customHeight="1">
      <c r="A13" s="27"/>
      <c r="B13" s="28" t="s">
        <v>338</v>
      </c>
      <c r="C13" s="48"/>
      <c r="D13" s="448">
        <f>'A1'!D13</f>
        <v>398291.26578337874</v>
      </c>
      <c r="E13" s="448">
        <f>'A1'!E13</f>
        <v>17678.627291649991</v>
      </c>
      <c r="F13" s="448">
        <f>'A1'!F13</f>
        <v>395.60876442999989</v>
      </c>
      <c r="G13" s="448">
        <f>'A1'!G13</f>
        <v>203.57400145999995</v>
      </c>
      <c r="H13" s="448">
        <f>'A1'!H13</f>
        <v>336.11684972</v>
      </c>
      <c r="I13" s="448">
        <f>'A1'!I13</f>
        <v>6.9249299200000003</v>
      </c>
      <c r="J13" s="448">
        <f>'A1'!J13</f>
        <v>2.3439570100000005</v>
      </c>
      <c r="K13" s="448">
        <f>'A1'!K13</f>
        <v>33.432166810000012</v>
      </c>
      <c r="L13" s="448">
        <f>'A1'!L13</f>
        <v>125.86861853000002</v>
      </c>
      <c r="M13" s="448">
        <f>'A1'!M13</f>
        <v>417073.76236290875</v>
      </c>
      <c r="N13" s="26"/>
    </row>
    <row r="14" spans="1:22" s="14" customFormat="1" ht="18.75" customHeight="1">
      <c r="A14" s="29"/>
      <c r="B14" s="12" t="s">
        <v>330</v>
      </c>
      <c r="C14" s="200"/>
      <c r="D14" s="394">
        <f>'A1'!D14</f>
        <v>240430.24171232892</v>
      </c>
      <c r="E14" s="394">
        <f>'A1'!E14</f>
        <v>3161.8471392599968</v>
      </c>
      <c r="F14" s="394">
        <f>'A1'!F14</f>
        <v>7.3264241600000002</v>
      </c>
      <c r="G14" s="394">
        <f>'A1'!G14</f>
        <v>40.826808480000004</v>
      </c>
      <c r="H14" s="394">
        <f>'A1'!H14</f>
        <v>12.71141072</v>
      </c>
      <c r="I14" s="394">
        <f>'A1'!I14</f>
        <v>0.74883770999999988</v>
      </c>
      <c r="J14" s="394">
        <f>'A1'!J14</f>
        <v>0</v>
      </c>
      <c r="K14" s="394">
        <f>'A1'!K14</f>
        <v>6.8416430999999998</v>
      </c>
      <c r="L14" s="394">
        <f>'A1'!L14</f>
        <v>17.267917480000001</v>
      </c>
      <c r="M14" s="394">
        <f>'A1'!M14</f>
        <v>243677.81189323895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4">
        <f>'A1'!D15</f>
        <v>178373.22946709892</v>
      </c>
      <c r="E15" s="394">
        <f>'A1'!E15</f>
        <v>1855.7864044899973</v>
      </c>
      <c r="F15" s="394">
        <f>'A1'!F15</f>
        <v>3.6938293699999996</v>
      </c>
      <c r="G15" s="394">
        <f>'A1'!G15</f>
        <v>13.384020290000004</v>
      </c>
      <c r="H15" s="394">
        <f>'A1'!H15</f>
        <v>9.7026888099999997</v>
      </c>
      <c r="I15" s="394">
        <f>'A1'!I15</f>
        <v>0.74883770999999988</v>
      </c>
      <c r="J15" s="394">
        <f>'A1'!J15</f>
        <v>0</v>
      </c>
      <c r="K15" s="394">
        <f>'A1'!K15</f>
        <v>3.4497399999999998E-3</v>
      </c>
      <c r="L15" s="394">
        <f>'A1'!L15</f>
        <v>1.4785274700000002</v>
      </c>
      <c r="M15" s="394">
        <f>'A1'!M15</f>
        <v>180258.02722497893</v>
      </c>
      <c r="N15" s="26"/>
    </row>
    <row r="16" spans="1:22" s="14" customFormat="1" ht="18.75" customHeight="1">
      <c r="A16" s="30"/>
      <c r="B16" s="31" t="s">
        <v>176</v>
      </c>
      <c r="C16" s="200"/>
      <c r="D16" s="394">
        <f>'A1'!D16</f>
        <v>62057.012245230013</v>
      </c>
      <c r="E16" s="394">
        <f>'A1'!E16</f>
        <v>1306.0607347699997</v>
      </c>
      <c r="F16" s="394">
        <f>'A1'!F16</f>
        <v>3.6325947900000002</v>
      </c>
      <c r="G16" s="394">
        <f>'A1'!G16</f>
        <v>27.442788190000002</v>
      </c>
      <c r="H16" s="394">
        <f>'A1'!H16</f>
        <v>3.0087219100000002</v>
      </c>
      <c r="I16" s="394">
        <f>'A1'!I16</f>
        <v>0</v>
      </c>
      <c r="J16" s="394">
        <f>'A1'!J16</f>
        <v>0</v>
      </c>
      <c r="K16" s="394">
        <f>'A1'!K16</f>
        <v>6.83819336</v>
      </c>
      <c r="L16" s="394">
        <f>'A1'!L16</f>
        <v>15.78939001</v>
      </c>
      <c r="M16" s="394">
        <f>'A1'!M16</f>
        <v>63419.784668260014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4">
        <f>'A1'!D17</f>
        <v>63341.543552669827</v>
      </c>
      <c r="E17" s="394">
        <f>'A1'!E17</f>
        <v>5118.76004182</v>
      </c>
      <c r="F17" s="394">
        <f>'A1'!F17</f>
        <v>280.92280678000003</v>
      </c>
      <c r="G17" s="394">
        <f>'A1'!G17</f>
        <v>32.391128129999998</v>
      </c>
      <c r="H17" s="394">
        <f>'A1'!H17</f>
        <v>10.017975269999999</v>
      </c>
      <c r="I17" s="394">
        <f>'A1'!I17</f>
        <v>4.8655909999999997E-2</v>
      </c>
      <c r="J17" s="394">
        <f>'A1'!J17</f>
        <v>0</v>
      </c>
      <c r="K17" s="394">
        <f>'A1'!K17</f>
        <v>0.43743090000000001</v>
      </c>
      <c r="L17" s="394">
        <f>'A1'!L17</f>
        <v>32.879842880000012</v>
      </c>
      <c r="M17" s="394">
        <f>'A1'!M17</f>
        <v>68817.001434359816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4">
        <f>'A1'!D18</f>
        <v>16374.607187729944</v>
      </c>
      <c r="E18" s="394">
        <f>'A1'!E18</f>
        <v>2116.2506557399943</v>
      </c>
      <c r="F18" s="394">
        <f>'A1'!F18</f>
        <v>280.92280678000003</v>
      </c>
      <c r="G18" s="394">
        <f>'A1'!G18</f>
        <v>31.699193729999998</v>
      </c>
      <c r="H18" s="394">
        <f>'A1'!H18</f>
        <v>10.017975269999999</v>
      </c>
      <c r="I18" s="394">
        <f>'A1'!I18</f>
        <v>4.8655909999999997E-2</v>
      </c>
      <c r="J18" s="394">
        <f>'A1'!J18</f>
        <v>0</v>
      </c>
      <c r="K18" s="394">
        <f>'A1'!K18</f>
        <v>0.43743090000000001</v>
      </c>
      <c r="L18" s="394">
        <f>'A1'!L18</f>
        <v>11.856857319999998</v>
      </c>
      <c r="M18" s="394">
        <f>'A1'!M18</f>
        <v>18825.840763379936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4">
        <f>'A1'!D19</f>
        <v>46966.936364939887</v>
      </c>
      <c r="E19" s="394">
        <f>'A1'!E19</f>
        <v>3002.5093860800057</v>
      </c>
      <c r="F19" s="394">
        <f>'A1'!F19</f>
        <v>0</v>
      </c>
      <c r="G19" s="394">
        <f>'A1'!G19</f>
        <v>0.69193440000000006</v>
      </c>
      <c r="H19" s="394">
        <f>'A1'!H19</f>
        <v>0</v>
      </c>
      <c r="I19" s="394">
        <f>'A1'!I19</f>
        <v>0</v>
      </c>
      <c r="J19" s="394">
        <f>'A1'!J19</f>
        <v>0</v>
      </c>
      <c r="K19" s="394">
        <f>'A1'!K19</f>
        <v>0</v>
      </c>
      <c r="L19" s="394">
        <f>'A1'!L19</f>
        <v>21.022985560000013</v>
      </c>
      <c r="M19" s="394">
        <f>'A1'!M19</f>
        <v>49991.160670979887</v>
      </c>
      <c r="N19" s="26"/>
      <c r="O19" s="26"/>
    </row>
    <row r="20" spans="1:16" s="14" customFormat="1" ht="17.25" customHeight="1">
      <c r="A20" s="30"/>
      <c r="B20" s="466" t="s">
        <v>329</v>
      </c>
      <c r="C20" s="200"/>
      <c r="D20" s="394">
        <f>'A1'!D20</f>
        <v>9719.6925722200067</v>
      </c>
      <c r="E20" s="394">
        <f>'A1'!E20</f>
        <v>51.400052389999985</v>
      </c>
      <c r="F20" s="394">
        <f>'A1'!F20</f>
        <v>0.18486444999999999</v>
      </c>
      <c r="G20" s="394">
        <f>'A1'!G20</f>
        <v>2.782281E-2</v>
      </c>
      <c r="H20" s="394">
        <f>'A1'!H20</f>
        <v>0.45697016000000001</v>
      </c>
      <c r="I20" s="394">
        <f>'A1'!I20</f>
        <v>5.4437079999999999E-2</v>
      </c>
      <c r="J20" s="394">
        <f>'A1'!J20</f>
        <v>0</v>
      </c>
      <c r="K20" s="394">
        <f>'A1'!K20</f>
        <v>0</v>
      </c>
      <c r="L20" s="394">
        <f>'A1'!L20</f>
        <v>0</v>
      </c>
      <c r="M20" s="394">
        <f>'A1'!M20</f>
        <v>9771.8167191100056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4">
        <f>'A1'!D21</f>
        <v>1184.7782461300005</v>
      </c>
      <c r="E21" s="394">
        <f>'A1'!E21</f>
        <v>13.19030031</v>
      </c>
      <c r="F21" s="394">
        <f>'A1'!F21</f>
        <v>0.18486444999999999</v>
      </c>
      <c r="G21" s="394">
        <f>'A1'!G21</f>
        <v>4.1581099999999996E-3</v>
      </c>
      <c r="H21" s="394">
        <f>'A1'!H21</f>
        <v>0.26834575999999999</v>
      </c>
      <c r="I21" s="394">
        <f>'A1'!I21</f>
        <v>0</v>
      </c>
      <c r="J21" s="394">
        <f>'A1'!J21</f>
        <v>0</v>
      </c>
      <c r="K21" s="394">
        <f>'A1'!K21</f>
        <v>0</v>
      </c>
      <c r="L21" s="394">
        <f>'A1'!L21</f>
        <v>0</v>
      </c>
      <c r="M21" s="394">
        <f>'A1'!M21</f>
        <v>1198.4259147600008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4">
        <f>'A1'!D22</f>
        <v>8534.9143260900055</v>
      </c>
      <c r="E22" s="394">
        <f>'A1'!E22</f>
        <v>38.209752079999987</v>
      </c>
      <c r="F22" s="394">
        <f>'A1'!F22</f>
        <v>0</v>
      </c>
      <c r="G22" s="394">
        <f>'A1'!G22</f>
        <v>2.36647E-2</v>
      </c>
      <c r="H22" s="394">
        <f>'A1'!H22</f>
        <v>0.1886244</v>
      </c>
      <c r="I22" s="394">
        <f>'A1'!I22</f>
        <v>5.4437079999999999E-2</v>
      </c>
      <c r="J22" s="394">
        <f>'A1'!J22</f>
        <v>0</v>
      </c>
      <c r="K22" s="394">
        <f>'A1'!K22</f>
        <v>0</v>
      </c>
      <c r="L22" s="394">
        <f>'A1'!L22</f>
        <v>0</v>
      </c>
      <c r="M22" s="394">
        <f>'A1'!M22</f>
        <v>8573.3908043500051</v>
      </c>
      <c r="N22" s="26"/>
      <c r="P22" s="199"/>
    </row>
    <row r="23" spans="1:16" s="14" customFormat="1" ht="21.75" customHeight="1">
      <c r="A23" s="29"/>
      <c r="B23" s="466" t="s">
        <v>328</v>
      </c>
      <c r="C23" s="200"/>
      <c r="D23" s="394">
        <f>'A1'!D23</f>
        <v>84799.78794615998</v>
      </c>
      <c r="E23" s="394">
        <f>'A1'!E23</f>
        <v>9346.6200581799949</v>
      </c>
      <c r="F23" s="394">
        <f>'A1'!F23</f>
        <v>107.17466903999987</v>
      </c>
      <c r="G23" s="394">
        <f>'A1'!G23</f>
        <v>130.32824203999994</v>
      </c>
      <c r="H23" s="394">
        <f>'A1'!H23</f>
        <v>312.93049357000001</v>
      </c>
      <c r="I23" s="394">
        <f>'A1'!I23</f>
        <v>6.0729992200000007</v>
      </c>
      <c r="J23" s="394">
        <f>'A1'!J23</f>
        <v>2.3439570100000005</v>
      </c>
      <c r="K23" s="394">
        <f>'A1'!K23</f>
        <v>26.153092810000011</v>
      </c>
      <c r="L23" s="394">
        <f>'A1'!L23</f>
        <v>75.72085817</v>
      </c>
      <c r="M23" s="394">
        <f>'A1'!M23</f>
        <v>94807.13231619999</v>
      </c>
      <c r="N23" s="26"/>
    </row>
    <row r="24" spans="1:16" s="14" customFormat="1" ht="18.75" customHeight="1">
      <c r="A24" s="30"/>
      <c r="B24" s="31" t="s">
        <v>175</v>
      </c>
      <c r="C24" s="200"/>
      <c r="D24" s="394">
        <f>'A1'!D24</f>
        <v>55117.934804379984</v>
      </c>
      <c r="E24" s="394">
        <f>'A1'!E24</f>
        <v>7641.7391098899934</v>
      </c>
      <c r="F24" s="394">
        <f>'A1'!F24</f>
        <v>106.95680758999987</v>
      </c>
      <c r="G24" s="394">
        <f>'A1'!G24</f>
        <v>120.50989674999992</v>
      </c>
      <c r="H24" s="394">
        <f>'A1'!H24</f>
        <v>304.91848342000003</v>
      </c>
      <c r="I24" s="394">
        <f>'A1'!I24</f>
        <v>5.6968496400000008</v>
      </c>
      <c r="J24" s="394">
        <f>'A1'!J24</f>
        <v>2.3143981100000004</v>
      </c>
      <c r="K24" s="394">
        <f>'A1'!K24</f>
        <v>25.84554880000001</v>
      </c>
      <c r="L24" s="394">
        <f>'A1'!L24</f>
        <v>75.602665970000004</v>
      </c>
      <c r="M24" s="394">
        <f>'A1'!M24</f>
        <v>63401.518564549988</v>
      </c>
      <c r="N24" s="26"/>
    </row>
    <row r="25" spans="1:16" s="14" customFormat="1" ht="18.75" customHeight="1">
      <c r="A25" s="30"/>
      <c r="B25" s="31" t="s">
        <v>176</v>
      </c>
      <c r="C25" s="200"/>
      <c r="D25" s="394">
        <f>'A1'!D25</f>
        <v>29681.85314177999</v>
      </c>
      <c r="E25" s="394">
        <f>'A1'!E25</f>
        <v>1704.8809482900012</v>
      </c>
      <c r="F25" s="394">
        <f>'A1'!F25</f>
        <v>0.21786144999999998</v>
      </c>
      <c r="G25" s="394">
        <f>'A1'!G25</f>
        <v>9.8183452899999981</v>
      </c>
      <c r="H25" s="394">
        <f>'A1'!H25</f>
        <v>8.0120101499999983</v>
      </c>
      <c r="I25" s="394">
        <f>'A1'!I25</f>
        <v>0.37614957999999998</v>
      </c>
      <c r="J25" s="394">
        <f>'A1'!J25</f>
        <v>2.9558899999999999E-2</v>
      </c>
      <c r="K25" s="394">
        <f>'A1'!K25</f>
        <v>0.30754401000000003</v>
      </c>
      <c r="L25" s="394">
        <f>'A1'!L25</f>
        <v>0.1181922</v>
      </c>
      <c r="M25" s="394">
        <f>'A1'!M25</f>
        <v>31405.613751649991</v>
      </c>
      <c r="N25" s="26"/>
    </row>
    <row r="26" spans="1:16" s="14" customFormat="1" ht="18.75" customHeight="1">
      <c r="A26" s="30"/>
      <c r="B26" s="28" t="s">
        <v>339</v>
      </c>
      <c r="C26" s="200"/>
      <c r="D26" s="448">
        <f>'A1'!D26</f>
        <v>172045.56596894996</v>
      </c>
      <c r="E26" s="448">
        <f>'A1'!E26</f>
        <v>12431.077196470005</v>
      </c>
      <c r="F26" s="448">
        <f>'A1'!F26</f>
        <v>0</v>
      </c>
      <c r="G26" s="448">
        <f>'A1'!G26</f>
        <v>0</v>
      </c>
      <c r="H26" s="448">
        <f>'A1'!H26</f>
        <v>0</v>
      </c>
      <c r="I26" s="448">
        <f>'A1'!I26</f>
        <v>0</v>
      </c>
      <c r="J26" s="448">
        <f>'A1'!J26</f>
        <v>0</v>
      </c>
      <c r="K26" s="448">
        <f>'A1'!K26</f>
        <v>0</v>
      </c>
      <c r="L26" s="448">
        <f>'A1'!L26</f>
        <v>17.94558134</v>
      </c>
      <c r="M26" s="448">
        <f>'A1'!M26</f>
        <v>184494.58874675998</v>
      </c>
      <c r="N26" s="26"/>
    </row>
    <row r="27" spans="1:16" s="14" customFormat="1" ht="18.75" customHeight="1">
      <c r="A27" s="30"/>
      <c r="B27" s="31" t="s">
        <v>340</v>
      </c>
      <c r="C27" s="200"/>
      <c r="D27" s="394">
        <f>'A1'!D27</f>
        <v>172044.48939873997</v>
      </c>
      <c r="E27" s="394">
        <f>'A1'!E27</f>
        <v>12430.885955700005</v>
      </c>
      <c r="F27" s="394">
        <f>'A1'!F27</f>
        <v>0</v>
      </c>
      <c r="G27" s="394">
        <f>'A1'!G27</f>
        <v>0</v>
      </c>
      <c r="H27" s="394">
        <f>'A1'!H27</f>
        <v>0</v>
      </c>
      <c r="I27" s="394">
        <f>'A1'!I27</f>
        <v>0</v>
      </c>
      <c r="J27" s="394">
        <f>'A1'!J27</f>
        <v>0</v>
      </c>
      <c r="K27" s="394">
        <f>'A1'!K27</f>
        <v>0</v>
      </c>
      <c r="L27" s="394">
        <f>'A1'!L27</f>
        <v>17.94558134</v>
      </c>
      <c r="M27" s="394">
        <f>'A1'!M27</f>
        <v>184493.32093577998</v>
      </c>
      <c r="N27" s="26"/>
    </row>
    <row r="28" spans="1:16" s="14" customFormat="1" ht="18.75" customHeight="1">
      <c r="A28" s="30"/>
      <c r="B28" s="31" t="s">
        <v>341</v>
      </c>
      <c r="C28" s="200"/>
      <c r="D28" s="394">
        <f>'A1'!D28</f>
        <v>1.0765702099999999</v>
      </c>
      <c r="E28" s="394">
        <f>'A1'!E28</f>
        <v>0.19124077</v>
      </c>
      <c r="F28" s="394">
        <f>'A1'!F28</f>
        <v>0</v>
      </c>
      <c r="G28" s="394">
        <f>'A1'!G28</f>
        <v>0</v>
      </c>
      <c r="H28" s="394">
        <f>'A1'!H28</f>
        <v>0</v>
      </c>
      <c r="I28" s="394">
        <f>'A1'!I28</f>
        <v>0</v>
      </c>
      <c r="J28" s="394">
        <f>'A1'!J28</f>
        <v>0</v>
      </c>
      <c r="K28" s="394">
        <f>'A1'!K28</f>
        <v>0</v>
      </c>
      <c r="L28" s="394">
        <f>'A1'!L28</f>
        <v>0</v>
      </c>
      <c r="M28" s="394">
        <f>'A1'!M28</f>
        <v>1.2678109799999999</v>
      </c>
      <c r="N28" s="26"/>
    </row>
    <row r="29" spans="1:16" s="14" customFormat="1" ht="18.75" customHeight="1">
      <c r="A29" s="29"/>
      <c r="B29" s="12" t="s">
        <v>174</v>
      </c>
      <c r="C29" s="12"/>
      <c r="D29" s="394">
        <f>'A1'!D29</f>
        <v>570336.83175232867</v>
      </c>
      <c r="E29" s="394">
        <f>'A1'!E29</f>
        <v>30109.704488119998</v>
      </c>
      <c r="F29" s="394">
        <f>'A1'!F29</f>
        <v>395.60876442999989</v>
      </c>
      <c r="G29" s="394">
        <f>'A1'!G29</f>
        <v>203.57400145999995</v>
      </c>
      <c r="H29" s="394">
        <f>'A1'!H29</f>
        <v>336.11684972</v>
      </c>
      <c r="I29" s="394">
        <f>'A1'!I29</f>
        <v>6.9249299200000003</v>
      </c>
      <c r="J29" s="394">
        <f>'A1'!J29</f>
        <v>2.3439570100000005</v>
      </c>
      <c r="K29" s="394">
        <f>'A1'!K29</f>
        <v>33.432166810000012</v>
      </c>
      <c r="L29" s="394">
        <f>'A1'!L29</f>
        <v>143.81419987000001</v>
      </c>
      <c r="M29" s="394">
        <f>'A1'!M29</f>
        <v>601568.35110966873</v>
      </c>
      <c r="N29" s="26"/>
      <c r="P29" s="199"/>
    </row>
    <row r="30" spans="1:16" s="14" customFormat="1" ht="18.75" customHeight="1">
      <c r="A30" s="29"/>
      <c r="B30" s="12"/>
      <c r="C30" s="12"/>
      <c r="D30" s="479">
        <f>D26+D14+D17+D33+D36+D45+D56+D59+D68+A5_RUS!D29+A5_RUS!D32+A5_RUS!D48+A5_RUS!D51+A5_RUS!D41+A5_RUS!D60</f>
        <v>845307.71972923877</v>
      </c>
      <c r="E30" s="479">
        <v>20</v>
      </c>
      <c r="F30" s="479">
        <f>D30/E30</f>
        <v>42265.385986461937</v>
      </c>
      <c r="G30" s="394">
        <f>'A1'!G30</f>
        <v>0</v>
      </c>
      <c r="H30" s="394">
        <f>'A1'!H30</f>
        <v>0</v>
      </c>
      <c r="I30" s="394">
        <f>'A1'!I30</f>
        <v>0</v>
      </c>
      <c r="J30" s="394">
        <f>'A1'!J30</f>
        <v>0</v>
      </c>
      <c r="K30" s="394">
        <f>'A1'!K30</f>
        <v>0</v>
      </c>
      <c r="L30" s="394">
        <f>'A1'!L30</f>
        <v>0</v>
      </c>
      <c r="M30" s="394">
        <f>(M26+M14+M17+M33+M36+M45+M56+M59+M68+A5_RUS!M29+A5_RUS!M32+A5_RUS!M48+A5_RUS!M51+A5_RUS!M41+A5_RUS!M60)/E30</f>
        <v>46282.291073613946</v>
      </c>
      <c r="N30" s="26"/>
    </row>
    <row r="31" spans="1:16" s="14" customFormat="1" ht="18.75" customHeight="1">
      <c r="A31" s="27"/>
      <c r="B31" s="28" t="s">
        <v>208</v>
      </c>
      <c r="C31" s="48"/>
      <c r="D31" s="394">
        <f>'A1'!D31</f>
        <v>0</v>
      </c>
      <c r="E31" s="394">
        <f>'A1'!E31</f>
        <v>0</v>
      </c>
      <c r="F31" s="394">
        <f>'A1'!F31</f>
        <v>0</v>
      </c>
      <c r="G31" s="394">
        <f>'A1'!G31</f>
        <v>0</v>
      </c>
      <c r="H31" s="394">
        <f>'A1'!H31</f>
        <v>0</v>
      </c>
      <c r="I31" s="394">
        <f>'A1'!I31</f>
        <v>0</v>
      </c>
      <c r="J31" s="394">
        <f>'A1'!J31</f>
        <v>0</v>
      </c>
      <c r="K31" s="394">
        <f>'A1'!K31</f>
        <v>0</v>
      </c>
      <c r="L31" s="394">
        <f>'A1'!L31</f>
        <v>0</v>
      </c>
      <c r="M31" s="394">
        <f>(M29+M48+M71+A5_RUS!M44+A5_RUS!M63)/E30</f>
        <v>53838.748855212449</v>
      </c>
      <c r="N31" s="26"/>
    </row>
    <row r="32" spans="1:16" s="14" customFormat="1" ht="18.75" customHeight="1">
      <c r="A32" s="27"/>
      <c r="B32" s="28" t="s">
        <v>338</v>
      </c>
      <c r="C32" s="48"/>
      <c r="D32" s="448">
        <f>'A1'!D32</f>
        <v>10958.272687659999</v>
      </c>
      <c r="E32" s="448">
        <f>'A1'!E32</f>
        <v>1828.2410441800007</v>
      </c>
      <c r="F32" s="448">
        <f>'A1'!F32</f>
        <v>24.986370219999998</v>
      </c>
      <c r="G32" s="448">
        <f>'A1'!G32</f>
        <v>3.0885761999999999</v>
      </c>
      <c r="H32" s="448">
        <f>'A1'!H32</f>
        <v>2.9575800700000001</v>
      </c>
      <c r="I32" s="448">
        <f>'A1'!I32</f>
        <v>0</v>
      </c>
      <c r="J32" s="448">
        <f>'A1'!J32</f>
        <v>0</v>
      </c>
      <c r="K32" s="448">
        <f>'A1'!K32</f>
        <v>14.35206213</v>
      </c>
      <c r="L32" s="448">
        <f>'A1'!L32</f>
        <v>12.15601214</v>
      </c>
      <c r="M32" s="448">
        <f>'A1'!M32</f>
        <v>12844.054332600001</v>
      </c>
      <c r="N32" s="26"/>
    </row>
    <row r="33" spans="1:14" s="14" customFormat="1" ht="18.75" customHeight="1">
      <c r="A33" s="29"/>
      <c r="B33" s="12" t="s">
        <v>330</v>
      </c>
      <c r="C33" s="200"/>
      <c r="D33" s="394">
        <f>'A1'!D33</f>
        <v>1993.8431641399993</v>
      </c>
      <c r="E33" s="394">
        <f>'A1'!E33</f>
        <v>202.98277744000009</v>
      </c>
      <c r="F33" s="394">
        <f>'A1'!F33</f>
        <v>7.5927617700000001</v>
      </c>
      <c r="G33" s="394">
        <f>'A1'!G33</f>
        <v>0.20154893000000002</v>
      </c>
      <c r="H33" s="394">
        <f>'A1'!H33</f>
        <v>0</v>
      </c>
      <c r="I33" s="394">
        <f>'A1'!I33</f>
        <v>0</v>
      </c>
      <c r="J33" s="394">
        <f>'A1'!J33</f>
        <v>0</v>
      </c>
      <c r="K33" s="394">
        <f>'A1'!K33</f>
        <v>0</v>
      </c>
      <c r="L33" s="394">
        <f>'A1'!L33</f>
        <v>0</v>
      </c>
      <c r="M33" s="394">
        <f>'A1'!M33</f>
        <v>2204.6202522799995</v>
      </c>
      <c r="N33" s="26"/>
    </row>
    <row r="34" spans="1:14" s="14" customFormat="1" ht="18.75" customHeight="1">
      <c r="A34" s="30"/>
      <c r="B34" s="31" t="s">
        <v>175</v>
      </c>
      <c r="C34" s="200"/>
      <c r="D34" s="394">
        <f>'A1'!D34</f>
        <v>165.34036100000003</v>
      </c>
      <c r="E34" s="394">
        <f>'A1'!E34</f>
        <v>1.9280684799999999</v>
      </c>
      <c r="F34" s="394">
        <f>'A1'!F34</f>
        <v>0</v>
      </c>
      <c r="G34" s="394">
        <f>'A1'!G34</f>
        <v>0.15631916000000001</v>
      </c>
      <c r="H34" s="394">
        <f>'A1'!H34</f>
        <v>0</v>
      </c>
      <c r="I34" s="394">
        <f>'A1'!I34</f>
        <v>0</v>
      </c>
      <c r="J34" s="394">
        <f>'A1'!J34</f>
        <v>0</v>
      </c>
      <c r="K34" s="394">
        <f>'A1'!K34</f>
        <v>0</v>
      </c>
      <c r="L34" s="394">
        <f>'A1'!L34</f>
        <v>0</v>
      </c>
      <c r="M34" s="394">
        <f>'A1'!M34</f>
        <v>167.42474864000005</v>
      </c>
      <c r="N34" s="26"/>
    </row>
    <row r="35" spans="1:14" s="14" customFormat="1" ht="18.75" customHeight="1">
      <c r="A35" s="30"/>
      <c r="B35" s="31" t="s">
        <v>176</v>
      </c>
      <c r="C35" s="200"/>
      <c r="D35" s="394">
        <f>'A1'!D35</f>
        <v>1828.5028031399993</v>
      </c>
      <c r="E35" s="394">
        <f>'A1'!E35</f>
        <v>201.05470896000008</v>
      </c>
      <c r="F35" s="394">
        <f>'A1'!F35</f>
        <v>7.5927617700000001</v>
      </c>
      <c r="G35" s="394">
        <f>'A1'!G35</f>
        <v>4.5229770000000002E-2</v>
      </c>
      <c r="H35" s="394">
        <f>'A1'!H35</f>
        <v>0</v>
      </c>
      <c r="I35" s="394">
        <f>'A1'!I35</f>
        <v>0</v>
      </c>
      <c r="J35" s="394">
        <f>'A1'!J35</f>
        <v>0</v>
      </c>
      <c r="K35" s="394">
        <f>'A1'!K35</f>
        <v>0</v>
      </c>
      <c r="L35" s="394">
        <f>'A1'!L35</f>
        <v>0</v>
      </c>
      <c r="M35" s="394">
        <f>'A1'!M35</f>
        <v>2037.1955036399993</v>
      </c>
      <c r="N35" s="26"/>
    </row>
    <row r="36" spans="1:14" s="14" customFormat="1" ht="18.75" customHeight="1">
      <c r="A36" s="29"/>
      <c r="B36" s="12" t="s">
        <v>177</v>
      </c>
      <c r="C36" s="200"/>
      <c r="D36" s="394">
        <f>'A1'!D36</f>
        <v>1101.5057994199999</v>
      </c>
      <c r="E36" s="394">
        <f>'A1'!E36</f>
        <v>49.308540289999996</v>
      </c>
      <c r="F36" s="394">
        <f>'A1'!F36</f>
        <v>0.14150191000000001</v>
      </c>
      <c r="G36" s="394">
        <f>'A1'!G36</f>
        <v>0</v>
      </c>
      <c r="H36" s="394">
        <f>'A1'!H36</f>
        <v>0</v>
      </c>
      <c r="I36" s="394">
        <f>'A1'!I36</f>
        <v>0</v>
      </c>
      <c r="J36" s="394">
        <f>'A1'!J36</f>
        <v>0</v>
      </c>
      <c r="K36" s="394">
        <f>'A1'!K36</f>
        <v>0</v>
      </c>
      <c r="L36" s="394">
        <f>'A1'!L36</f>
        <v>0.40300961000000002</v>
      </c>
      <c r="M36" s="394">
        <f>'A1'!M36</f>
        <v>1151.3588512299998</v>
      </c>
      <c r="N36" s="26"/>
    </row>
    <row r="37" spans="1:14" s="14" customFormat="1" ht="18.75" customHeight="1">
      <c r="A37" s="30"/>
      <c r="B37" s="31" t="s">
        <v>175</v>
      </c>
      <c r="C37" s="200"/>
      <c r="D37" s="394">
        <f>'A1'!D37</f>
        <v>183.39474769</v>
      </c>
      <c r="E37" s="394">
        <f>'A1'!E37</f>
        <v>20.85826556</v>
      </c>
      <c r="F37" s="394">
        <f>'A1'!F37</f>
        <v>0.14150191000000001</v>
      </c>
      <c r="G37" s="394">
        <f>'A1'!G37</f>
        <v>0</v>
      </c>
      <c r="H37" s="394">
        <f>'A1'!H37</f>
        <v>0</v>
      </c>
      <c r="I37" s="394">
        <f>'A1'!I37</f>
        <v>0</v>
      </c>
      <c r="J37" s="394">
        <f>'A1'!J37</f>
        <v>0</v>
      </c>
      <c r="K37" s="394">
        <f>'A1'!K37</f>
        <v>0</v>
      </c>
      <c r="L37" s="394">
        <f>'A1'!L37</f>
        <v>0</v>
      </c>
      <c r="M37" s="394">
        <f>'A1'!M37</f>
        <v>204.39451516</v>
      </c>
      <c r="N37" s="26"/>
    </row>
    <row r="38" spans="1:14" s="14" customFormat="1" ht="18.75" customHeight="1">
      <c r="A38" s="30"/>
      <c r="B38" s="31" t="s">
        <v>176</v>
      </c>
      <c r="C38" s="200"/>
      <c r="D38" s="394">
        <f>'A1'!D38</f>
        <v>918.11105172999999</v>
      </c>
      <c r="E38" s="394">
        <f>'A1'!E38</f>
        <v>28.45027473</v>
      </c>
      <c r="F38" s="394">
        <f>'A1'!F38</f>
        <v>0</v>
      </c>
      <c r="G38" s="394">
        <f>'A1'!G38</f>
        <v>0</v>
      </c>
      <c r="H38" s="394">
        <f>'A1'!H38</f>
        <v>0</v>
      </c>
      <c r="I38" s="394">
        <f>'A1'!I38</f>
        <v>0</v>
      </c>
      <c r="J38" s="394">
        <f>'A1'!J38</f>
        <v>0</v>
      </c>
      <c r="K38" s="394">
        <f>'A1'!K38</f>
        <v>0</v>
      </c>
      <c r="L38" s="394">
        <f>'A1'!L38</f>
        <v>0.40300961000000002</v>
      </c>
      <c r="M38" s="394">
        <f>'A1'!M38</f>
        <v>946.96433607000006</v>
      </c>
      <c r="N38" s="26"/>
    </row>
    <row r="39" spans="1:14" s="14" customFormat="1" ht="18.75" customHeight="1">
      <c r="A39" s="30"/>
      <c r="B39" s="466" t="s">
        <v>329</v>
      </c>
      <c r="C39" s="200"/>
      <c r="D39" s="394">
        <f>'A1'!D39</f>
        <v>164.15308119999995</v>
      </c>
      <c r="E39" s="394">
        <f>'A1'!E39</f>
        <v>0</v>
      </c>
      <c r="F39" s="394">
        <f>'A1'!F39</f>
        <v>0</v>
      </c>
      <c r="G39" s="394">
        <f>'A1'!G39</f>
        <v>0</v>
      </c>
      <c r="H39" s="394">
        <f>'A1'!H39</f>
        <v>0</v>
      </c>
      <c r="I39" s="394">
        <f>'A1'!I39</f>
        <v>0</v>
      </c>
      <c r="J39" s="394">
        <f>'A1'!J39</f>
        <v>0</v>
      </c>
      <c r="K39" s="394">
        <f>'A1'!K39</f>
        <v>0</v>
      </c>
      <c r="L39" s="394">
        <f>'A1'!L39</f>
        <v>0</v>
      </c>
      <c r="M39" s="394">
        <f>'A1'!M39</f>
        <v>164.15308119999995</v>
      </c>
      <c r="N39" s="26"/>
    </row>
    <row r="40" spans="1:14" s="14" customFormat="1" ht="18.75" customHeight="1">
      <c r="A40" s="30"/>
      <c r="B40" s="31" t="s">
        <v>175</v>
      </c>
      <c r="C40" s="200"/>
      <c r="D40" s="394">
        <f>'A1'!D40</f>
        <v>6.2127905800000001</v>
      </c>
      <c r="E40" s="394">
        <f>'A1'!E40</f>
        <v>0</v>
      </c>
      <c r="F40" s="394">
        <f>'A1'!F40</f>
        <v>0</v>
      </c>
      <c r="G40" s="394">
        <f>'A1'!G40</f>
        <v>0</v>
      </c>
      <c r="H40" s="394">
        <f>'A1'!H40</f>
        <v>0</v>
      </c>
      <c r="I40" s="394">
        <f>'A1'!I40</f>
        <v>0</v>
      </c>
      <c r="J40" s="394">
        <f>'A1'!J40</f>
        <v>0</v>
      </c>
      <c r="K40" s="394">
        <f>'A1'!K40</f>
        <v>0</v>
      </c>
      <c r="L40" s="394">
        <f>'A1'!L40</f>
        <v>0</v>
      </c>
      <c r="M40" s="394">
        <f>'A1'!M40</f>
        <v>6.2127905800000001</v>
      </c>
      <c r="N40" s="26"/>
    </row>
    <row r="41" spans="1:14" s="14" customFormat="1" ht="18.75" customHeight="1">
      <c r="A41" s="30"/>
      <c r="B41" s="31" t="s">
        <v>176</v>
      </c>
      <c r="C41" s="200"/>
      <c r="D41" s="394">
        <f>'A1'!D41</f>
        <v>157.94029061999996</v>
      </c>
      <c r="E41" s="394">
        <f>'A1'!E41</f>
        <v>0</v>
      </c>
      <c r="F41" s="394">
        <f>'A1'!F41</f>
        <v>0</v>
      </c>
      <c r="G41" s="394">
        <f>'A1'!G41</f>
        <v>0</v>
      </c>
      <c r="H41" s="394">
        <f>'A1'!H41</f>
        <v>0</v>
      </c>
      <c r="I41" s="394">
        <f>'A1'!I41</f>
        <v>0</v>
      </c>
      <c r="J41" s="394">
        <f>'A1'!J41</f>
        <v>0</v>
      </c>
      <c r="K41" s="394">
        <f>'A1'!K41</f>
        <v>0</v>
      </c>
      <c r="L41" s="394">
        <f>'A1'!L41</f>
        <v>0</v>
      </c>
      <c r="M41" s="394">
        <f>'A1'!M41</f>
        <v>157.94029061999996</v>
      </c>
      <c r="N41" s="26"/>
    </row>
    <row r="42" spans="1:14" s="14" customFormat="1" ht="18.75" customHeight="1">
      <c r="A42" s="30"/>
      <c r="B42" s="466" t="s">
        <v>328</v>
      </c>
      <c r="C42" s="200"/>
      <c r="D42" s="394">
        <f>'A1'!D42</f>
        <v>7698.7706429000009</v>
      </c>
      <c r="E42" s="394">
        <f>'A1'!E42</f>
        <v>1575.9497264500005</v>
      </c>
      <c r="F42" s="394">
        <f>'A1'!F42</f>
        <v>17.25210654</v>
      </c>
      <c r="G42" s="394">
        <f>'A1'!G42</f>
        <v>2.8870272699999999</v>
      </c>
      <c r="H42" s="394">
        <f>'A1'!H42</f>
        <v>2.9575800700000001</v>
      </c>
      <c r="I42" s="394">
        <f>'A1'!I42</f>
        <v>0</v>
      </c>
      <c r="J42" s="394">
        <f>'A1'!J42</f>
        <v>0</v>
      </c>
      <c r="K42" s="394">
        <f>'A1'!K42</f>
        <v>14.35206213</v>
      </c>
      <c r="L42" s="394">
        <f>'A1'!L42</f>
        <v>11.75300253</v>
      </c>
      <c r="M42" s="394">
        <f>'A1'!M42</f>
        <v>9323.9221478900017</v>
      </c>
      <c r="N42" s="26"/>
    </row>
    <row r="43" spans="1:14" s="14" customFormat="1" ht="18.75" customHeight="1">
      <c r="A43" s="30"/>
      <c r="B43" s="31" t="s">
        <v>175</v>
      </c>
      <c r="C43" s="200"/>
      <c r="D43" s="394">
        <f>'A1'!D43</f>
        <v>7503.6921177500008</v>
      </c>
      <c r="E43" s="394">
        <f>'A1'!E43</f>
        <v>1449.4928631700006</v>
      </c>
      <c r="F43" s="394">
        <f>'A1'!F43</f>
        <v>17.25210654</v>
      </c>
      <c r="G43" s="394">
        <f>'A1'!G43</f>
        <v>2.8870272699999999</v>
      </c>
      <c r="H43" s="394">
        <f>'A1'!H43</f>
        <v>2.9575800700000001</v>
      </c>
      <c r="I43" s="394">
        <f>'A1'!I43</f>
        <v>0</v>
      </c>
      <c r="J43" s="394">
        <f>'A1'!J43</f>
        <v>0</v>
      </c>
      <c r="K43" s="394">
        <f>'A1'!K43</f>
        <v>14.35206213</v>
      </c>
      <c r="L43" s="394">
        <f>'A1'!L43</f>
        <v>11.34999292</v>
      </c>
      <c r="M43" s="394">
        <f>'A1'!M43</f>
        <v>9001.9837498500019</v>
      </c>
      <c r="N43" s="26"/>
    </row>
    <row r="44" spans="1:14" s="14" customFormat="1" ht="18.75" customHeight="1">
      <c r="A44" s="30"/>
      <c r="B44" s="31" t="s">
        <v>176</v>
      </c>
      <c r="C44" s="200"/>
      <c r="D44" s="394">
        <f>'A1'!D44</f>
        <v>195.07852514999999</v>
      </c>
      <c r="E44" s="394">
        <f>'A1'!E44</f>
        <v>126.45686327999999</v>
      </c>
      <c r="F44" s="394">
        <f>'A1'!F44</f>
        <v>0</v>
      </c>
      <c r="G44" s="394">
        <f>'A1'!G44</f>
        <v>0</v>
      </c>
      <c r="H44" s="394">
        <f>'A1'!H44</f>
        <v>0</v>
      </c>
      <c r="I44" s="394">
        <f>'A1'!I44</f>
        <v>0</v>
      </c>
      <c r="J44" s="394">
        <f>'A1'!J44</f>
        <v>0</v>
      </c>
      <c r="K44" s="394">
        <f>'A1'!K44</f>
        <v>0</v>
      </c>
      <c r="L44" s="394">
        <f>'A1'!L44</f>
        <v>0.40300961000000002</v>
      </c>
      <c r="M44" s="394">
        <f>'A1'!M44</f>
        <v>321.93839804000004</v>
      </c>
      <c r="N44" s="26"/>
    </row>
    <row r="45" spans="1:14" s="14" customFormat="1" ht="18.75" customHeight="1">
      <c r="A45" s="29"/>
      <c r="B45" s="28" t="s">
        <v>339</v>
      </c>
      <c r="C45" s="200"/>
      <c r="D45" s="448">
        <f>'A1'!D45</f>
        <v>7499.7029338300026</v>
      </c>
      <c r="E45" s="448">
        <f>'A1'!E45</f>
        <v>123.88768545000005</v>
      </c>
      <c r="F45" s="448">
        <f>'A1'!F45</f>
        <v>0</v>
      </c>
      <c r="G45" s="448">
        <f>'A1'!G45</f>
        <v>0</v>
      </c>
      <c r="H45" s="448">
        <f>'A1'!H45</f>
        <v>0</v>
      </c>
      <c r="I45" s="448">
        <f>'A1'!I45</f>
        <v>0</v>
      </c>
      <c r="J45" s="448">
        <f>'A1'!J45</f>
        <v>0</v>
      </c>
      <c r="K45" s="448">
        <f>'A1'!K45</f>
        <v>0</v>
      </c>
      <c r="L45" s="448">
        <f>'A1'!L45</f>
        <v>0</v>
      </c>
      <c r="M45" s="448">
        <f>'A1'!M45</f>
        <v>7623.590619280003</v>
      </c>
      <c r="N45" s="26"/>
    </row>
    <row r="46" spans="1:14" s="14" customFormat="1" ht="18.75" customHeight="1">
      <c r="A46" s="30"/>
      <c r="B46" s="31" t="s">
        <v>340</v>
      </c>
      <c r="C46" s="200"/>
      <c r="D46" s="394">
        <f>'A1'!D46</f>
        <v>6603.5299496800026</v>
      </c>
      <c r="E46" s="394">
        <f>'A1'!E46</f>
        <v>123.88768545000005</v>
      </c>
      <c r="F46" s="394">
        <f>'A1'!F46</f>
        <v>0</v>
      </c>
      <c r="G46" s="394">
        <f>'A1'!G46</f>
        <v>0</v>
      </c>
      <c r="H46" s="394">
        <f>'A1'!H46</f>
        <v>0</v>
      </c>
      <c r="I46" s="394">
        <f>'A1'!I46</f>
        <v>0</v>
      </c>
      <c r="J46" s="394">
        <f>'A1'!J46</f>
        <v>0</v>
      </c>
      <c r="K46" s="394">
        <f>'A1'!K46</f>
        <v>0</v>
      </c>
      <c r="L46" s="394">
        <f>'A1'!L46</f>
        <v>0</v>
      </c>
      <c r="M46" s="394">
        <f>'A1'!M46</f>
        <v>6727.417635130003</v>
      </c>
      <c r="N46" s="26"/>
    </row>
    <row r="47" spans="1:14" s="14" customFormat="1" ht="18.75" customHeight="1">
      <c r="A47" s="30"/>
      <c r="B47" s="31" t="s">
        <v>341</v>
      </c>
      <c r="C47" s="200"/>
      <c r="D47" s="394">
        <f>'A1'!D47</f>
        <v>896.17298415000005</v>
      </c>
      <c r="E47" s="394">
        <f>'A1'!E47</f>
        <v>0</v>
      </c>
      <c r="F47" s="394">
        <f>'A1'!F47</f>
        <v>0</v>
      </c>
      <c r="G47" s="394">
        <f>'A1'!G47</f>
        <v>0</v>
      </c>
      <c r="H47" s="394">
        <f>'A1'!H47</f>
        <v>0</v>
      </c>
      <c r="I47" s="394">
        <f>'A1'!I47</f>
        <v>0</v>
      </c>
      <c r="J47" s="394">
        <f>'A1'!J47</f>
        <v>0</v>
      </c>
      <c r="K47" s="394">
        <f>'A1'!K47</f>
        <v>0</v>
      </c>
      <c r="L47" s="394">
        <f>'A1'!L47</f>
        <v>0</v>
      </c>
      <c r="M47" s="394">
        <f>'A1'!M47</f>
        <v>896.17298415000005</v>
      </c>
      <c r="N47" s="26"/>
    </row>
    <row r="48" spans="1:14" s="14" customFormat="1" ht="18.75" customHeight="1">
      <c r="A48" s="29"/>
      <c r="B48" s="12" t="s">
        <v>174</v>
      </c>
      <c r="C48" s="12"/>
      <c r="D48" s="394">
        <f>'A1'!D48</f>
        <v>18457.975621490001</v>
      </c>
      <c r="E48" s="394">
        <f>'A1'!E48</f>
        <v>1952.1287296300006</v>
      </c>
      <c r="F48" s="394">
        <f>'A1'!F48</f>
        <v>24.986370219999998</v>
      </c>
      <c r="G48" s="394">
        <f>'A1'!G48</f>
        <v>3.0885761999999999</v>
      </c>
      <c r="H48" s="394">
        <f>'A1'!H48</f>
        <v>2.9575800700000001</v>
      </c>
      <c r="I48" s="394">
        <f>'A1'!I48</f>
        <v>0</v>
      </c>
      <c r="J48" s="394">
        <f>'A1'!J48</f>
        <v>0</v>
      </c>
      <c r="K48" s="394">
        <f>'A1'!K48</f>
        <v>14.35206213</v>
      </c>
      <c r="L48" s="394">
        <f>'A1'!L48</f>
        <v>12.15601214</v>
      </c>
      <c r="M48" s="394">
        <f>'A1'!M48</f>
        <v>20467.64495188</v>
      </c>
      <c r="N48" s="26"/>
    </row>
    <row r="49" spans="1:24" s="14" customFormat="1" ht="18.75" customHeight="1">
      <c r="A49" s="32"/>
      <c r="B49" s="33" t="s">
        <v>178</v>
      </c>
      <c r="C49" s="201"/>
      <c r="D49" s="394">
        <f>'A1'!D49</f>
        <v>0</v>
      </c>
      <c r="E49" s="394">
        <f>'A1'!E49</f>
        <v>0</v>
      </c>
      <c r="F49" s="394">
        <f>'A1'!F49</f>
        <v>0</v>
      </c>
      <c r="G49" s="394">
        <f>'A1'!G49</f>
        <v>0</v>
      </c>
      <c r="H49" s="394">
        <f>'A1'!H49</f>
        <v>0</v>
      </c>
      <c r="I49" s="394">
        <f>'A1'!I49</f>
        <v>0</v>
      </c>
      <c r="J49" s="394">
        <f>'A1'!J49</f>
        <v>0</v>
      </c>
      <c r="K49" s="394">
        <f>'A1'!K49</f>
        <v>0</v>
      </c>
      <c r="L49" s="394">
        <f>'A1'!L49</f>
        <v>0</v>
      </c>
      <c r="M49" s="394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4">
        <f>'A1'!D50</f>
        <v>2696.7135792300019</v>
      </c>
      <c r="E50" s="394">
        <f>'A1'!E50</f>
        <v>62.604990269999995</v>
      </c>
      <c r="F50" s="394">
        <f>'A1'!F50</f>
        <v>5.0245682899999995</v>
      </c>
      <c r="G50" s="394">
        <f>'A1'!G50</f>
        <v>0.20154893000000002</v>
      </c>
      <c r="H50" s="394">
        <f>'A1'!H50</f>
        <v>0</v>
      </c>
      <c r="I50" s="394">
        <f>'A1'!I50</f>
        <v>0</v>
      </c>
      <c r="J50" s="394">
        <f>'A1'!J50</f>
        <v>0</v>
      </c>
      <c r="K50" s="394">
        <f>'A1'!K50</f>
        <v>3.6013951400000002</v>
      </c>
      <c r="L50" s="394">
        <f>'A1'!L50</f>
        <v>0</v>
      </c>
      <c r="M50" s="394">
        <f>'A1'!M50</f>
        <v>2768.1460818600021</v>
      </c>
      <c r="N50" s="26"/>
    </row>
    <row r="51" spans="1:24" s="14" customFormat="1" ht="18.75" customHeight="1">
      <c r="A51" s="29"/>
      <c r="B51" s="12" t="s">
        <v>180</v>
      </c>
      <c r="C51" s="201"/>
      <c r="D51" s="394">
        <f>'A1'!D51</f>
        <v>13992.350086820006</v>
      </c>
      <c r="E51" s="394">
        <f>'A1'!E51</f>
        <v>1816.6327652399989</v>
      </c>
      <c r="F51" s="394">
        <f>'A1'!F51</f>
        <v>19.961801929999996</v>
      </c>
      <c r="G51" s="394">
        <f>'A1'!G51</f>
        <v>2.8870272699999999</v>
      </c>
      <c r="H51" s="394">
        <f>'A1'!H51</f>
        <v>2.9575800700000001</v>
      </c>
      <c r="I51" s="394">
        <f>'A1'!I51</f>
        <v>0</v>
      </c>
      <c r="J51" s="394">
        <f>'A1'!J51</f>
        <v>0</v>
      </c>
      <c r="K51" s="394">
        <f>'A1'!K51</f>
        <v>10.750666989999999</v>
      </c>
      <c r="L51" s="394">
        <f>'A1'!L51</f>
        <v>12.15601214</v>
      </c>
      <c r="M51" s="394">
        <f>'A1'!M51</f>
        <v>15857.695940460006</v>
      </c>
      <c r="N51" s="26"/>
    </row>
    <row r="52" spans="1:24" s="14" customFormat="1" ht="18.75" customHeight="1">
      <c r="A52" s="29"/>
      <c r="B52" s="12" t="s">
        <v>181</v>
      </c>
      <c r="C52" s="201"/>
      <c r="D52" s="394">
        <f>'A1'!D52</f>
        <v>1768.9119554399997</v>
      </c>
      <c r="E52" s="394">
        <f>'A1'!E52</f>
        <v>72.890974119999996</v>
      </c>
      <c r="F52" s="394">
        <f>'A1'!F52</f>
        <v>0</v>
      </c>
      <c r="G52" s="394">
        <f>'A1'!G52</f>
        <v>0</v>
      </c>
      <c r="H52" s="394">
        <f>'A1'!H52</f>
        <v>0</v>
      </c>
      <c r="I52" s="394">
        <f>'A1'!I52</f>
        <v>0</v>
      </c>
      <c r="J52" s="394">
        <f>'A1'!J52</f>
        <v>0</v>
      </c>
      <c r="K52" s="394">
        <f>'A1'!K52</f>
        <v>0</v>
      </c>
      <c r="L52" s="394">
        <f>'A1'!L52</f>
        <v>0</v>
      </c>
      <c r="M52" s="394">
        <f>'A1'!M52</f>
        <v>1841.8029295599997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4">
        <f>'A1'!D53</f>
        <v>0</v>
      </c>
      <c r="E53" s="394">
        <f>'A1'!E53</f>
        <v>0</v>
      </c>
      <c r="F53" s="394">
        <f>'A1'!F53</f>
        <v>0</v>
      </c>
      <c r="G53" s="394">
        <f>'A1'!G53</f>
        <v>0</v>
      </c>
      <c r="H53" s="394">
        <f>'A1'!H53</f>
        <v>0</v>
      </c>
      <c r="I53" s="394">
        <f>'A1'!I53</f>
        <v>0</v>
      </c>
      <c r="J53" s="394">
        <f>'A1'!J53</f>
        <v>0</v>
      </c>
      <c r="K53" s="394">
        <f>'A1'!K53</f>
        <v>0</v>
      </c>
      <c r="L53" s="394">
        <f>'A1'!L53</f>
        <v>0</v>
      </c>
      <c r="M53" s="394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4">
        <f>'A1'!D54</f>
        <v>0</v>
      </c>
      <c r="E54" s="394">
        <f>'A1'!E54</f>
        <v>0</v>
      </c>
      <c r="F54" s="394">
        <f>'A1'!F54</f>
        <v>0</v>
      </c>
      <c r="G54" s="394">
        <f>'A1'!G54</f>
        <v>0</v>
      </c>
      <c r="H54" s="394">
        <f>'A1'!H54</f>
        <v>0</v>
      </c>
      <c r="I54" s="394">
        <f>'A1'!I54</f>
        <v>0</v>
      </c>
      <c r="J54" s="394">
        <f>'A1'!J54</f>
        <v>0</v>
      </c>
      <c r="K54" s="394">
        <f>'A1'!K54</f>
        <v>0</v>
      </c>
      <c r="L54" s="394">
        <f>'A1'!L54</f>
        <v>0</v>
      </c>
      <c r="M54" s="394">
        <f>'A1'!M54</f>
        <v>0</v>
      </c>
      <c r="N54" s="26"/>
    </row>
    <row r="55" spans="1:24" s="14" customFormat="1" ht="18.75" customHeight="1">
      <c r="A55" s="27"/>
      <c r="B55" s="28" t="s">
        <v>338</v>
      </c>
      <c r="C55" s="48"/>
      <c r="D55" s="448">
        <f>'A1'!D55</f>
        <v>285182.18044469017</v>
      </c>
      <c r="E55" s="448">
        <f>'A1'!E55</f>
        <v>30363.09395146004</v>
      </c>
      <c r="F55" s="448">
        <f>'A1'!F55</f>
        <v>7.0647417800000003</v>
      </c>
      <c r="G55" s="448">
        <f>'A1'!G55</f>
        <v>55.205339570000007</v>
      </c>
      <c r="H55" s="448">
        <f>'A1'!H55</f>
        <v>19.804107809999998</v>
      </c>
      <c r="I55" s="448">
        <f>'A1'!I55</f>
        <v>0</v>
      </c>
      <c r="J55" s="448">
        <f>'A1'!J55</f>
        <v>4.0453699999999995E-3</v>
      </c>
      <c r="K55" s="448">
        <f>'A1'!K55</f>
        <v>8.61897278</v>
      </c>
      <c r="L55" s="448">
        <f>'A1'!L55</f>
        <v>0</v>
      </c>
      <c r="M55" s="448">
        <f>'A1'!M55</f>
        <v>315635.97160346014</v>
      </c>
      <c r="N55" s="26"/>
    </row>
    <row r="56" spans="1:24" s="14" customFormat="1" ht="18.75" customHeight="1">
      <c r="A56" s="29"/>
      <c r="B56" s="12" t="s">
        <v>330</v>
      </c>
      <c r="C56" s="200"/>
      <c r="D56" s="394">
        <f>'A1'!D56</f>
        <v>205777.86577910013</v>
      </c>
      <c r="E56" s="394">
        <f>'A1'!E56</f>
        <v>17631.700245970031</v>
      </c>
      <c r="F56" s="394">
        <f>'A1'!F56</f>
        <v>7.0647417800000003</v>
      </c>
      <c r="G56" s="394">
        <f>'A1'!G56</f>
        <v>26.731690790000002</v>
      </c>
      <c r="H56" s="394">
        <f>'A1'!H56</f>
        <v>0</v>
      </c>
      <c r="I56" s="394">
        <f>'A1'!I56</f>
        <v>0</v>
      </c>
      <c r="J56" s="394">
        <f>'A1'!J56</f>
        <v>0</v>
      </c>
      <c r="K56" s="394">
        <f>'A1'!K56</f>
        <v>6.83819336</v>
      </c>
      <c r="L56" s="394">
        <f>'A1'!L56</f>
        <v>0</v>
      </c>
      <c r="M56" s="394">
        <f>'A1'!M56</f>
        <v>223450.20065100014</v>
      </c>
      <c r="N56" s="26"/>
    </row>
    <row r="57" spans="1:24" s="14" customFormat="1" ht="18.75" customHeight="1">
      <c r="A57" s="30"/>
      <c r="B57" s="31" t="s">
        <v>175</v>
      </c>
      <c r="C57" s="200"/>
      <c r="D57" s="394">
        <f>'A1'!D57</f>
        <v>89226.60115793976</v>
      </c>
      <c r="E57" s="394">
        <f>'A1'!E57</f>
        <v>14777.626471670032</v>
      </c>
      <c r="F57" s="394">
        <f>'A1'!F57</f>
        <v>9.6998130000000002E-2</v>
      </c>
      <c r="G57" s="394">
        <f>'A1'!G57</f>
        <v>0</v>
      </c>
      <c r="H57" s="394">
        <f>'A1'!H57</f>
        <v>0</v>
      </c>
      <c r="I57" s="394">
        <f>'A1'!I57</f>
        <v>0</v>
      </c>
      <c r="J57" s="394">
        <f>'A1'!J57</f>
        <v>0</v>
      </c>
      <c r="K57" s="394">
        <f>'A1'!K57</f>
        <v>0</v>
      </c>
      <c r="L57" s="394">
        <f>'A1'!L57</f>
        <v>0</v>
      </c>
      <c r="M57" s="394">
        <f>'A1'!M57</f>
        <v>104004.32462773978</v>
      </c>
      <c r="N57" s="26"/>
    </row>
    <row r="58" spans="1:24" s="14" customFormat="1" ht="18.75" customHeight="1">
      <c r="A58" s="30"/>
      <c r="B58" s="31" t="s">
        <v>176</v>
      </c>
      <c r="C58" s="200"/>
      <c r="D58" s="394">
        <f>'A1'!D58</f>
        <v>116551.26462116037</v>
      </c>
      <c r="E58" s="394">
        <f>'A1'!E58</f>
        <v>2854.0737742999977</v>
      </c>
      <c r="F58" s="394">
        <f>'A1'!F58</f>
        <v>6.9677436500000001</v>
      </c>
      <c r="G58" s="394">
        <f>'A1'!G58</f>
        <v>26.731690790000002</v>
      </c>
      <c r="H58" s="394">
        <f>'A1'!H58</f>
        <v>0</v>
      </c>
      <c r="I58" s="394">
        <f>'A1'!I58</f>
        <v>0</v>
      </c>
      <c r="J58" s="394">
        <f>'A1'!J58</f>
        <v>0</v>
      </c>
      <c r="K58" s="394">
        <f>'A1'!K58</f>
        <v>6.83819336</v>
      </c>
      <c r="L58" s="394">
        <f>'A1'!L58</f>
        <v>0</v>
      </c>
      <c r="M58" s="394">
        <f>'A1'!M58</f>
        <v>119445.87602326037</v>
      </c>
      <c r="N58" s="26"/>
    </row>
    <row r="59" spans="1:24" s="14" customFormat="1" ht="18.75" customHeight="1">
      <c r="A59" s="30"/>
      <c r="B59" s="12" t="s">
        <v>177</v>
      </c>
      <c r="C59" s="200"/>
      <c r="D59" s="394">
        <f>'A1'!D59</f>
        <v>44905.255259849961</v>
      </c>
      <c r="E59" s="394">
        <f>'A1'!E59</f>
        <v>10941.902319930006</v>
      </c>
      <c r="F59" s="394">
        <f>'A1'!F59</f>
        <v>0</v>
      </c>
      <c r="G59" s="394">
        <f>'A1'!G59</f>
        <v>1.7434318700000002</v>
      </c>
      <c r="H59" s="394">
        <f>'A1'!H59</f>
        <v>0</v>
      </c>
      <c r="I59" s="394">
        <f>'A1'!I59</f>
        <v>0</v>
      </c>
      <c r="J59" s="394">
        <f>'A1'!J59</f>
        <v>0</v>
      </c>
      <c r="K59" s="394">
        <f>'A1'!K59</f>
        <v>0</v>
      </c>
      <c r="L59" s="394">
        <f>'A1'!L59</f>
        <v>0</v>
      </c>
      <c r="M59" s="394">
        <f>'A1'!M59</f>
        <v>55848.90101164997</v>
      </c>
      <c r="N59" s="26"/>
    </row>
    <row r="60" spans="1:24" s="14" customFormat="1" ht="18.75" customHeight="1">
      <c r="A60" s="30"/>
      <c r="B60" s="31" t="s">
        <v>175</v>
      </c>
      <c r="C60" s="200"/>
      <c r="D60" s="394">
        <f>'A1'!D60</f>
        <v>18331.172827369974</v>
      </c>
      <c r="E60" s="394">
        <f>'A1'!E60</f>
        <v>5771.9635576600058</v>
      </c>
      <c r="F60" s="394">
        <f>'A1'!F60</f>
        <v>0</v>
      </c>
      <c r="G60" s="394">
        <f>'A1'!G60</f>
        <v>1.7434318700000002</v>
      </c>
      <c r="H60" s="394">
        <f>'A1'!H60</f>
        <v>0</v>
      </c>
      <c r="I60" s="394">
        <f>'A1'!I60</f>
        <v>0</v>
      </c>
      <c r="J60" s="394">
        <f>'A1'!J60</f>
        <v>0</v>
      </c>
      <c r="K60" s="394">
        <f>'A1'!K60</f>
        <v>0</v>
      </c>
      <c r="L60" s="394">
        <f>'A1'!L60</f>
        <v>0</v>
      </c>
      <c r="M60" s="394">
        <f>'A1'!M60</f>
        <v>24104.879816899978</v>
      </c>
      <c r="N60" s="26"/>
    </row>
    <row r="61" spans="1:24" s="14" customFormat="1" ht="18.75" customHeight="1">
      <c r="A61" s="30"/>
      <c r="B61" s="31" t="s">
        <v>176</v>
      </c>
      <c r="C61" s="200"/>
      <c r="D61" s="394">
        <f>'A1'!D61</f>
        <v>26574.082432479987</v>
      </c>
      <c r="E61" s="394">
        <f>'A1'!E61</f>
        <v>5169.9387622700006</v>
      </c>
      <c r="F61" s="394">
        <f>'A1'!F61</f>
        <v>0</v>
      </c>
      <c r="G61" s="394">
        <f>'A1'!G61</f>
        <v>0</v>
      </c>
      <c r="H61" s="394">
        <f>'A1'!H61</f>
        <v>0</v>
      </c>
      <c r="I61" s="394">
        <f>'A1'!I61</f>
        <v>0</v>
      </c>
      <c r="J61" s="394">
        <f>'A1'!J61</f>
        <v>0</v>
      </c>
      <c r="K61" s="394">
        <f>'A1'!K61</f>
        <v>0</v>
      </c>
      <c r="L61" s="394">
        <f>'A1'!L61</f>
        <v>0</v>
      </c>
      <c r="M61" s="394">
        <f>'A1'!M61</f>
        <v>31744.021194749988</v>
      </c>
      <c r="N61" s="26"/>
    </row>
    <row r="62" spans="1:24" s="14" customFormat="1" ht="18.75" customHeight="1">
      <c r="A62" s="29"/>
      <c r="B62" s="466" t="s">
        <v>329</v>
      </c>
      <c r="C62" s="200"/>
      <c r="D62" s="394">
        <f>'A1'!D62</f>
        <v>20304.243908019998</v>
      </c>
      <c r="E62" s="394">
        <f>'A1'!E62</f>
        <v>249.13153246000002</v>
      </c>
      <c r="F62" s="394">
        <f>'A1'!F62</f>
        <v>0</v>
      </c>
      <c r="G62" s="394">
        <f>'A1'!G62</f>
        <v>0</v>
      </c>
      <c r="H62" s="394">
        <f>'A1'!H62</f>
        <v>0</v>
      </c>
      <c r="I62" s="394">
        <f>'A1'!I62</f>
        <v>0</v>
      </c>
      <c r="J62" s="394">
        <f>'A1'!J62</f>
        <v>0</v>
      </c>
      <c r="K62" s="394">
        <f>'A1'!K62</f>
        <v>0</v>
      </c>
      <c r="L62" s="394">
        <f>'A1'!L62</f>
        <v>0</v>
      </c>
      <c r="M62" s="394">
        <f>'A1'!M62</f>
        <v>20553.375440479998</v>
      </c>
      <c r="N62" s="26"/>
    </row>
    <row r="63" spans="1:24" s="14" customFormat="1" ht="18.75" customHeight="1">
      <c r="A63" s="30"/>
      <c r="B63" s="31" t="s">
        <v>175</v>
      </c>
      <c r="C63" s="200"/>
      <c r="D63" s="394">
        <f>'A1'!D63</f>
        <v>6182.0623955600004</v>
      </c>
      <c r="E63" s="394">
        <f>'A1'!E63</f>
        <v>0</v>
      </c>
      <c r="F63" s="394">
        <f>'A1'!F63</f>
        <v>0</v>
      </c>
      <c r="G63" s="394">
        <f>'A1'!G63</f>
        <v>0</v>
      </c>
      <c r="H63" s="394">
        <f>'A1'!H63</f>
        <v>0</v>
      </c>
      <c r="I63" s="394">
        <f>'A1'!I63</f>
        <v>0</v>
      </c>
      <c r="J63" s="394">
        <f>'A1'!J63</f>
        <v>0</v>
      </c>
      <c r="K63" s="394">
        <f>'A1'!K63</f>
        <v>0</v>
      </c>
      <c r="L63" s="394">
        <f>'A1'!L63</f>
        <v>0</v>
      </c>
      <c r="M63" s="394">
        <f>'A1'!M63</f>
        <v>6182.0623955600004</v>
      </c>
      <c r="N63" s="26"/>
    </row>
    <row r="64" spans="1:24" s="14" customFormat="1" ht="18.75" customHeight="1">
      <c r="A64" s="30"/>
      <c r="B64" s="31" t="s">
        <v>176</v>
      </c>
      <c r="C64" s="200"/>
      <c r="D64" s="394">
        <f>'A1'!D64</f>
        <v>14122.181512459998</v>
      </c>
      <c r="E64" s="394">
        <f>'A1'!E64</f>
        <v>249.13153246000002</v>
      </c>
      <c r="F64" s="394">
        <f>'A1'!F64</f>
        <v>0</v>
      </c>
      <c r="G64" s="394">
        <f>'A1'!G64</f>
        <v>0</v>
      </c>
      <c r="H64" s="394">
        <f>'A1'!H64</f>
        <v>0</v>
      </c>
      <c r="I64" s="394">
        <f>'A1'!I64</f>
        <v>0</v>
      </c>
      <c r="J64" s="394">
        <f>'A1'!J64</f>
        <v>0</v>
      </c>
      <c r="K64" s="394">
        <f>'A1'!K64</f>
        <v>0</v>
      </c>
      <c r="L64" s="394">
        <f>'A1'!L64</f>
        <v>0</v>
      </c>
      <c r="M64" s="394">
        <f>'A1'!M64</f>
        <v>14371.313044919998</v>
      </c>
      <c r="N64" s="26"/>
    </row>
    <row r="65" spans="1:28" s="14" customFormat="1" ht="18.75" customHeight="1">
      <c r="A65" s="30"/>
      <c r="B65" s="466" t="s">
        <v>328</v>
      </c>
      <c r="C65" s="200"/>
      <c r="D65" s="394">
        <f>'A1'!D65</f>
        <v>14194.815497720007</v>
      </c>
      <c r="E65" s="394">
        <f>'A1'!E65</f>
        <v>1540.3598531000009</v>
      </c>
      <c r="F65" s="394">
        <f>'A1'!F65</f>
        <v>0</v>
      </c>
      <c r="G65" s="394">
        <f>'A1'!G65</f>
        <v>26.730216909999999</v>
      </c>
      <c r="H65" s="394">
        <f>'A1'!H65</f>
        <v>19.804107809999998</v>
      </c>
      <c r="I65" s="394">
        <f>'A1'!I65</f>
        <v>0</v>
      </c>
      <c r="J65" s="394">
        <f>'A1'!J65</f>
        <v>4.0453699999999995E-3</v>
      </c>
      <c r="K65" s="394">
        <f>'A1'!K65</f>
        <v>1.78077942</v>
      </c>
      <c r="L65" s="394">
        <f>'A1'!L65</f>
        <v>0</v>
      </c>
      <c r="M65" s="394">
        <f>'A1'!M65</f>
        <v>15783.494500330007</v>
      </c>
      <c r="N65" s="26"/>
    </row>
    <row r="66" spans="1:28" s="14" customFormat="1" ht="18.75" customHeight="1">
      <c r="A66" s="30"/>
      <c r="B66" s="31" t="s">
        <v>175</v>
      </c>
      <c r="C66" s="200"/>
      <c r="D66" s="394">
        <f>'A1'!D66</f>
        <v>3831.8931348100041</v>
      </c>
      <c r="E66" s="394">
        <f>'A1'!E66</f>
        <v>1531.948633030001</v>
      </c>
      <c r="F66" s="394">
        <f>'A1'!F66</f>
        <v>0</v>
      </c>
      <c r="G66" s="394">
        <f>'A1'!G66</f>
        <v>26.730216909999999</v>
      </c>
      <c r="H66" s="394">
        <f>'A1'!H66</f>
        <v>19.804107809999998</v>
      </c>
      <c r="I66" s="394">
        <f>'A1'!I66</f>
        <v>0</v>
      </c>
      <c r="J66" s="394">
        <f>'A1'!J66</f>
        <v>4.0453699999999995E-3</v>
      </c>
      <c r="K66" s="394">
        <f>'A1'!K66</f>
        <v>1.78077942</v>
      </c>
      <c r="L66" s="394">
        <f>'A1'!L66</f>
        <v>0</v>
      </c>
      <c r="M66" s="394">
        <f>'A1'!M66</f>
        <v>5412.1609173500055</v>
      </c>
      <c r="N66" s="26"/>
    </row>
    <row r="67" spans="1:28" s="14" customFormat="1" ht="18.75" customHeight="1">
      <c r="A67" s="30"/>
      <c r="B67" s="31" t="s">
        <v>176</v>
      </c>
      <c r="C67" s="200"/>
      <c r="D67" s="394">
        <f>'A1'!D67</f>
        <v>10362.922362910002</v>
      </c>
      <c r="E67" s="394">
        <f>'A1'!E67</f>
        <v>8.4112200700000006</v>
      </c>
      <c r="F67" s="394">
        <f>'A1'!F67</f>
        <v>0</v>
      </c>
      <c r="G67" s="394">
        <f>'A1'!G67</f>
        <v>0</v>
      </c>
      <c r="H67" s="394">
        <f>'A1'!H67</f>
        <v>0</v>
      </c>
      <c r="I67" s="394">
        <f>'A1'!I67</f>
        <v>0</v>
      </c>
      <c r="J67" s="394">
        <f>'A1'!J67</f>
        <v>0</v>
      </c>
      <c r="K67" s="394">
        <f>'A1'!K67</f>
        <v>0</v>
      </c>
      <c r="L67" s="394">
        <f>'A1'!L67</f>
        <v>0</v>
      </c>
      <c r="M67" s="394">
        <f>'A1'!M67</f>
        <v>10371.333582980002</v>
      </c>
      <c r="N67" s="26"/>
    </row>
    <row r="68" spans="1:28" s="14" customFormat="1" ht="18.75" customHeight="1">
      <c r="A68" s="29"/>
      <c r="B68" s="28" t="s">
        <v>339</v>
      </c>
      <c r="C68" s="200"/>
      <c r="D68" s="448">
        <f>'A1'!D68</f>
        <v>106621.99452509997</v>
      </c>
      <c r="E68" s="448">
        <f>'A1'!E68</f>
        <v>29640.579910339999</v>
      </c>
      <c r="F68" s="448">
        <f>'A1'!F68</f>
        <v>0</v>
      </c>
      <c r="G68" s="448">
        <f>'A1'!G68</f>
        <v>0</v>
      </c>
      <c r="H68" s="448">
        <f>'A1'!H68</f>
        <v>0</v>
      </c>
      <c r="I68" s="448">
        <f>'A1'!I68</f>
        <v>0</v>
      </c>
      <c r="J68" s="448">
        <f>'A1'!J68</f>
        <v>0</v>
      </c>
      <c r="K68" s="448">
        <f>'A1'!K68</f>
        <v>0</v>
      </c>
      <c r="L68" s="448">
        <f>'A1'!L68</f>
        <v>0</v>
      </c>
      <c r="M68" s="448">
        <f>'A1'!M68</f>
        <v>136262.57443543998</v>
      </c>
      <c r="N68" s="26"/>
    </row>
    <row r="69" spans="1:28" s="14" customFormat="1" ht="18.75" customHeight="1">
      <c r="A69" s="30"/>
      <c r="B69" s="31" t="s">
        <v>340</v>
      </c>
      <c r="C69" s="200"/>
      <c r="D69" s="394">
        <f>'A1'!D69</f>
        <v>106621.99452509997</v>
      </c>
      <c r="E69" s="394">
        <f>'A1'!E69</f>
        <v>29640.579910339999</v>
      </c>
      <c r="F69" s="394">
        <f>'A1'!F69</f>
        <v>0</v>
      </c>
      <c r="G69" s="394">
        <f>'A1'!G69</f>
        <v>0</v>
      </c>
      <c r="H69" s="394">
        <f>'A1'!H69</f>
        <v>0</v>
      </c>
      <c r="I69" s="394">
        <f>'A1'!I69</f>
        <v>0</v>
      </c>
      <c r="J69" s="394">
        <f>'A1'!J69</f>
        <v>0</v>
      </c>
      <c r="K69" s="394">
        <f>'A1'!K69</f>
        <v>0</v>
      </c>
      <c r="L69" s="394">
        <f>'A1'!L69</f>
        <v>0</v>
      </c>
      <c r="M69" s="394">
        <f>'A1'!M69</f>
        <v>136262.57443543998</v>
      </c>
      <c r="N69" s="26"/>
    </row>
    <row r="70" spans="1:28" s="14" customFormat="1" ht="18.75" customHeight="1">
      <c r="A70" s="30"/>
      <c r="B70" s="31" t="s">
        <v>341</v>
      </c>
      <c r="C70" s="200"/>
      <c r="D70" s="394">
        <f>'A1'!D70</f>
        <v>0</v>
      </c>
      <c r="E70" s="394">
        <f>'A1'!E70</f>
        <v>0</v>
      </c>
      <c r="F70" s="394">
        <f>'A1'!F70</f>
        <v>0</v>
      </c>
      <c r="G70" s="394">
        <f>'A1'!G70</f>
        <v>0</v>
      </c>
      <c r="H70" s="394">
        <f>'A1'!H70</f>
        <v>0</v>
      </c>
      <c r="I70" s="394">
        <f>'A1'!I70</f>
        <v>0</v>
      </c>
      <c r="J70" s="394">
        <f>'A1'!J70</f>
        <v>0</v>
      </c>
      <c r="K70" s="394">
        <f>'A1'!K70</f>
        <v>0</v>
      </c>
      <c r="L70" s="394">
        <f>'A1'!L70</f>
        <v>0</v>
      </c>
      <c r="M70" s="394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4">
        <f>'A1'!D71</f>
        <v>391804.17496979015</v>
      </c>
      <c r="E71" s="394">
        <f>'A1'!E71</f>
        <v>60003.673861800038</v>
      </c>
      <c r="F71" s="394">
        <f>'A1'!F71</f>
        <v>7.0647417800000003</v>
      </c>
      <c r="G71" s="394">
        <f>'A1'!G71</f>
        <v>55.205339570000007</v>
      </c>
      <c r="H71" s="394">
        <f>'A1'!H71</f>
        <v>19.804107809999998</v>
      </c>
      <c r="I71" s="394">
        <f>'A1'!I71</f>
        <v>0</v>
      </c>
      <c r="J71" s="394">
        <f>'A1'!J71</f>
        <v>4.0453699999999995E-3</v>
      </c>
      <c r="K71" s="394">
        <f>'A1'!K71</f>
        <v>8.61897278</v>
      </c>
      <c r="L71" s="394">
        <f>'A1'!L71</f>
        <v>0</v>
      </c>
      <c r="M71" s="394">
        <f>'A1'!M71</f>
        <v>451898.54603890021</v>
      </c>
      <c r="N71" s="26"/>
    </row>
    <row r="72" spans="1:28" s="14" customFormat="1" ht="18.75" customHeight="1">
      <c r="A72" s="32"/>
      <c r="B72" s="33" t="s">
        <v>252</v>
      </c>
      <c r="C72" s="201"/>
      <c r="D72" s="610"/>
      <c r="E72" s="394">
        <f>'A1'!E72</f>
        <v>0</v>
      </c>
      <c r="F72" s="394">
        <f>'A1'!F72</f>
        <v>0</v>
      </c>
      <c r="G72" s="394">
        <f>'A1'!G72</f>
        <v>0</v>
      </c>
      <c r="H72" s="394">
        <f>'A1'!H72</f>
        <v>0</v>
      </c>
      <c r="I72" s="394">
        <f>'A1'!I72</f>
        <v>0</v>
      </c>
      <c r="J72" s="394">
        <f>'A1'!J72</f>
        <v>0</v>
      </c>
      <c r="K72" s="394">
        <f>'A1'!K72</f>
        <v>0</v>
      </c>
      <c r="L72" s="394">
        <f>'A1'!L72</f>
        <v>0</v>
      </c>
      <c r="M72" s="610"/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4">
        <f>'A1'!D73</f>
        <v>381714.39366888918</v>
      </c>
      <c r="E73" s="394">
        <f>'A1'!E73</f>
        <v>59527.948799769962</v>
      </c>
      <c r="F73" s="394">
        <f>'A1'!F73</f>
        <v>3.5643059900000003</v>
      </c>
      <c r="G73" s="394">
        <f>'A1'!G73</f>
        <v>28.457840789999992</v>
      </c>
      <c r="H73" s="394">
        <f>'A1'!H73</f>
        <v>10.04720974</v>
      </c>
      <c r="I73" s="394">
        <f>'A1'!I73</f>
        <v>0</v>
      </c>
      <c r="J73" s="394">
        <f>'A1'!J73</f>
        <v>0</v>
      </c>
      <c r="K73" s="394">
        <f>'A1'!K73</f>
        <v>4.30948639</v>
      </c>
      <c r="L73" s="394">
        <f>'A1'!L73</f>
        <v>0</v>
      </c>
      <c r="M73" s="394">
        <f>'A1'!M73</f>
        <v>441288.7213115691</v>
      </c>
      <c r="N73" s="26"/>
    </row>
    <row r="74" spans="1:28" s="14" customFormat="1" ht="18.75" customHeight="1">
      <c r="A74" s="29"/>
      <c r="B74" s="12" t="s">
        <v>180</v>
      </c>
      <c r="C74" s="201"/>
      <c r="D74" s="394">
        <f>'A1'!D74</f>
        <v>9748.6988270300026</v>
      </c>
      <c r="E74" s="394">
        <f>'A1'!E74</f>
        <v>464.76331168999991</v>
      </c>
      <c r="F74" s="394">
        <f>'A1'!F74</f>
        <v>3.50043579</v>
      </c>
      <c r="G74" s="394">
        <f>'A1'!G74</f>
        <v>26.747498780000001</v>
      </c>
      <c r="H74" s="394">
        <f>'A1'!H74</f>
        <v>9.7568980700000001</v>
      </c>
      <c r="I74" s="394">
        <f>'A1'!I74</f>
        <v>0</v>
      </c>
      <c r="J74" s="394">
        <f>'A1'!J74</f>
        <v>4.0453699999999995E-3</v>
      </c>
      <c r="K74" s="394">
        <f>'A1'!K74</f>
        <v>4.30948639</v>
      </c>
      <c r="L74" s="394">
        <f>'A1'!L74</f>
        <v>0</v>
      </c>
      <c r="M74" s="394">
        <f>'A1'!M74</f>
        <v>10257.780503120002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3" t="s">
        <v>181</v>
      </c>
      <c r="C75" s="434"/>
      <c r="D75" s="435">
        <f>'A1'!D75</f>
        <v>341.08247387</v>
      </c>
      <c r="E75" s="436">
        <f>'A1'!E75</f>
        <v>10.96175034</v>
      </c>
      <c r="F75" s="436">
        <f>'A1'!F75</f>
        <v>0</v>
      </c>
      <c r="G75" s="436">
        <f>'A1'!G75</f>
        <v>0</v>
      </c>
      <c r="H75" s="436">
        <f>'A1'!H75</f>
        <v>0</v>
      </c>
      <c r="I75" s="436">
        <f>'A1'!I75</f>
        <v>0</v>
      </c>
      <c r="J75" s="436">
        <f>'A1'!J75</f>
        <v>0</v>
      </c>
      <c r="K75" s="436">
        <f>'A1'!K75</f>
        <v>0</v>
      </c>
      <c r="L75" s="436">
        <f>'A1'!L75</f>
        <v>0</v>
      </c>
      <c r="M75" s="436">
        <f>'A1'!M75</f>
        <v>352.04422420999998</v>
      </c>
      <c r="N75" s="26"/>
    </row>
    <row r="76" spans="1:28" s="14" customFormat="1" ht="14.25">
      <c r="A76" s="709" t="s">
        <v>253</v>
      </c>
      <c r="B76" s="710"/>
      <c r="C76" s="710"/>
      <c r="D76" s="710"/>
      <c r="E76" s="710"/>
      <c r="F76" s="710"/>
      <c r="G76" s="710"/>
      <c r="H76" s="710"/>
      <c r="I76" s="710"/>
      <c r="J76" s="710"/>
      <c r="K76" s="710"/>
      <c r="L76" s="710"/>
      <c r="M76" s="710"/>
      <c r="N76" s="26"/>
      <c r="O76" s="44"/>
      <c r="P76" s="44"/>
    </row>
    <row r="77" spans="1:28" s="14" customFormat="1" ht="18" customHeight="1">
      <c r="A77" s="709" t="s">
        <v>249</v>
      </c>
      <c r="B77" s="710"/>
      <c r="C77" s="710"/>
      <c r="D77" s="710"/>
      <c r="E77" s="710"/>
      <c r="F77" s="710"/>
      <c r="G77" s="710"/>
      <c r="H77" s="710"/>
      <c r="I77" s="710"/>
      <c r="J77" s="710"/>
      <c r="K77" s="710"/>
      <c r="L77" s="710"/>
      <c r="M77" s="710"/>
      <c r="N77" s="26"/>
      <c r="O77" s="44"/>
      <c r="P77" s="44"/>
      <c r="V77" s="26"/>
    </row>
    <row r="78" spans="1:28" s="44" customFormat="1" ht="18" customHeight="1">
      <c r="A78" s="709" t="s">
        <v>257</v>
      </c>
      <c r="B78" s="710"/>
      <c r="C78" s="710"/>
      <c r="D78" s="710"/>
      <c r="E78" s="710"/>
      <c r="F78" s="710"/>
      <c r="G78" s="710"/>
      <c r="H78" s="710"/>
      <c r="I78" s="710"/>
      <c r="J78" s="710"/>
      <c r="K78" s="710"/>
      <c r="L78" s="710"/>
      <c r="M78" s="710"/>
      <c r="O78" s="40"/>
      <c r="P78" s="40"/>
      <c r="T78" s="45"/>
    </row>
    <row r="79" spans="1:28" s="44" customFormat="1" ht="18" customHeight="1">
      <c r="A79" s="709" t="s">
        <v>254</v>
      </c>
      <c r="B79" s="710"/>
      <c r="C79" s="710"/>
      <c r="D79" s="710"/>
      <c r="E79" s="710"/>
      <c r="F79" s="710"/>
      <c r="G79" s="710"/>
      <c r="H79" s="710"/>
      <c r="I79" s="710"/>
      <c r="J79" s="710"/>
      <c r="K79" s="710"/>
      <c r="L79" s="710"/>
      <c r="M79" s="710"/>
      <c r="O79" s="42"/>
      <c r="P79" s="42"/>
      <c r="T79" s="45"/>
    </row>
    <row r="80" spans="1:28" s="40" customFormat="1" ht="20.25" customHeight="1">
      <c r="A80" s="709" t="s">
        <v>255</v>
      </c>
      <c r="B80" s="709"/>
      <c r="C80" s="709"/>
      <c r="D80" s="709"/>
      <c r="E80" s="709"/>
      <c r="F80" s="709"/>
      <c r="G80" s="709"/>
      <c r="H80" s="709"/>
      <c r="I80" s="709"/>
      <c r="J80" s="709"/>
      <c r="K80" s="709"/>
      <c r="L80" s="709"/>
      <c r="M80" s="709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6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2" t="s">
        <v>173</v>
      </c>
      <c r="L10" s="25" t="s">
        <v>174</v>
      </c>
    </row>
    <row r="11" spans="1:12" s="372" customFormat="1" ht="21" hidden="1" customHeight="1">
      <c r="A11" s="369"/>
      <c r="B11" s="370"/>
      <c r="C11" s="370"/>
      <c r="D11" s="373"/>
      <c r="E11" s="373"/>
      <c r="F11" s="373"/>
      <c r="G11" s="373"/>
      <c r="H11" s="373"/>
      <c r="I11" s="373"/>
      <c r="J11" s="374"/>
      <c r="K11" s="374"/>
      <c r="L11" s="373"/>
    </row>
    <row r="12" spans="1:12" s="14" customFormat="1" ht="18" customHeight="1">
      <c r="A12" s="27"/>
      <c r="B12" s="28" t="s">
        <v>267</v>
      </c>
      <c r="C12" s="56"/>
      <c r="D12" s="216"/>
      <c r="E12" s="216"/>
      <c r="F12" s="216"/>
      <c r="G12" s="216"/>
      <c r="H12" s="216"/>
      <c r="I12" s="216"/>
      <c r="J12" s="216"/>
      <c r="K12" s="216"/>
      <c r="L12" s="216"/>
    </row>
    <row r="13" spans="1:12" s="14" customFormat="1" ht="18" customHeight="1">
      <c r="A13" s="27"/>
      <c r="B13" s="28" t="s">
        <v>338</v>
      </c>
      <c r="C13" s="56"/>
      <c r="D13" s="470">
        <f>'A2'!D13</f>
        <v>118729.4084423201</v>
      </c>
      <c r="E13" s="470">
        <f>'A2'!E13</f>
        <v>4419.0036271699992</v>
      </c>
      <c r="F13" s="470">
        <f>'A2'!F13</f>
        <v>9086.2488048599971</v>
      </c>
      <c r="G13" s="470">
        <f>'A2'!G13</f>
        <v>1379.39041782</v>
      </c>
      <c r="H13" s="470">
        <f>'A2'!H13</f>
        <v>637.69896944999982</v>
      </c>
      <c r="I13" s="470">
        <f>'A2'!I13</f>
        <v>3056.7510493399996</v>
      </c>
      <c r="J13" s="470">
        <f>'A2'!J13</f>
        <v>38.6533704</v>
      </c>
      <c r="K13" s="470">
        <f>'A2'!K13</f>
        <v>851.40912315000003</v>
      </c>
      <c r="L13" s="470">
        <f>'A2'!L13</f>
        <v>138198.56380451011</v>
      </c>
    </row>
    <row r="14" spans="1:12" s="14" customFormat="1" ht="18" customHeight="1">
      <c r="A14" s="29"/>
      <c r="B14" s="12" t="s">
        <v>330</v>
      </c>
      <c r="C14" s="12"/>
      <c r="D14" s="394">
        <f>'A2'!D14</f>
        <v>72287.658482870247</v>
      </c>
      <c r="E14" s="394">
        <f>'A2'!E14</f>
        <v>1903.5097213699985</v>
      </c>
      <c r="F14" s="394">
        <f>'A2'!F14</f>
        <v>4603.4350887600021</v>
      </c>
      <c r="G14" s="394">
        <f>'A2'!G14</f>
        <v>644.64550238000027</v>
      </c>
      <c r="H14" s="394">
        <f>'A2'!H14</f>
        <v>286.77524632999996</v>
      </c>
      <c r="I14" s="394">
        <f>'A2'!I14</f>
        <v>1313.2242460300004</v>
      </c>
      <c r="J14" s="394">
        <f>'A2'!J14</f>
        <v>29.466484660000006</v>
      </c>
      <c r="K14" s="394">
        <f>'A2'!K14</f>
        <v>167.40351989999999</v>
      </c>
      <c r="L14" s="394">
        <f>'A2'!L14</f>
        <v>81236.118292300249</v>
      </c>
    </row>
    <row r="15" spans="1:12" s="14" customFormat="1" ht="18" customHeight="1">
      <c r="A15" s="30"/>
      <c r="B15" s="31" t="s">
        <v>175</v>
      </c>
      <c r="C15" s="31"/>
      <c r="D15" s="394">
        <f>'A2'!D15</f>
        <v>11094.499700340031</v>
      </c>
      <c r="E15" s="394">
        <f>'A2'!E15</f>
        <v>236.3101990699999</v>
      </c>
      <c r="F15" s="394">
        <f>'A2'!F15</f>
        <v>266.41715764000003</v>
      </c>
      <c r="G15" s="394">
        <f>'A2'!G15</f>
        <v>57.315301789999992</v>
      </c>
      <c r="H15" s="394">
        <f>'A2'!H15</f>
        <v>70.77640387000001</v>
      </c>
      <c r="I15" s="394">
        <f>'A2'!I15</f>
        <v>280.79066988</v>
      </c>
      <c r="J15" s="394">
        <f>'A2'!J15</f>
        <v>0.42390130000000004</v>
      </c>
      <c r="K15" s="394">
        <f>'A2'!K15</f>
        <v>18.951907139999999</v>
      </c>
      <c r="L15" s="394">
        <f>'A2'!L15</f>
        <v>12025.485241030032</v>
      </c>
    </row>
    <row r="16" spans="1:12" s="14" customFormat="1" ht="18" customHeight="1">
      <c r="A16" s="30"/>
      <c r="B16" s="31" t="s">
        <v>176</v>
      </c>
      <c r="C16" s="31"/>
      <c r="D16" s="394">
        <f>'A2'!D16</f>
        <v>61193.158782530219</v>
      </c>
      <c r="E16" s="394">
        <f>'A2'!E16</f>
        <v>1667.1995222999985</v>
      </c>
      <c r="F16" s="394">
        <f>'A2'!F16</f>
        <v>4337.0179311200018</v>
      </c>
      <c r="G16" s="394">
        <f>'A2'!G16</f>
        <v>587.33020059000023</v>
      </c>
      <c r="H16" s="394">
        <f>'A2'!H16</f>
        <v>215.99884245999996</v>
      </c>
      <c r="I16" s="394">
        <f>'A2'!I16</f>
        <v>1032.4335761500004</v>
      </c>
      <c r="J16" s="394">
        <f>'A2'!J16</f>
        <v>29.042583360000005</v>
      </c>
      <c r="K16" s="394">
        <f>'A2'!K16</f>
        <v>148.45161275999999</v>
      </c>
      <c r="L16" s="394">
        <f>'A2'!L16</f>
        <v>69210.633051270212</v>
      </c>
    </row>
    <row r="17" spans="1:14" s="14" customFormat="1" ht="18" customHeight="1">
      <c r="A17" s="30"/>
      <c r="B17" s="12" t="s">
        <v>177</v>
      </c>
      <c r="C17" s="31"/>
      <c r="D17" s="394">
        <f>'A2'!D17</f>
        <v>32190.337164119868</v>
      </c>
      <c r="E17" s="394">
        <f>'A2'!E17</f>
        <v>1164.1493791900007</v>
      </c>
      <c r="F17" s="394">
        <f>'A2'!F17</f>
        <v>2820.9995098699947</v>
      </c>
      <c r="G17" s="394">
        <f>'A2'!G17</f>
        <v>360.44845973999986</v>
      </c>
      <c r="H17" s="394">
        <f>'A2'!H17</f>
        <v>267.15239827999994</v>
      </c>
      <c r="I17" s="394">
        <f>'A2'!I17</f>
        <v>812.01458075999938</v>
      </c>
      <c r="J17" s="394">
        <f>'A2'!J17</f>
        <v>6.3172117299999995</v>
      </c>
      <c r="K17" s="394">
        <f>'A2'!K17</f>
        <v>562.95486527000003</v>
      </c>
      <c r="L17" s="394">
        <f>'A2'!L17</f>
        <v>38184.373568959862</v>
      </c>
    </row>
    <row r="18" spans="1:14" s="14" customFormat="1" ht="18" customHeight="1">
      <c r="A18" s="30"/>
      <c r="B18" s="31" t="s">
        <v>175</v>
      </c>
      <c r="C18" s="31"/>
      <c r="D18" s="394">
        <f>'A2'!D18</f>
        <v>5638.8600885399983</v>
      </c>
      <c r="E18" s="394">
        <f>'A2'!E18</f>
        <v>373.50242548000006</v>
      </c>
      <c r="F18" s="394">
        <f>'A2'!F18</f>
        <v>124.29640498999998</v>
      </c>
      <c r="G18" s="394">
        <f>'A2'!G18</f>
        <v>51.717007940000002</v>
      </c>
      <c r="H18" s="394">
        <f>'A2'!H18</f>
        <v>23.328642779999996</v>
      </c>
      <c r="I18" s="394">
        <f>'A2'!I18</f>
        <v>135.04440602000003</v>
      </c>
      <c r="J18" s="394">
        <f>'A2'!J18</f>
        <v>2.2563642100000001</v>
      </c>
      <c r="K18" s="394">
        <f>'A2'!K18</f>
        <v>49.407781610000008</v>
      </c>
      <c r="L18" s="394">
        <f>'A2'!L18</f>
        <v>6398.413121569999</v>
      </c>
    </row>
    <row r="19" spans="1:14" s="14" customFormat="1" ht="18" customHeight="1">
      <c r="A19" s="30"/>
      <c r="B19" s="31" t="s">
        <v>176</v>
      </c>
      <c r="C19" s="31"/>
      <c r="D19" s="394">
        <f>'A2'!D19</f>
        <v>26551.477075579871</v>
      </c>
      <c r="E19" s="394">
        <f>'A2'!E19</f>
        <v>790.6469537100005</v>
      </c>
      <c r="F19" s="394">
        <f>'A2'!F19</f>
        <v>2696.7031048799945</v>
      </c>
      <c r="G19" s="394">
        <f>'A2'!G19</f>
        <v>308.73145179999989</v>
      </c>
      <c r="H19" s="394">
        <f>'A2'!H19</f>
        <v>243.82375549999998</v>
      </c>
      <c r="I19" s="394">
        <f>'A2'!I19</f>
        <v>676.97017473999938</v>
      </c>
      <c r="J19" s="394">
        <f>'A2'!J19</f>
        <v>4.0608475199999994</v>
      </c>
      <c r="K19" s="394">
        <f>'A2'!K19</f>
        <v>513.54708366</v>
      </c>
      <c r="L19" s="394">
        <f>'A2'!L19</f>
        <v>31785.960447389865</v>
      </c>
    </row>
    <row r="20" spans="1:14" s="14" customFormat="1" ht="18" customHeight="1">
      <c r="A20" s="29"/>
      <c r="B20" s="466" t="s">
        <v>329</v>
      </c>
      <c r="C20" s="12"/>
      <c r="D20" s="394">
        <f>'A2'!D20</f>
        <v>1842.9917015100004</v>
      </c>
      <c r="E20" s="394">
        <f>'A2'!E20</f>
        <v>7.791331E-2</v>
      </c>
      <c r="F20" s="394">
        <f>'A2'!F20</f>
        <v>156.56090081999994</v>
      </c>
      <c r="G20" s="394">
        <f>'A2'!G20</f>
        <v>1.1981564799999997</v>
      </c>
      <c r="H20" s="394">
        <f>'A2'!H20</f>
        <v>6.2891550199999999</v>
      </c>
      <c r="I20" s="394">
        <f>'A2'!I20</f>
        <v>93.607957449999986</v>
      </c>
      <c r="J20" s="394">
        <f>'A2'!J20</f>
        <v>1.136941E-2</v>
      </c>
      <c r="K20" s="394">
        <f>'A2'!K20</f>
        <v>4.2838920000000003E-2</v>
      </c>
      <c r="L20" s="394">
        <f>'A2'!L20</f>
        <v>2100.7799929200005</v>
      </c>
    </row>
    <row r="21" spans="1:14" s="14" customFormat="1" ht="18" customHeight="1">
      <c r="A21" s="30"/>
      <c r="B21" s="31" t="s">
        <v>175</v>
      </c>
      <c r="C21" s="31"/>
      <c r="D21" s="394">
        <f>'A2'!D21</f>
        <v>3.6710420000000001E-2</v>
      </c>
      <c r="E21" s="394">
        <f>'A2'!E21</f>
        <v>0</v>
      </c>
      <c r="F21" s="394">
        <f>'A2'!F21</f>
        <v>0.22252117999999999</v>
      </c>
      <c r="G21" s="394">
        <f>'A2'!G21</f>
        <v>1.1981564799999997</v>
      </c>
      <c r="H21" s="394">
        <f>'A2'!H21</f>
        <v>0</v>
      </c>
      <c r="I21" s="394">
        <f>'A2'!I21</f>
        <v>0</v>
      </c>
      <c r="J21" s="394">
        <f>'A2'!J21</f>
        <v>3.9923600000000004E-3</v>
      </c>
      <c r="K21" s="394">
        <f>'A2'!K21</f>
        <v>0</v>
      </c>
      <c r="L21" s="394">
        <f>'A2'!L21</f>
        <v>1.4613804399999999</v>
      </c>
    </row>
    <row r="22" spans="1:14" s="14" customFormat="1" ht="18" customHeight="1">
      <c r="A22" s="30"/>
      <c r="B22" s="31" t="s">
        <v>176</v>
      </c>
      <c r="C22" s="31"/>
      <c r="D22" s="394">
        <f>'A2'!D22</f>
        <v>1842.9549910900005</v>
      </c>
      <c r="E22" s="394">
        <f>'A2'!E22</f>
        <v>7.791331E-2</v>
      </c>
      <c r="F22" s="394">
        <f>'A2'!F22</f>
        <v>156.33837963999994</v>
      </c>
      <c r="G22" s="394">
        <f>'A2'!G22</f>
        <v>0</v>
      </c>
      <c r="H22" s="394">
        <f>'A2'!H22</f>
        <v>6.2891550199999999</v>
      </c>
      <c r="I22" s="394">
        <f>'A2'!I22</f>
        <v>93.607957449999986</v>
      </c>
      <c r="J22" s="394">
        <f>'A2'!J22</f>
        <v>7.3770499999999996E-3</v>
      </c>
      <c r="K22" s="394">
        <f>'A2'!K22</f>
        <v>4.2838920000000003E-2</v>
      </c>
      <c r="L22" s="394">
        <f>'A2'!L22</f>
        <v>2099.3186124800004</v>
      </c>
    </row>
    <row r="23" spans="1:14" s="14" customFormat="1" ht="18" customHeight="1">
      <c r="A23" s="30"/>
      <c r="B23" s="466" t="s">
        <v>328</v>
      </c>
      <c r="C23" s="31"/>
      <c r="D23" s="394">
        <f>'A2'!D23</f>
        <v>12408.421093819978</v>
      </c>
      <c r="E23" s="394">
        <f>'A2'!E23</f>
        <v>1351.2666133</v>
      </c>
      <c r="F23" s="394">
        <f>'A2'!F23</f>
        <v>1505.2533054099999</v>
      </c>
      <c r="G23" s="394">
        <f>'A2'!G23</f>
        <v>373.09829921999994</v>
      </c>
      <c r="H23" s="394">
        <f>'A2'!H23</f>
        <v>77.482169819999996</v>
      </c>
      <c r="I23" s="394">
        <f>'A2'!I23</f>
        <v>837.90426510000009</v>
      </c>
      <c r="J23" s="394">
        <f>'A2'!J23</f>
        <v>2.8583045999999999</v>
      </c>
      <c r="K23" s="394">
        <f>'A2'!K23</f>
        <v>121.00789906</v>
      </c>
      <c r="L23" s="394">
        <f>'A2'!L23</f>
        <v>16677.291950329978</v>
      </c>
    </row>
    <row r="24" spans="1:14" s="14" customFormat="1" ht="18" customHeight="1">
      <c r="A24" s="30"/>
      <c r="B24" s="31" t="s">
        <v>175</v>
      </c>
      <c r="C24" s="31"/>
      <c r="D24" s="394">
        <f>'A2'!D24</f>
        <v>5251.0973767999849</v>
      </c>
      <c r="E24" s="394">
        <f>'A2'!E24</f>
        <v>156.04115695999994</v>
      </c>
      <c r="F24" s="394">
        <f>'A2'!F24</f>
        <v>694.02177714000027</v>
      </c>
      <c r="G24" s="394">
        <f>'A2'!G24</f>
        <v>115.19501188000004</v>
      </c>
      <c r="H24" s="394">
        <f>'A2'!H24</f>
        <v>41.375389500000004</v>
      </c>
      <c r="I24" s="394">
        <f>'A2'!I24</f>
        <v>274.61367236000001</v>
      </c>
      <c r="J24" s="394">
        <f>'A2'!J24</f>
        <v>2.8294168699999998</v>
      </c>
      <c r="K24" s="394">
        <f>'A2'!K24</f>
        <v>83.577434659999994</v>
      </c>
      <c r="L24" s="394">
        <f>'A2'!L24</f>
        <v>6618.7512361699864</v>
      </c>
    </row>
    <row r="25" spans="1:14" s="14" customFormat="1" ht="18" customHeight="1">
      <c r="A25" s="30"/>
      <c r="B25" s="31" t="s">
        <v>176</v>
      </c>
      <c r="C25" s="31"/>
      <c r="D25" s="394">
        <f>'A2'!D25</f>
        <v>7157.3237170199927</v>
      </c>
      <c r="E25" s="394">
        <f>'A2'!E25</f>
        <v>1195.2254563400002</v>
      </c>
      <c r="F25" s="394">
        <f>'A2'!F25</f>
        <v>811.23152826999979</v>
      </c>
      <c r="G25" s="394">
        <f>'A2'!G25</f>
        <v>257.90328733999991</v>
      </c>
      <c r="H25" s="394">
        <f>'A2'!H25</f>
        <v>36.106780319999999</v>
      </c>
      <c r="I25" s="394">
        <f>'A2'!I25</f>
        <v>563.29059274000008</v>
      </c>
      <c r="J25" s="394">
        <f>'A2'!J25</f>
        <v>2.8887729999999997E-2</v>
      </c>
      <c r="K25" s="394">
        <f>'A2'!K25</f>
        <v>37.430464399999998</v>
      </c>
      <c r="L25" s="394">
        <f>'A2'!L25</f>
        <v>10058.540714159994</v>
      </c>
    </row>
    <row r="26" spans="1:14" s="14" customFormat="1" ht="18" customHeight="1">
      <c r="A26" s="29"/>
      <c r="B26" s="28" t="s">
        <v>339</v>
      </c>
      <c r="C26" s="12"/>
      <c r="D26" s="394">
        <f>'A2'!D26</f>
        <v>1428.24569189</v>
      </c>
      <c r="E26" s="394">
        <f>'A2'!E26</f>
        <v>0</v>
      </c>
      <c r="F26" s="394">
        <f>'A2'!F26</f>
        <v>3.5706100000000005E-2</v>
      </c>
      <c r="G26" s="394">
        <f>'A2'!G26</f>
        <v>0</v>
      </c>
      <c r="H26" s="394">
        <f>'A2'!H26</f>
        <v>0</v>
      </c>
      <c r="I26" s="394">
        <f>'A2'!I26</f>
        <v>0</v>
      </c>
      <c r="J26" s="394">
        <f>'A2'!J26</f>
        <v>0</v>
      </c>
      <c r="K26" s="394">
        <f>'A2'!K26</f>
        <v>0</v>
      </c>
      <c r="L26" s="394">
        <f>'A2'!L26</f>
        <v>1428.28139799</v>
      </c>
    </row>
    <row r="27" spans="1:14" s="14" customFormat="1" ht="18" customHeight="1">
      <c r="A27" s="30"/>
      <c r="B27" s="31" t="s">
        <v>340</v>
      </c>
      <c r="C27" s="31"/>
      <c r="D27" s="394">
        <f>'A2'!D27</f>
        <v>1428.24569189</v>
      </c>
      <c r="E27" s="394">
        <f>'A2'!E27</f>
        <v>0</v>
      </c>
      <c r="F27" s="394">
        <f>'A2'!F27</f>
        <v>3.5706100000000005E-2</v>
      </c>
      <c r="G27" s="394">
        <f>'A2'!G27</f>
        <v>0</v>
      </c>
      <c r="H27" s="394">
        <f>'A2'!H27</f>
        <v>0</v>
      </c>
      <c r="I27" s="394">
        <f>'A2'!I27</f>
        <v>0</v>
      </c>
      <c r="J27" s="394">
        <f>'A2'!J27</f>
        <v>0</v>
      </c>
      <c r="K27" s="394">
        <f>'A2'!K27</f>
        <v>0</v>
      </c>
      <c r="L27" s="394">
        <f>'A2'!L27</f>
        <v>1428.28139799</v>
      </c>
    </row>
    <row r="28" spans="1:14" s="14" customFormat="1" ht="18" customHeight="1">
      <c r="A28" s="30"/>
      <c r="B28" s="31" t="s">
        <v>341</v>
      </c>
      <c r="C28" s="31"/>
      <c r="D28" s="394">
        <f>'A2'!D28</f>
        <v>0</v>
      </c>
      <c r="E28" s="394">
        <f>'A2'!E28</f>
        <v>0</v>
      </c>
      <c r="F28" s="394">
        <f>'A2'!F28</f>
        <v>0</v>
      </c>
      <c r="G28" s="394">
        <f>'A2'!G28</f>
        <v>0</v>
      </c>
      <c r="H28" s="394">
        <f>'A2'!H28</f>
        <v>0</v>
      </c>
      <c r="I28" s="394">
        <f>'A2'!I28</f>
        <v>0</v>
      </c>
      <c r="J28" s="394">
        <f>'A2'!J28</f>
        <v>0</v>
      </c>
      <c r="K28" s="394">
        <f>'A2'!K28</f>
        <v>0</v>
      </c>
      <c r="L28" s="394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4">
        <f>'A2'!D29</f>
        <v>120157.6541342101</v>
      </c>
      <c r="E29" s="394">
        <f>'A2'!E29</f>
        <v>4419.0036271699992</v>
      </c>
      <c r="F29" s="394">
        <f>'A2'!F29</f>
        <v>9086.2845109599966</v>
      </c>
      <c r="G29" s="394">
        <f>'A2'!G29</f>
        <v>1379.39041782</v>
      </c>
      <c r="H29" s="394">
        <f>'A2'!H29</f>
        <v>637.69896944999982</v>
      </c>
      <c r="I29" s="394">
        <f>'A2'!I29</f>
        <v>3056.7510493399996</v>
      </c>
      <c r="J29" s="394">
        <f>'A2'!J29</f>
        <v>38.6533704</v>
      </c>
      <c r="K29" s="394">
        <f>'A2'!K29</f>
        <v>851.40912315000003</v>
      </c>
      <c r="L29" s="394">
        <f>'A2'!L29</f>
        <v>139626.84520250012</v>
      </c>
      <c r="M29" s="26"/>
      <c r="N29" s="26"/>
    </row>
    <row r="30" spans="1:14" s="14" customFormat="1" ht="18" customHeight="1">
      <c r="A30" s="29"/>
      <c r="B30" s="12"/>
      <c r="C30" s="12"/>
      <c r="D30" s="394">
        <f>'A2'!D30</f>
        <v>0</v>
      </c>
      <c r="E30" s="394">
        <f>'A2'!E30</f>
        <v>0</v>
      </c>
      <c r="F30" s="394">
        <f>'A2'!F30</f>
        <v>0</v>
      </c>
      <c r="G30" s="394">
        <f>'A2'!G30</f>
        <v>0</v>
      </c>
      <c r="H30" s="394">
        <f>'A2'!H30</f>
        <v>0</v>
      </c>
      <c r="I30" s="394">
        <f>'A2'!I30</f>
        <v>0</v>
      </c>
      <c r="J30" s="394">
        <f>'A2'!J30</f>
        <v>0</v>
      </c>
      <c r="K30" s="394">
        <f>'A2'!K30</f>
        <v>0</v>
      </c>
      <c r="L30" s="394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4">
        <f>'A2'!D31</f>
        <v>0</v>
      </c>
      <c r="E31" s="394">
        <f>'A2'!E31</f>
        <v>0</v>
      </c>
      <c r="F31" s="394">
        <f>'A2'!F31</f>
        <v>0</v>
      </c>
      <c r="G31" s="394">
        <f>'A2'!G31</f>
        <v>0</v>
      </c>
      <c r="H31" s="394">
        <f>'A2'!H31</f>
        <v>0</v>
      </c>
      <c r="I31" s="394">
        <f>'A2'!I31</f>
        <v>0</v>
      </c>
      <c r="J31" s="394">
        <f>'A2'!J31</f>
        <v>0</v>
      </c>
      <c r="K31" s="394">
        <f>'A2'!K31</f>
        <v>0</v>
      </c>
      <c r="L31" s="394">
        <f>'A2'!L31</f>
        <v>0</v>
      </c>
    </row>
    <row r="32" spans="1:14" s="14" customFormat="1" ht="18" customHeight="1">
      <c r="A32" s="27"/>
      <c r="B32" s="28" t="s">
        <v>338</v>
      </c>
      <c r="C32" s="56"/>
      <c r="D32" s="394">
        <f>'A2'!D32</f>
        <v>213.22016981000002</v>
      </c>
      <c r="E32" s="394">
        <f>'A2'!E32</f>
        <v>0.3908314</v>
      </c>
      <c r="F32" s="394">
        <f>'A2'!F32</f>
        <v>631.51705598000024</v>
      </c>
      <c r="G32" s="394">
        <f>'A2'!G32</f>
        <v>11.08774863</v>
      </c>
      <c r="H32" s="394">
        <f>'A2'!H32</f>
        <v>204.72693554</v>
      </c>
      <c r="I32" s="394">
        <f>'A2'!I32</f>
        <v>0</v>
      </c>
      <c r="J32" s="394">
        <f>'A2'!J32</f>
        <v>15.4591925</v>
      </c>
      <c r="K32" s="394">
        <f>'A2'!K32</f>
        <v>141.04720542000001</v>
      </c>
      <c r="L32" s="394">
        <f>'A2'!L32</f>
        <v>1217.4491392800005</v>
      </c>
    </row>
    <row r="33" spans="1:12" s="14" customFormat="1" ht="18" customHeight="1">
      <c r="A33" s="29"/>
      <c r="B33" s="12" t="s">
        <v>330</v>
      </c>
      <c r="C33" s="12"/>
      <c r="D33" s="394">
        <f>'A2'!D33</f>
        <v>15.574040449999996</v>
      </c>
      <c r="E33" s="394">
        <f>'A2'!E33</f>
        <v>0.14072436999999999</v>
      </c>
      <c r="F33" s="394">
        <f>'A2'!F33</f>
        <v>348.76588716000015</v>
      </c>
      <c r="G33" s="394">
        <f>'A2'!G33</f>
        <v>11.0706162</v>
      </c>
      <c r="H33" s="394">
        <f>'A2'!H33</f>
        <v>50.241037359999993</v>
      </c>
      <c r="I33" s="394">
        <f>'A2'!I33</f>
        <v>0</v>
      </c>
      <c r="J33" s="394">
        <f>'A2'!J33</f>
        <v>15.334833100000001</v>
      </c>
      <c r="K33" s="394">
        <f>'A2'!K33</f>
        <v>17.029237659999996</v>
      </c>
      <c r="L33" s="394">
        <f>'A2'!L33</f>
        <v>458.15637630000015</v>
      </c>
    </row>
    <row r="34" spans="1:12" s="14" customFormat="1" ht="18" customHeight="1">
      <c r="A34" s="30"/>
      <c r="B34" s="31" t="s">
        <v>175</v>
      </c>
      <c r="C34" s="31"/>
      <c r="D34" s="394">
        <f>'A2'!D34</f>
        <v>0</v>
      </c>
      <c r="E34" s="394">
        <f>'A2'!E34</f>
        <v>0</v>
      </c>
      <c r="F34" s="394">
        <f>'A2'!F34</f>
        <v>32.817682720000008</v>
      </c>
      <c r="G34" s="394">
        <f>'A2'!G34</f>
        <v>0</v>
      </c>
      <c r="H34" s="394">
        <f>'A2'!H34</f>
        <v>0</v>
      </c>
      <c r="I34" s="394">
        <f>'A2'!I34</f>
        <v>0</v>
      </c>
      <c r="J34" s="394">
        <f>'A2'!J34</f>
        <v>0</v>
      </c>
      <c r="K34" s="394">
        <f>'A2'!K34</f>
        <v>0.376419</v>
      </c>
      <c r="L34" s="394">
        <f>'A2'!L34</f>
        <v>33.194101720000006</v>
      </c>
    </row>
    <row r="35" spans="1:12" s="14" customFormat="1" ht="18" customHeight="1">
      <c r="A35" s="30"/>
      <c r="B35" s="31" t="s">
        <v>176</v>
      </c>
      <c r="C35" s="31"/>
      <c r="D35" s="394">
        <f>'A2'!D35</f>
        <v>15.574040449999996</v>
      </c>
      <c r="E35" s="394">
        <f>'A2'!E35</f>
        <v>0.14072436999999999</v>
      </c>
      <c r="F35" s="394">
        <f>'A2'!F35</f>
        <v>315.94820444000015</v>
      </c>
      <c r="G35" s="394">
        <f>'A2'!G35</f>
        <v>11.0706162</v>
      </c>
      <c r="H35" s="394">
        <f>'A2'!H35</f>
        <v>50.241037359999993</v>
      </c>
      <c r="I35" s="394">
        <f>'A2'!I35</f>
        <v>0</v>
      </c>
      <c r="J35" s="394">
        <f>'A2'!J35</f>
        <v>15.334833100000001</v>
      </c>
      <c r="K35" s="394">
        <f>'A2'!K35</f>
        <v>16.652818659999998</v>
      </c>
      <c r="L35" s="394">
        <f>'A2'!L35</f>
        <v>424.96227458000016</v>
      </c>
    </row>
    <row r="36" spans="1:12" s="14" customFormat="1" ht="18" customHeight="1">
      <c r="A36" s="30"/>
      <c r="B36" s="12" t="s">
        <v>177</v>
      </c>
      <c r="C36" s="31"/>
      <c r="D36" s="394">
        <f>'A2'!D36</f>
        <v>27.441136570000008</v>
      </c>
      <c r="E36" s="394">
        <f>'A2'!E36</f>
        <v>0.25010703000000001</v>
      </c>
      <c r="F36" s="394">
        <f>'A2'!F36</f>
        <v>253.95336745000006</v>
      </c>
      <c r="G36" s="394">
        <f>'A2'!G36</f>
        <v>1.7132430000000001E-2</v>
      </c>
      <c r="H36" s="394">
        <f>'A2'!H36</f>
        <v>154.44582699</v>
      </c>
      <c r="I36" s="394">
        <f>'A2'!I36</f>
        <v>0</v>
      </c>
      <c r="J36" s="394">
        <f>'A2'!J36</f>
        <v>0.12435939999999999</v>
      </c>
      <c r="K36" s="394">
        <f>'A2'!K36</f>
        <v>119.74939263000003</v>
      </c>
      <c r="L36" s="394">
        <f>'A2'!L36</f>
        <v>555.98132250000015</v>
      </c>
    </row>
    <row r="37" spans="1:12" s="14" customFormat="1" ht="18" customHeight="1">
      <c r="A37" s="30"/>
      <c r="B37" s="31" t="s">
        <v>175</v>
      </c>
      <c r="C37" s="31"/>
      <c r="D37" s="394">
        <f>'A2'!D37</f>
        <v>1.0030088399999999</v>
      </c>
      <c r="E37" s="394">
        <f>'A2'!E37</f>
        <v>0</v>
      </c>
      <c r="F37" s="394">
        <f>'A2'!F37</f>
        <v>3.0885910499999998</v>
      </c>
      <c r="G37" s="394">
        <f>'A2'!G37</f>
        <v>0</v>
      </c>
      <c r="H37" s="394">
        <f>'A2'!H37</f>
        <v>0</v>
      </c>
      <c r="I37" s="394">
        <f>'A2'!I37</f>
        <v>0</v>
      </c>
      <c r="J37" s="394">
        <f>'A2'!J37</f>
        <v>0</v>
      </c>
      <c r="K37" s="394">
        <f>'A2'!K37</f>
        <v>1.5027900299999999</v>
      </c>
      <c r="L37" s="394">
        <f>'A2'!L37</f>
        <v>5.5943899199999993</v>
      </c>
    </row>
    <row r="38" spans="1:12" s="14" customFormat="1" ht="18" customHeight="1">
      <c r="A38" s="30"/>
      <c r="B38" s="31" t="s">
        <v>176</v>
      </c>
      <c r="C38" s="31"/>
      <c r="D38" s="394">
        <f>'A2'!D38</f>
        <v>26.438127730000009</v>
      </c>
      <c r="E38" s="394">
        <f>'A2'!E38</f>
        <v>0.25010703000000001</v>
      </c>
      <c r="F38" s="394">
        <f>'A2'!F38</f>
        <v>250.86477640000007</v>
      </c>
      <c r="G38" s="394">
        <f>'A2'!G38</f>
        <v>1.7132430000000001E-2</v>
      </c>
      <c r="H38" s="394">
        <f>'A2'!H38</f>
        <v>154.44582699</v>
      </c>
      <c r="I38" s="394">
        <f>'A2'!I38</f>
        <v>0</v>
      </c>
      <c r="J38" s="394">
        <f>'A2'!J38</f>
        <v>0.12435939999999999</v>
      </c>
      <c r="K38" s="394">
        <f>'A2'!K38</f>
        <v>118.24660260000003</v>
      </c>
      <c r="L38" s="394">
        <f>'A2'!L38</f>
        <v>550.38693258000012</v>
      </c>
    </row>
    <row r="39" spans="1:12" s="14" customFormat="1" ht="18" customHeight="1">
      <c r="A39" s="29"/>
      <c r="B39" s="466" t="s">
        <v>329</v>
      </c>
      <c r="C39" s="12"/>
      <c r="D39" s="394">
        <f>'A2'!D39</f>
        <v>6.1867517099999993</v>
      </c>
      <c r="E39" s="394">
        <f>'A2'!E39</f>
        <v>0</v>
      </c>
      <c r="F39" s="394">
        <f>'A2'!F39</f>
        <v>26.96377936</v>
      </c>
      <c r="G39" s="394">
        <f>'A2'!G39</f>
        <v>0</v>
      </c>
      <c r="H39" s="394">
        <f>'A2'!H39</f>
        <v>0</v>
      </c>
      <c r="I39" s="394">
        <f>'A2'!I39</f>
        <v>0</v>
      </c>
      <c r="J39" s="394">
        <f>'A2'!J39</f>
        <v>0</v>
      </c>
      <c r="K39" s="394">
        <f>'A2'!K39</f>
        <v>0</v>
      </c>
      <c r="L39" s="394">
        <f>'A2'!L39</f>
        <v>33.15053107</v>
      </c>
    </row>
    <row r="40" spans="1:12" s="14" customFormat="1" ht="18" customHeight="1">
      <c r="A40" s="30"/>
      <c r="B40" s="31" t="s">
        <v>175</v>
      </c>
      <c r="C40" s="31"/>
      <c r="D40" s="394">
        <f>'A2'!D40</f>
        <v>0</v>
      </c>
      <c r="E40" s="394">
        <f>'A2'!E40</f>
        <v>0</v>
      </c>
      <c r="F40" s="394">
        <f>'A2'!F40</f>
        <v>0</v>
      </c>
      <c r="G40" s="394">
        <f>'A2'!G40</f>
        <v>0</v>
      </c>
      <c r="H40" s="394">
        <f>'A2'!H40</f>
        <v>0</v>
      </c>
      <c r="I40" s="394">
        <f>'A2'!I40</f>
        <v>0</v>
      </c>
      <c r="J40" s="394">
        <f>'A2'!J40</f>
        <v>0</v>
      </c>
      <c r="K40" s="394">
        <f>'A2'!K40</f>
        <v>0</v>
      </c>
      <c r="L40" s="394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4">
        <f>'A2'!D41</f>
        <v>6.1867517099999993</v>
      </c>
      <c r="E41" s="394">
        <f>'A2'!E41</f>
        <v>0</v>
      </c>
      <c r="F41" s="394">
        <f>'A2'!F41</f>
        <v>26.96377936</v>
      </c>
      <c r="G41" s="394">
        <f>'A2'!G41</f>
        <v>0</v>
      </c>
      <c r="H41" s="394">
        <f>'A2'!H41</f>
        <v>0</v>
      </c>
      <c r="I41" s="394">
        <f>'A2'!I41</f>
        <v>0</v>
      </c>
      <c r="J41" s="394">
        <f>'A2'!J41</f>
        <v>0</v>
      </c>
      <c r="K41" s="394">
        <f>'A2'!K41</f>
        <v>0</v>
      </c>
      <c r="L41" s="394">
        <f>'A2'!L41</f>
        <v>33.15053107</v>
      </c>
    </row>
    <row r="42" spans="1:12" s="14" customFormat="1" ht="18" customHeight="1">
      <c r="A42" s="30"/>
      <c r="B42" s="466" t="s">
        <v>328</v>
      </c>
      <c r="C42" s="31"/>
      <c r="D42" s="394">
        <f>'A2'!D42</f>
        <v>164.01824108000002</v>
      </c>
      <c r="E42" s="394">
        <f>'A2'!E42</f>
        <v>0</v>
      </c>
      <c r="F42" s="394">
        <f>'A2'!F42</f>
        <v>1.8340220099999998</v>
      </c>
      <c r="G42" s="394">
        <f>'A2'!G42</f>
        <v>0</v>
      </c>
      <c r="H42" s="394">
        <f>'A2'!H42</f>
        <v>4.0071190000000007E-2</v>
      </c>
      <c r="I42" s="394">
        <f>'A2'!I42</f>
        <v>0</v>
      </c>
      <c r="J42" s="394">
        <f>'A2'!J42</f>
        <v>0</v>
      </c>
      <c r="K42" s="394">
        <f>'A2'!K42</f>
        <v>4.2685751300000003</v>
      </c>
      <c r="L42" s="394">
        <f>'A2'!L42</f>
        <v>170.16090941000004</v>
      </c>
    </row>
    <row r="43" spans="1:12" s="14" customFormat="1" ht="18" customHeight="1">
      <c r="A43" s="30"/>
      <c r="B43" s="31" t="s">
        <v>175</v>
      </c>
      <c r="C43" s="31"/>
      <c r="D43" s="394">
        <f>'A2'!D43</f>
        <v>2.8706859699999998</v>
      </c>
      <c r="E43" s="394">
        <f>'A2'!E43</f>
        <v>0</v>
      </c>
      <c r="F43" s="394">
        <f>'A2'!F43</f>
        <v>1.8031749899999998</v>
      </c>
      <c r="G43" s="394">
        <f>'A2'!G43</f>
        <v>0</v>
      </c>
      <c r="H43" s="394">
        <f>'A2'!H43</f>
        <v>4.0071190000000007E-2</v>
      </c>
      <c r="I43" s="394">
        <f>'A2'!I43</f>
        <v>0</v>
      </c>
      <c r="J43" s="394">
        <f>'A2'!J43</f>
        <v>0</v>
      </c>
      <c r="K43" s="394">
        <f>'A2'!K43</f>
        <v>0.406474</v>
      </c>
      <c r="L43" s="394">
        <f>'A2'!L43</f>
        <v>5.12040615</v>
      </c>
    </row>
    <row r="44" spans="1:12" s="14" customFormat="1" ht="18" customHeight="1">
      <c r="A44" s="30"/>
      <c r="B44" s="31" t="s">
        <v>176</v>
      </c>
      <c r="C44" s="31"/>
      <c r="D44" s="394">
        <f>'A2'!D44</f>
        <v>161.14755511000001</v>
      </c>
      <c r="E44" s="394">
        <f>'A2'!E44</f>
        <v>0</v>
      </c>
      <c r="F44" s="394">
        <f>'A2'!F44</f>
        <v>3.0847019999999999E-2</v>
      </c>
      <c r="G44" s="394">
        <f>'A2'!G44</f>
        <v>0</v>
      </c>
      <c r="H44" s="394">
        <f>'A2'!H44</f>
        <v>0</v>
      </c>
      <c r="I44" s="394">
        <f>'A2'!I44</f>
        <v>0</v>
      </c>
      <c r="J44" s="394">
        <f>'A2'!J44</f>
        <v>0</v>
      </c>
      <c r="K44" s="394">
        <f>'A2'!K44</f>
        <v>3.8621011300000005</v>
      </c>
      <c r="L44" s="394">
        <f>'A2'!L44</f>
        <v>165.04050326000004</v>
      </c>
    </row>
    <row r="45" spans="1:12" s="14" customFormat="1" ht="18" customHeight="1">
      <c r="A45" s="29"/>
      <c r="B45" s="28" t="s">
        <v>339</v>
      </c>
      <c r="C45" s="12"/>
      <c r="D45" s="394">
        <f>'A2'!D45</f>
        <v>1438.6680315300002</v>
      </c>
      <c r="E45" s="394">
        <f>'A2'!E45</f>
        <v>0</v>
      </c>
      <c r="F45" s="394">
        <f>'A2'!F45</f>
        <v>0.25412323000000003</v>
      </c>
      <c r="G45" s="394">
        <f>'A2'!G45</f>
        <v>0</v>
      </c>
      <c r="H45" s="394">
        <f>'A2'!H45</f>
        <v>0</v>
      </c>
      <c r="I45" s="394">
        <f>'A2'!I45</f>
        <v>0</v>
      </c>
      <c r="J45" s="394">
        <f>'A2'!J45</f>
        <v>0</v>
      </c>
      <c r="K45" s="394">
        <f>'A2'!K45</f>
        <v>0</v>
      </c>
      <c r="L45" s="394">
        <f>'A2'!L45</f>
        <v>1438.9221547600002</v>
      </c>
    </row>
    <row r="46" spans="1:12" s="14" customFormat="1" ht="18" customHeight="1">
      <c r="A46" s="30"/>
      <c r="B46" s="31" t="s">
        <v>340</v>
      </c>
      <c r="C46" s="31"/>
      <c r="D46" s="394">
        <f>'A2'!D46</f>
        <v>646.62852893999991</v>
      </c>
      <c r="E46" s="394">
        <f>'A2'!E46</f>
        <v>0</v>
      </c>
      <c r="F46" s="394">
        <f>'A2'!F46</f>
        <v>0.25412323000000003</v>
      </c>
      <c r="G46" s="394">
        <f>'A2'!G46</f>
        <v>0</v>
      </c>
      <c r="H46" s="394">
        <f>'A2'!H46</f>
        <v>0</v>
      </c>
      <c r="I46" s="394">
        <f>'A2'!I46</f>
        <v>0</v>
      </c>
      <c r="J46" s="394">
        <f>'A2'!J46</f>
        <v>0</v>
      </c>
      <c r="K46" s="394">
        <f>'A2'!K46</f>
        <v>0</v>
      </c>
      <c r="L46" s="394">
        <f>'A2'!L46</f>
        <v>646.88265216999991</v>
      </c>
    </row>
    <row r="47" spans="1:12" s="14" customFormat="1" ht="18" customHeight="1">
      <c r="A47" s="30"/>
      <c r="B47" s="31" t="s">
        <v>341</v>
      </c>
      <c r="C47" s="31"/>
      <c r="D47" s="394">
        <f>'A2'!D47</f>
        <v>792.03950259000032</v>
      </c>
      <c r="E47" s="394">
        <f>'A2'!E47</f>
        <v>0</v>
      </c>
      <c r="F47" s="394">
        <f>'A2'!F47</f>
        <v>0</v>
      </c>
      <c r="G47" s="394">
        <f>'A2'!G47</f>
        <v>0</v>
      </c>
      <c r="H47" s="394">
        <f>'A2'!H47</f>
        <v>0</v>
      </c>
      <c r="I47" s="394">
        <f>'A2'!I47</f>
        <v>0</v>
      </c>
      <c r="J47" s="394">
        <f>'A2'!J47</f>
        <v>0</v>
      </c>
      <c r="K47" s="394">
        <f>'A2'!K47</f>
        <v>0</v>
      </c>
      <c r="L47" s="394">
        <f>'A2'!L47</f>
        <v>792.03950259000032</v>
      </c>
    </row>
    <row r="48" spans="1:12" s="14" customFormat="1" ht="18" customHeight="1">
      <c r="A48" s="29"/>
      <c r="B48" s="12" t="s">
        <v>174</v>
      </c>
      <c r="C48" s="12"/>
      <c r="D48" s="394">
        <f>'A2'!D48</f>
        <v>1651.8882013400003</v>
      </c>
      <c r="E48" s="394">
        <f>'A2'!E48</f>
        <v>0.3908314</v>
      </c>
      <c r="F48" s="394">
        <f>'A2'!F48</f>
        <v>631.77117921000024</v>
      </c>
      <c r="G48" s="394">
        <f>'A2'!G48</f>
        <v>11.08774863</v>
      </c>
      <c r="H48" s="394">
        <f>'A2'!H48</f>
        <v>204.72693554</v>
      </c>
      <c r="I48" s="394">
        <f>'A2'!I48</f>
        <v>0</v>
      </c>
      <c r="J48" s="394">
        <f>'A2'!J48</f>
        <v>15.4591925</v>
      </c>
      <c r="K48" s="394">
        <f>'A2'!K48</f>
        <v>141.04720542000001</v>
      </c>
      <c r="L48" s="394">
        <f>'A2'!L48</f>
        <v>2656.371294040001</v>
      </c>
    </row>
    <row r="49" spans="1:12" s="14" customFormat="1" ht="18" customHeight="1">
      <c r="A49" s="32"/>
      <c r="B49" s="33" t="s">
        <v>178</v>
      </c>
      <c r="C49" s="33"/>
      <c r="D49" s="394">
        <f>'A2'!D49</f>
        <v>0</v>
      </c>
      <c r="E49" s="394">
        <f>'A2'!E49</f>
        <v>0</v>
      </c>
      <c r="F49" s="394">
        <f>'A2'!F49</f>
        <v>0</v>
      </c>
      <c r="G49" s="394">
        <f>'A2'!G49</f>
        <v>0</v>
      </c>
      <c r="H49" s="394">
        <f>'A2'!H49</f>
        <v>0</v>
      </c>
      <c r="I49" s="394">
        <f>'A2'!I49</f>
        <v>0</v>
      </c>
      <c r="J49" s="394">
        <f>'A2'!J49</f>
        <v>0</v>
      </c>
      <c r="K49" s="394">
        <f>'A2'!K49</f>
        <v>0</v>
      </c>
      <c r="L49" s="394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4">
        <f>'A2'!D50</f>
        <v>109.34268052999998</v>
      </c>
      <c r="E50" s="394">
        <f>'A2'!E50</f>
        <v>0.25010703000000001</v>
      </c>
      <c r="F50" s="394">
        <f>'A2'!F50</f>
        <v>631.51860007999983</v>
      </c>
      <c r="G50" s="394">
        <f>'A2'!G50</f>
        <v>1.7132430000000001E-2</v>
      </c>
      <c r="H50" s="394">
        <f>'A2'!H50</f>
        <v>204.72693553999997</v>
      </c>
      <c r="I50" s="394">
        <f>'A2'!I50</f>
        <v>0</v>
      </c>
      <c r="J50" s="394">
        <f>'A2'!J50</f>
        <v>11.604459100000001</v>
      </c>
      <c r="K50" s="394">
        <f>'A2'!K50</f>
        <v>10.839361060000002</v>
      </c>
      <c r="L50" s="394">
        <f>'A2'!L50</f>
        <v>968.29927576999967</v>
      </c>
    </row>
    <row r="51" spans="1:12" s="14" customFormat="1" ht="18" customHeight="1">
      <c r="A51" s="29"/>
      <c r="B51" s="12" t="s">
        <v>180</v>
      </c>
      <c r="C51" s="12"/>
      <c r="D51" s="394">
        <f>'A2'!D51</f>
        <v>1461.6658620699993</v>
      </c>
      <c r="E51" s="394">
        <f>'A2'!E51</f>
        <v>0.14072436999999999</v>
      </c>
      <c r="F51" s="394">
        <f>'A2'!F51</f>
        <v>0.25257913000000004</v>
      </c>
      <c r="G51" s="394">
        <f>'A2'!G51</f>
        <v>11.0706162</v>
      </c>
      <c r="H51" s="394">
        <f>'A2'!H51</f>
        <v>0</v>
      </c>
      <c r="I51" s="394">
        <f>'A2'!I51</f>
        <v>0</v>
      </c>
      <c r="J51" s="394">
        <f>'A2'!J51</f>
        <v>3.8547334000000002</v>
      </c>
      <c r="K51" s="394">
        <f>'A2'!K51</f>
        <v>130.20784436</v>
      </c>
      <c r="L51" s="394">
        <f>'A2'!L51</f>
        <v>1607.1923595299993</v>
      </c>
    </row>
    <row r="52" spans="1:12" s="14" customFormat="1" ht="18" customHeight="1">
      <c r="A52" s="29"/>
      <c r="B52" s="12" t="s">
        <v>181</v>
      </c>
      <c r="C52" s="12"/>
      <c r="D52" s="394">
        <f>'A2'!D52</f>
        <v>80.879658739999996</v>
      </c>
      <c r="E52" s="394">
        <f>'A2'!E52</f>
        <v>0</v>
      </c>
      <c r="F52" s="394">
        <f>'A2'!F52</f>
        <v>0</v>
      </c>
      <c r="G52" s="394">
        <f>'A2'!G52</f>
        <v>0</v>
      </c>
      <c r="H52" s="394">
        <f>'A2'!H52</f>
        <v>0</v>
      </c>
      <c r="I52" s="394">
        <f>'A2'!I52</f>
        <v>0</v>
      </c>
      <c r="J52" s="394">
        <f>'A2'!J52</f>
        <v>0</v>
      </c>
      <c r="K52" s="394">
        <f>'A2'!K52</f>
        <v>0</v>
      </c>
      <c r="L52" s="394">
        <f>'A2'!L52</f>
        <v>80.879658739999996</v>
      </c>
    </row>
    <row r="53" spans="1:12" s="14" customFormat="1" ht="18" customHeight="1">
      <c r="A53" s="29"/>
      <c r="B53" s="12"/>
      <c r="C53" s="12"/>
      <c r="D53" s="394">
        <f>'A2'!D53</f>
        <v>0</v>
      </c>
      <c r="E53" s="394">
        <f>'A2'!E53</f>
        <v>0</v>
      </c>
      <c r="F53" s="394">
        <f>'A2'!F53</f>
        <v>0</v>
      </c>
      <c r="G53" s="394">
        <f>'A2'!G53</f>
        <v>0</v>
      </c>
      <c r="H53" s="394">
        <f>'A2'!H53</f>
        <v>0</v>
      </c>
      <c r="I53" s="394">
        <f>'A2'!I53</f>
        <v>0</v>
      </c>
      <c r="J53" s="394">
        <f>'A2'!J53</f>
        <v>0</v>
      </c>
      <c r="K53" s="394">
        <f>'A2'!K53</f>
        <v>0</v>
      </c>
      <c r="L53" s="394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4">
        <f>'A2'!D54</f>
        <v>0</v>
      </c>
      <c r="E54" s="394">
        <f>'A2'!E54</f>
        <v>0</v>
      </c>
      <c r="F54" s="394">
        <f>'A2'!F54</f>
        <v>0</v>
      </c>
      <c r="G54" s="394">
        <f>'A2'!G54</f>
        <v>0</v>
      </c>
      <c r="H54" s="394">
        <f>'A2'!H54</f>
        <v>0</v>
      </c>
      <c r="I54" s="394">
        <f>'A2'!I54</f>
        <v>0</v>
      </c>
      <c r="J54" s="394">
        <f>'A2'!J54</f>
        <v>0</v>
      </c>
      <c r="K54" s="394">
        <f>'A2'!K54</f>
        <v>0</v>
      </c>
      <c r="L54" s="394">
        <f>'A2'!L54</f>
        <v>0</v>
      </c>
    </row>
    <row r="55" spans="1:12" s="14" customFormat="1" ht="18" customHeight="1">
      <c r="A55" s="27"/>
      <c r="B55" s="28" t="s">
        <v>338</v>
      </c>
      <c r="C55" s="56"/>
      <c r="D55" s="394">
        <f>'A2'!D55</f>
        <v>123483.38716316009</v>
      </c>
      <c r="E55" s="394">
        <f>'A2'!E55</f>
        <v>8207.8873161599986</v>
      </c>
      <c r="F55" s="394">
        <f>'A2'!F55</f>
        <v>7486.0823427999985</v>
      </c>
      <c r="G55" s="394">
        <f>'A2'!G55</f>
        <v>10832.943440070003</v>
      </c>
      <c r="H55" s="394">
        <f>'A2'!H55</f>
        <v>677.40519941000002</v>
      </c>
      <c r="I55" s="394">
        <f>'A2'!I55</f>
        <v>1708.9796250900006</v>
      </c>
      <c r="J55" s="394">
        <f>'A2'!J55</f>
        <v>193.68412751999998</v>
      </c>
      <c r="K55" s="394">
        <f>'A2'!K55</f>
        <v>2102.1811190399994</v>
      </c>
      <c r="L55" s="394">
        <f>'A2'!L55</f>
        <v>154692.55033325008</v>
      </c>
    </row>
    <row r="56" spans="1:12" s="14" customFormat="1" ht="18" customHeight="1">
      <c r="A56" s="29"/>
      <c r="B56" s="12" t="s">
        <v>330</v>
      </c>
      <c r="C56" s="12"/>
      <c r="D56" s="394">
        <f>'A2'!D56</f>
        <v>73502.454029479995</v>
      </c>
      <c r="E56" s="394">
        <f>'A2'!E56</f>
        <v>5185.1565759099976</v>
      </c>
      <c r="F56" s="394">
        <f>'A2'!F56</f>
        <v>2967.3295217999994</v>
      </c>
      <c r="G56" s="394">
        <f>'A2'!G56</f>
        <v>3882.286222719998</v>
      </c>
      <c r="H56" s="394">
        <f>'A2'!H56</f>
        <v>469.23546106000003</v>
      </c>
      <c r="I56" s="394">
        <f>'A2'!I56</f>
        <v>807.5068863500004</v>
      </c>
      <c r="J56" s="394">
        <f>'A2'!J56</f>
        <v>101.59202430999997</v>
      </c>
      <c r="K56" s="394">
        <f>'A2'!K56</f>
        <v>467.10992901999992</v>
      </c>
      <c r="L56" s="394">
        <f>'A2'!L56</f>
        <v>87382.67065064999</v>
      </c>
    </row>
    <row r="57" spans="1:12" s="14" customFormat="1" ht="18" customHeight="1">
      <c r="A57" s="30"/>
      <c r="B57" s="31" t="s">
        <v>175</v>
      </c>
      <c r="C57" s="31"/>
      <c r="D57" s="394">
        <f>'A2'!D57</f>
        <v>21725.358768329974</v>
      </c>
      <c r="E57" s="394">
        <f>'A2'!E57</f>
        <v>912.97668387999954</v>
      </c>
      <c r="F57" s="394">
        <f>'A2'!F57</f>
        <v>378.60231676000024</v>
      </c>
      <c r="G57" s="394">
        <f>'A2'!G57</f>
        <v>360.07821799000021</v>
      </c>
      <c r="H57" s="394">
        <f>'A2'!H57</f>
        <v>91.407557530000005</v>
      </c>
      <c r="I57" s="394">
        <f>'A2'!I57</f>
        <v>35.657484740000001</v>
      </c>
      <c r="J57" s="394">
        <f>'A2'!J57</f>
        <v>0</v>
      </c>
      <c r="K57" s="394">
        <f>'A2'!K57</f>
        <v>22.045562600000004</v>
      </c>
      <c r="L57" s="394">
        <f>'A2'!L57</f>
        <v>23526.126591829976</v>
      </c>
    </row>
    <row r="58" spans="1:12" s="14" customFormat="1" ht="18" customHeight="1">
      <c r="A58" s="30"/>
      <c r="B58" s="31" t="s">
        <v>176</v>
      </c>
      <c r="C58" s="31"/>
      <c r="D58" s="394">
        <f>'A2'!D58</f>
        <v>51777.095261150018</v>
      </c>
      <c r="E58" s="394">
        <f>'A2'!E58</f>
        <v>4272.179892029998</v>
      </c>
      <c r="F58" s="394">
        <f>'A2'!F58</f>
        <v>2588.7272050399993</v>
      </c>
      <c r="G58" s="394">
        <f>'A2'!G58</f>
        <v>3522.2080047299978</v>
      </c>
      <c r="H58" s="394">
        <f>'A2'!H58</f>
        <v>377.82790353000001</v>
      </c>
      <c r="I58" s="394">
        <f>'A2'!I58</f>
        <v>771.84940161000043</v>
      </c>
      <c r="J58" s="394">
        <f>'A2'!J58</f>
        <v>101.59202430999997</v>
      </c>
      <c r="K58" s="394">
        <f>'A2'!K58</f>
        <v>445.06436641999994</v>
      </c>
      <c r="L58" s="394">
        <f>'A2'!L58</f>
        <v>63856.544058820014</v>
      </c>
    </row>
    <row r="59" spans="1:12" s="14" customFormat="1" ht="18" customHeight="1">
      <c r="A59" s="30"/>
      <c r="B59" s="12" t="s">
        <v>177</v>
      </c>
      <c r="C59" s="31"/>
      <c r="D59" s="394">
        <f>'A2'!D59</f>
        <v>29378.853272100063</v>
      </c>
      <c r="E59" s="394">
        <f>'A2'!E59</f>
        <v>2668.3665434900004</v>
      </c>
      <c r="F59" s="394">
        <f>'A2'!F59</f>
        <v>1728.8209591200007</v>
      </c>
      <c r="G59" s="394">
        <f>'A2'!G59</f>
        <v>1861.4078171600006</v>
      </c>
      <c r="H59" s="394">
        <f>'A2'!H59</f>
        <v>73.705899210000027</v>
      </c>
      <c r="I59" s="394">
        <f>'A2'!I59</f>
        <v>296.68091264999998</v>
      </c>
      <c r="J59" s="394">
        <f>'A2'!J59</f>
        <v>67.861143999999996</v>
      </c>
      <c r="K59" s="394">
        <f>'A2'!K59</f>
        <v>1509.6038995799993</v>
      </c>
      <c r="L59" s="394">
        <f>'A2'!L59</f>
        <v>37585.300447310066</v>
      </c>
    </row>
    <row r="60" spans="1:12" s="14" customFormat="1" ht="18" customHeight="1">
      <c r="A60" s="30"/>
      <c r="B60" s="31" t="s">
        <v>175</v>
      </c>
      <c r="C60" s="31"/>
      <c r="D60" s="394">
        <f>'A2'!D60</f>
        <v>6776.9786988100068</v>
      </c>
      <c r="E60" s="394">
        <f>'A2'!E60</f>
        <v>1794.97166462</v>
      </c>
      <c r="F60" s="394">
        <f>'A2'!F60</f>
        <v>360.23322945000029</v>
      </c>
      <c r="G60" s="394">
        <f>'A2'!G60</f>
        <v>165.75943610999997</v>
      </c>
      <c r="H60" s="394">
        <f>'A2'!H60</f>
        <v>7.6970040499999994</v>
      </c>
      <c r="I60" s="394">
        <f>'A2'!I60</f>
        <v>101.44362008</v>
      </c>
      <c r="J60" s="394">
        <f>'A2'!J60</f>
        <v>3.9641738299999991</v>
      </c>
      <c r="K60" s="394">
        <f>'A2'!K60</f>
        <v>110.21668978999998</v>
      </c>
      <c r="L60" s="394">
        <f>'A2'!L60</f>
        <v>9321.2645167400078</v>
      </c>
    </row>
    <row r="61" spans="1:12" s="14" customFormat="1" ht="18" customHeight="1">
      <c r="A61" s="30"/>
      <c r="B61" s="31" t="s">
        <v>176</v>
      </c>
      <c r="C61" s="31"/>
      <c r="D61" s="394">
        <f>'A2'!D61</f>
        <v>22601.874573290057</v>
      </c>
      <c r="E61" s="394">
        <f>'A2'!E61</f>
        <v>873.39487887000018</v>
      </c>
      <c r="F61" s="394">
        <f>'A2'!F61</f>
        <v>1368.5877296700003</v>
      </c>
      <c r="G61" s="394">
        <f>'A2'!G61</f>
        <v>1695.6483810500006</v>
      </c>
      <c r="H61" s="394">
        <f>'A2'!H61</f>
        <v>66.008895160000023</v>
      </c>
      <c r="I61" s="394">
        <f>'A2'!I61</f>
        <v>195.23729256999999</v>
      </c>
      <c r="J61" s="394">
        <f>'A2'!J61</f>
        <v>63.896970169999996</v>
      </c>
      <c r="K61" s="394">
        <f>'A2'!K61</f>
        <v>1399.3872097899994</v>
      </c>
      <c r="L61" s="394">
        <f>'A2'!L61</f>
        <v>28264.035930570059</v>
      </c>
    </row>
    <row r="62" spans="1:12" s="14" customFormat="1" ht="18" customHeight="1">
      <c r="A62" s="29"/>
      <c r="B62" s="466" t="s">
        <v>329</v>
      </c>
      <c r="C62" s="12"/>
      <c r="D62" s="394">
        <f>'A2'!D62</f>
        <v>10290.470094829998</v>
      </c>
      <c r="E62" s="394">
        <f>'A2'!E62</f>
        <v>0</v>
      </c>
      <c r="F62" s="394">
        <f>'A2'!F62</f>
        <v>1536.5399285100004</v>
      </c>
      <c r="G62" s="394">
        <f>'A2'!G62</f>
        <v>6.8897340000000001E-2</v>
      </c>
      <c r="H62" s="394">
        <f>'A2'!H62</f>
        <v>0</v>
      </c>
      <c r="I62" s="394">
        <f>'A2'!I62</f>
        <v>10.16474462</v>
      </c>
      <c r="J62" s="394">
        <f>'A2'!J62</f>
        <v>0</v>
      </c>
      <c r="K62" s="394">
        <f>'A2'!K62</f>
        <v>0</v>
      </c>
      <c r="L62" s="394">
        <f>'A2'!L62</f>
        <v>11837.243665299999</v>
      </c>
    </row>
    <row r="63" spans="1:12" s="14" customFormat="1" ht="18" customHeight="1">
      <c r="A63" s="30"/>
      <c r="B63" s="31" t="s">
        <v>175</v>
      </c>
      <c r="C63" s="31"/>
      <c r="D63" s="394">
        <f>'A2'!D63</f>
        <v>0</v>
      </c>
      <c r="E63" s="394">
        <f>'A2'!E63</f>
        <v>0</v>
      </c>
      <c r="F63" s="394">
        <f>'A2'!F63</f>
        <v>0</v>
      </c>
      <c r="G63" s="394">
        <f>'A2'!G63</f>
        <v>0</v>
      </c>
      <c r="H63" s="394">
        <f>'A2'!H63</f>
        <v>0</v>
      </c>
      <c r="I63" s="394">
        <f>'A2'!I63</f>
        <v>0</v>
      </c>
      <c r="J63" s="394">
        <f>'A2'!J63</f>
        <v>0</v>
      </c>
      <c r="K63" s="394">
        <f>'A2'!K63</f>
        <v>0</v>
      </c>
      <c r="L63" s="394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4">
        <f>'A2'!D64</f>
        <v>10290.470094829998</v>
      </c>
      <c r="E64" s="394">
        <f>'A2'!E64</f>
        <v>0</v>
      </c>
      <c r="F64" s="394">
        <f>'A2'!F64</f>
        <v>1536.5399285100004</v>
      </c>
      <c r="G64" s="394">
        <f>'A2'!G64</f>
        <v>6.8897340000000001E-2</v>
      </c>
      <c r="H64" s="394">
        <f>'A2'!H64</f>
        <v>0</v>
      </c>
      <c r="I64" s="394">
        <f>'A2'!I64</f>
        <v>10.16474462</v>
      </c>
      <c r="J64" s="394">
        <f>'A2'!J64</f>
        <v>0</v>
      </c>
      <c r="K64" s="394">
        <f>'A2'!K64</f>
        <v>0</v>
      </c>
      <c r="L64" s="394">
        <f>'A2'!L64</f>
        <v>11837.243665299999</v>
      </c>
    </row>
    <row r="65" spans="1:22" s="14" customFormat="1" ht="18" customHeight="1">
      <c r="A65" s="30"/>
      <c r="B65" s="466" t="s">
        <v>328</v>
      </c>
      <c r="C65" s="31"/>
      <c r="D65" s="394">
        <f>'A2'!D65</f>
        <v>10311.609766750023</v>
      </c>
      <c r="E65" s="394">
        <f>'A2'!E65</f>
        <v>354.36419676000008</v>
      </c>
      <c r="F65" s="394">
        <f>'A2'!F65</f>
        <v>1253.3919333699992</v>
      </c>
      <c r="G65" s="394">
        <f>'A2'!G65</f>
        <v>5089.1805028500039</v>
      </c>
      <c r="H65" s="394">
        <f>'A2'!H65</f>
        <v>134.46383914000006</v>
      </c>
      <c r="I65" s="394">
        <f>'A2'!I65</f>
        <v>594.62708147000035</v>
      </c>
      <c r="J65" s="394">
        <f>'A2'!J65</f>
        <v>24.230959210000002</v>
      </c>
      <c r="K65" s="394">
        <f>'A2'!K65</f>
        <v>125.46729043999996</v>
      </c>
      <c r="L65" s="394">
        <f>'A2'!L65</f>
        <v>17887.335569990028</v>
      </c>
    </row>
    <row r="66" spans="1:22" s="14" customFormat="1" ht="18" customHeight="1">
      <c r="A66" s="30"/>
      <c r="B66" s="31" t="s">
        <v>175</v>
      </c>
      <c r="C66" s="31"/>
      <c r="D66" s="394">
        <f>'A2'!D66</f>
        <v>1197.2420495700069</v>
      </c>
      <c r="E66" s="394">
        <f>'A2'!E66</f>
        <v>126.34400417000009</v>
      </c>
      <c r="F66" s="394">
        <f>'A2'!F66</f>
        <v>312.98201882999967</v>
      </c>
      <c r="G66" s="394">
        <f>'A2'!G66</f>
        <v>77.74616855999983</v>
      </c>
      <c r="H66" s="394">
        <f>'A2'!H66</f>
        <v>72.059173370000053</v>
      </c>
      <c r="I66" s="394">
        <f>'A2'!I66</f>
        <v>222.39322337000027</v>
      </c>
      <c r="J66" s="394">
        <f>'A2'!J66</f>
        <v>0</v>
      </c>
      <c r="K66" s="394">
        <f>'A2'!K66</f>
        <v>57.433966039999973</v>
      </c>
      <c r="L66" s="394">
        <f>'A2'!L66</f>
        <v>2066.200603910007</v>
      </c>
    </row>
    <row r="67" spans="1:22" s="14" customFormat="1" ht="18" customHeight="1">
      <c r="A67" s="30"/>
      <c r="B67" s="31" t="s">
        <v>176</v>
      </c>
      <c r="C67" s="31"/>
      <c r="D67" s="394">
        <f>'A2'!D67</f>
        <v>9114.3677171800173</v>
      </c>
      <c r="E67" s="394">
        <f>'A2'!E67</f>
        <v>228.02019258999999</v>
      </c>
      <c r="F67" s="394">
        <f>'A2'!F67</f>
        <v>940.40991453999959</v>
      </c>
      <c r="G67" s="394">
        <f>'A2'!G67</f>
        <v>5011.4343342900038</v>
      </c>
      <c r="H67" s="394">
        <f>'A2'!H67</f>
        <v>62.404665769999994</v>
      </c>
      <c r="I67" s="394">
        <f>'A2'!I67</f>
        <v>372.23385810000002</v>
      </c>
      <c r="J67" s="394">
        <f>'A2'!J67</f>
        <v>24.230959210000002</v>
      </c>
      <c r="K67" s="394">
        <f>'A2'!K67</f>
        <v>68.033324399999984</v>
      </c>
      <c r="L67" s="394">
        <f>'A2'!L67</f>
        <v>15821.134966080021</v>
      </c>
    </row>
    <row r="68" spans="1:22" s="14" customFormat="1" ht="18" customHeight="1">
      <c r="A68" s="29"/>
      <c r="B68" s="28" t="s">
        <v>339</v>
      </c>
      <c r="C68" s="28"/>
      <c r="D68" s="470">
        <f>'A2'!D68</f>
        <v>1339.6374607099999</v>
      </c>
      <c r="E68" s="470">
        <f>'A2'!E68</f>
        <v>0</v>
      </c>
      <c r="F68" s="470">
        <f>'A2'!F68</f>
        <v>0</v>
      </c>
      <c r="G68" s="470">
        <f>'A2'!G68</f>
        <v>0</v>
      </c>
      <c r="H68" s="470">
        <f>'A2'!H68</f>
        <v>0</v>
      </c>
      <c r="I68" s="470">
        <f>'A2'!I68</f>
        <v>0</v>
      </c>
      <c r="J68" s="470">
        <f>'A2'!J68</f>
        <v>0</v>
      </c>
      <c r="K68" s="470">
        <f>'A2'!K68</f>
        <v>0</v>
      </c>
      <c r="L68" s="470">
        <f>'A2'!L68</f>
        <v>1339.6374607099999</v>
      </c>
      <c r="O68" s="44"/>
    </row>
    <row r="69" spans="1:22" s="14" customFormat="1" ht="18" customHeight="1">
      <c r="A69" s="30"/>
      <c r="B69" s="31" t="s">
        <v>340</v>
      </c>
      <c r="C69" s="31"/>
      <c r="D69" s="394">
        <f>'A2'!D69</f>
        <v>1339.6374607099999</v>
      </c>
      <c r="E69" s="394">
        <f>'A2'!E69</f>
        <v>0</v>
      </c>
      <c r="F69" s="394">
        <f>'A2'!F69</f>
        <v>0</v>
      </c>
      <c r="G69" s="394">
        <f>'A2'!G69</f>
        <v>0</v>
      </c>
      <c r="H69" s="394">
        <f>'A2'!H69</f>
        <v>0</v>
      </c>
      <c r="I69" s="394">
        <f>'A2'!I69</f>
        <v>0</v>
      </c>
      <c r="J69" s="394">
        <f>'A2'!J69</f>
        <v>0</v>
      </c>
      <c r="K69" s="394">
        <f>'A2'!K69</f>
        <v>0</v>
      </c>
      <c r="L69" s="394">
        <f>'A2'!L69</f>
        <v>1339.6374607099999</v>
      </c>
      <c r="O69" s="42"/>
    </row>
    <row r="70" spans="1:22" s="14" customFormat="1" ht="18" customHeight="1">
      <c r="A70" s="30"/>
      <c r="B70" s="31" t="s">
        <v>341</v>
      </c>
      <c r="C70" s="31"/>
      <c r="D70" s="394">
        <f>'A2'!D70</f>
        <v>0</v>
      </c>
      <c r="E70" s="394">
        <f>'A2'!E70</f>
        <v>0</v>
      </c>
      <c r="F70" s="394">
        <f>'A2'!F70</f>
        <v>0</v>
      </c>
      <c r="G70" s="394">
        <f>'A2'!G70</f>
        <v>0</v>
      </c>
      <c r="H70" s="394">
        <f>'A2'!H70</f>
        <v>0</v>
      </c>
      <c r="I70" s="394">
        <f>'A2'!I70</f>
        <v>0</v>
      </c>
      <c r="J70" s="394">
        <f>'A2'!J70</f>
        <v>0</v>
      </c>
      <c r="K70" s="394">
        <f>'A2'!K70</f>
        <v>0</v>
      </c>
      <c r="L70" s="394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4">
        <f>'A2'!D71</f>
        <v>124823.02462387009</v>
      </c>
      <c r="E71" s="394">
        <f>'A2'!E71</f>
        <v>8207.8873161599986</v>
      </c>
      <c r="F71" s="394">
        <f>'A2'!F71</f>
        <v>7486.0823427999985</v>
      </c>
      <c r="G71" s="394">
        <f>'A2'!G71</f>
        <v>10832.943440070003</v>
      </c>
      <c r="H71" s="394">
        <f>'A2'!H71</f>
        <v>677.40519941000002</v>
      </c>
      <c r="I71" s="394">
        <f>'A2'!I71</f>
        <v>1708.9796250900006</v>
      </c>
      <c r="J71" s="394">
        <f>'A2'!J71</f>
        <v>193.68412751999998</v>
      </c>
      <c r="K71" s="394">
        <f>'A2'!K71</f>
        <v>2102.1811190399994</v>
      </c>
      <c r="L71" s="394">
        <f>'A2'!L71</f>
        <v>156032.18779396007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4">
        <f>'A2'!D72</f>
        <v>0</v>
      </c>
      <c r="E72" s="394">
        <f>'A2'!E72</f>
        <v>0</v>
      </c>
      <c r="F72" s="394">
        <f>'A2'!F72</f>
        <v>0</v>
      </c>
      <c r="G72" s="394">
        <f>'A2'!G72</f>
        <v>0</v>
      </c>
      <c r="H72" s="394">
        <f>'A2'!H72</f>
        <v>0</v>
      </c>
      <c r="I72" s="394">
        <f>'A2'!I72</f>
        <v>0</v>
      </c>
      <c r="J72" s="394">
        <f>'A2'!J72</f>
        <v>0</v>
      </c>
      <c r="K72" s="394">
        <f>'A2'!K72</f>
        <v>0</v>
      </c>
      <c r="L72" s="394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4">
        <f>'A2'!D73</f>
        <v>121485.08684447996</v>
      </c>
      <c r="E73" s="394">
        <f>'A2'!E73</f>
        <v>8144.8984189400089</v>
      </c>
      <c r="F73" s="394">
        <f>'A2'!F73</f>
        <v>7320.5868800900043</v>
      </c>
      <c r="G73" s="394">
        <f>'A2'!G73</f>
        <v>10708.154808360012</v>
      </c>
      <c r="H73" s="394">
        <f>'A2'!H73</f>
        <v>673.79232842000033</v>
      </c>
      <c r="I73" s="394">
        <f>'A2'!I73</f>
        <v>1695.7024685899964</v>
      </c>
      <c r="J73" s="394">
        <f>'A2'!J73</f>
        <v>184.61343121000002</v>
      </c>
      <c r="K73" s="394">
        <f>'A2'!K73</f>
        <v>1848.019109569997</v>
      </c>
      <c r="L73" s="394">
        <f>'A2'!L73</f>
        <v>152060.85428965994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4">
        <f>'A2'!D74</f>
        <v>3314.9329024400004</v>
      </c>
      <c r="E74" s="394">
        <f>'A2'!E74</f>
        <v>62.988897219999998</v>
      </c>
      <c r="F74" s="394">
        <f>'A2'!F74</f>
        <v>164.89714211999998</v>
      </c>
      <c r="G74" s="394">
        <f>'A2'!G74</f>
        <v>124.73060981</v>
      </c>
      <c r="H74" s="394">
        <f>'A2'!H74</f>
        <v>3.4297779500000001</v>
      </c>
      <c r="I74" s="394">
        <f>'A2'!I74</f>
        <v>12.74719312</v>
      </c>
      <c r="J74" s="394">
        <f>'A2'!J74</f>
        <v>9.0706963100000007</v>
      </c>
      <c r="K74" s="394">
        <f>'A2'!K74</f>
        <v>254.16200946999996</v>
      </c>
      <c r="L74" s="394">
        <f>'A2'!L74</f>
        <v>3946.9592284400001</v>
      </c>
      <c r="O74" s="143"/>
      <c r="P74" s="42"/>
      <c r="Q74" s="42"/>
    </row>
    <row r="75" spans="1:22" s="14" customFormat="1" ht="18" customHeight="1">
      <c r="A75" s="34"/>
      <c r="B75" s="433" t="s">
        <v>181</v>
      </c>
      <c r="C75" s="35"/>
      <c r="D75" s="437">
        <f>'A2'!D75</f>
        <v>23.004876950000003</v>
      </c>
      <c r="E75" s="437">
        <f>'A2'!E75</f>
        <v>0</v>
      </c>
      <c r="F75" s="437">
        <f>'A2'!F75</f>
        <v>0.59832059000000004</v>
      </c>
      <c r="G75" s="437">
        <f>'A2'!G75</f>
        <v>5.8021900000000001E-2</v>
      </c>
      <c r="H75" s="437">
        <f>'A2'!H75</f>
        <v>0.18309304000000001</v>
      </c>
      <c r="I75" s="437">
        <f>'A2'!I75</f>
        <v>0.52996337999999998</v>
      </c>
      <c r="J75" s="437">
        <f>'A2'!J75</f>
        <v>0</v>
      </c>
      <c r="K75" s="437">
        <f>'A2'!K75</f>
        <v>0</v>
      </c>
      <c r="L75" s="437">
        <f>'A2'!L75</f>
        <v>24.374275860000004</v>
      </c>
      <c r="O75" s="42"/>
      <c r="P75" s="42"/>
      <c r="Q75" s="42"/>
    </row>
    <row r="76" spans="1:22" s="14" customFormat="1" ht="14.25" hidden="1">
      <c r="A76" s="709" t="s">
        <v>211</v>
      </c>
      <c r="B76" s="710"/>
      <c r="C76" s="710"/>
      <c r="D76" s="710"/>
      <c r="E76" s="710"/>
      <c r="F76" s="710"/>
      <c r="G76" s="710"/>
      <c r="H76" s="710"/>
      <c r="I76" s="710"/>
      <c r="J76" s="710"/>
      <c r="K76" s="710"/>
      <c r="L76" s="710"/>
      <c r="M76" s="710"/>
      <c r="N76" s="26"/>
      <c r="O76" s="44"/>
      <c r="P76" s="44"/>
    </row>
    <row r="77" spans="1:22" s="14" customFormat="1" ht="18" hidden="1" customHeight="1">
      <c r="A77" s="709" t="s">
        <v>215</v>
      </c>
      <c r="B77" s="710"/>
      <c r="C77" s="710"/>
      <c r="D77" s="710"/>
      <c r="E77" s="710"/>
      <c r="F77" s="710"/>
      <c r="G77" s="710"/>
      <c r="H77" s="710"/>
      <c r="I77" s="710"/>
      <c r="J77" s="710"/>
      <c r="K77" s="710"/>
      <c r="L77" s="710"/>
      <c r="M77" s="710"/>
      <c r="N77" s="26"/>
      <c r="O77" s="44"/>
      <c r="P77" s="44"/>
      <c r="V77" s="26"/>
    </row>
    <row r="78" spans="1:22" s="44" customFormat="1" ht="18" hidden="1" customHeight="1">
      <c r="A78" s="709" t="s">
        <v>212</v>
      </c>
      <c r="B78" s="710"/>
      <c r="C78" s="710"/>
      <c r="D78" s="710"/>
      <c r="E78" s="710"/>
      <c r="F78" s="710"/>
      <c r="G78" s="710"/>
      <c r="H78" s="710"/>
      <c r="I78" s="710"/>
      <c r="J78" s="710"/>
      <c r="K78" s="710"/>
      <c r="L78" s="710"/>
      <c r="M78" s="710"/>
      <c r="O78" s="40"/>
      <c r="P78" s="40"/>
      <c r="T78" s="45"/>
    </row>
    <row r="79" spans="1:22" s="44" customFormat="1" ht="18" hidden="1" customHeight="1">
      <c r="A79" s="709" t="s">
        <v>213</v>
      </c>
      <c r="B79" s="710"/>
      <c r="C79" s="710"/>
      <c r="D79" s="710"/>
      <c r="E79" s="710"/>
      <c r="F79" s="710"/>
      <c r="G79" s="710"/>
      <c r="H79" s="710"/>
      <c r="I79" s="710"/>
      <c r="J79" s="710"/>
      <c r="K79" s="710"/>
      <c r="L79" s="710"/>
      <c r="M79" s="710"/>
      <c r="O79" s="42"/>
      <c r="P79" s="42"/>
      <c r="T79" s="45"/>
    </row>
    <row r="80" spans="1:22" s="40" customFormat="1" ht="12" hidden="1" customHeight="1">
      <c r="A80" s="709" t="s">
        <v>214</v>
      </c>
      <c r="B80" s="709"/>
      <c r="C80" s="709"/>
      <c r="D80" s="709"/>
      <c r="E80" s="709"/>
      <c r="F80" s="709"/>
      <c r="G80" s="709"/>
      <c r="H80" s="709"/>
      <c r="I80" s="709"/>
      <c r="J80" s="709"/>
      <c r="K80" s="709"/>
      <c r="L80" s="709"/>
      <c r="M80" s="709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3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36" activeCellId="1" sqref="M33 M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715" t="s">
        <v>216</v>
      </c>
      <c r="M9" s="717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2" t="s">
        <v>173</v>
      </c>
      <c r="K10" s="65" t="s">
        <v>174</v>
      </c>
      <c r="L10" s="716"/>
      <c r="M10" s="718"/>
      <c r="N10" s="26" t="s">
        <v>13</v>
      </c>
    </row>
    <row r="11" spans="1:29" s="372" customFormat="1" ht="27.95" hidden="1" customHeight="1">
      <c r="A11" s="369"/>
      <c r="B11" s="370"/>
      <c r="C11" s="370"/>
      <c r="D11" s="374"/>
      <c r="E11" s="373"/>
      <c r="F11" s="373"/>
      <c r="G11" s="373"/>
      <c r="H11" s="373"/>
      <c r="I11" s="374"/>
      <c r="J11" s="374"/>
      <c r="K11" s="374"/>
      <c r="L11" s="375"/>
      <c r="M11" s="373"/>
      <c r="N11" s="371"/>
    </row>
    <row r="12" spans="1:29" s="14" customFormat="1" ht="18" customHeight="1">
      <c r="A12" s="27"/>
      <c r="B12" s="28" t="s">
        <v>267</v>
      </c>
      <c r="C12" s="56"/>
      <c r="D12" s="383"/>
      <c r="E12" s="383"/>
      <c r="F12" s="383"/>
      <c r="G12" s="383"/>
      <c r="H12" s="383"/>
      <c r="I12" s="383"/>
      <c r="J12" s="383"/>
      <c r="K12" s="383"/>
      <c r="L12" s="384"/>
      <c r="M12" s="38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338</v>
      </c>
      <c r="C13" s="56"/>
      <c r="D13" s="448">
        <f>'A3'!D13</f>
        <v>1652.2148962200001</v>
      </c>
      <c r="E13" s="448">
        <f>'A3'!E13</f>
        <v>2603.7745822800007</v>
      </c>
      <c r="F13" s="448">
        <f>'A3'!F13</f>
        <v>353.04942169999998</v>
      </c>
      <c r="G13" s="448">
        <f>'A3'!G13</f>
        <v>54.345357219999997</v>
      </c>
      <c r="H13" s="448">
        <f>'A3'!H13</f>
        <v>240.38731534000004</v>
      </c>
      <c r="I13" s="448">
        <f>'A3'!I13</f>
        <v>149.79932511999999</v>
      </c>
      <c r="J13" s="448">
        <f>'A3'!J13</f>
        <v>334.47919143000001</v>
      </c>
      <c r="K13" s="448">
        <f>'A3'!K13</f>
        <v>5388.0500893099997</v>
      </c>
      <c r="L13" s="448">
        <f>'A3'!L13</f>
        <v>669.76589113000011</v>
      </c>
      <c r="M13" s="448">
        <f>'A3'!M13</f>
        <v>561330.14214785886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330</v>
      </c>
      <c r="C14" s="12"/>
      <c r="D14" s="471">
        <f>'A3'!D14</f>
        <v>865.09390438000014</v>
      </c>
      <c r="E14" s="471">
        <f>'A3'!E14</f>
        <v>1712.3332161800001</v>
      </c>
      <c r="F14" s="471">
        <f>'A3'!F14</f>
        <v>122.69084099</v>
      </c>
      <c r="G14" s="471">
        <f>'A3'!G14</f>
        <v>51.249653939999995</v>
      </c>
      <c r="H14" s="471">
        <f>'A3'!H14</f>
        <v>234.82637696000003</v>
      </c>
      <c r="I14" s="471">
        <f>'A3'!I14</f>
        <v>100.88064248000001</v>
      </c>
      <c r="J14" s="471">
        <f>'A3'!J14</f>
        <v>86.348970580000014</v>
      </c>
      <c r="K14" s="471">
        <f>'A3'!K14</f>
        <v>3173.42360551</v>
      </c>
      <c r="L14" s="471">
        <f>'A3'!L14</f>
        <v>142.80843844499998</v>
      </c>
      <c r="M14" s="471">
        <f>'A3'!M14</f>
        <v>328230.16222949419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1">
        <f>'A3'!D15</f>
        <v>2.32341782</v>
      </c>
      <c r="E15" s="471">
        <f>'A3'!E15</f>
        <v>82.691065460000019</v>
      </c>
      <c r="F15" s="471">
        <f>'A3'!F15</f>
        <v>8.7898962199999993</v>
      </c>
      <c r="G15" s="471">
        <f>'A3'!G15</f>
        <v>0</v>
      </c>
      <c r="H15" s="471">
        <f>'A3'!H15</f>
        <v>0</v>
      </c>
      <c r="I15" s="471">
        <f>'A3'!I15</f>
        <v>1.452436E-2</v>
      </c>
      <c r="J15" s="471">
        <f>'A3'!J15</f>
        <v>1.1829459999999998E-2</v>
      </c>
      <c r="K15" s="471">
        <f>'A3'!K15</f>
        <v>93.830733320000022</v>
      </c>
      <c r="L15" s="471">
        <f>'A3'!L15</f>
        <v>10.221132035</v>
      </c>
      <c r="M15" s="471">
        <f>'A3'!M15</f>
        <v>192387.56433136394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1">
        <f>'A3'!D16</f>
        <v>862.77048656000011</v>
      </c>
      <c r="E16" s="471">
        <f>'A3'!E16</f>
        <v>1629.64215072</v>
      </c>
      <c r="F16" s="471">
        <f>'A3'!F16</f>
        <v>113.90094477</v>
      </c>
      <c r="G16" s="471">
        <f>'A3'!G16</f>
        <v>51.249653939999995</v>
      </c>
      <c r="H16" s="471">
        <f>'A3'!H16</f>
        <v>234.82637696000003</v>
      </c>
      <c r="I16" s="471">
        <f>'A3'!I16</f>
        <v>100.86611812000001</v>
      </c>
      <c r="J16" s="471">
        <f>'A3'!J16</f>
        <v>86.337141120000013</v>
      </c>
      <c r="K16" s="471">
        <f>'A3'!K16</f>
        <v>3079.59287219</v>
      </c>
      <c r="L16" s="471">
        <f>'A3'!L16</f>
        <v>132.58730640999997</v>
      </c>
      <c r="M16" s="471">
        <f>'A3'!M16</f>
        <v>135842.59789813022</v>
      </c>
      <c r="N16" s="26"/>
    </row>
    <row r="17" spans="1:14" s="14" customFormat="1" ht="18" customHeight="1">
      <c r="A17" s="30"/>
      <c r="B17" s="12" t="s">
        <v>177</v>
      </c>
      <c r="C17" s="31"/>
      <c r="D17" s="471">
        <f>'A3'!D17</f>
        <v>593.86216766999996</v>
      </c>
      <c r="E17" s="471">
        <f>'A3'!E17</f>
        <v>757.42170184000008</v>
      </c>
      <c r="F17" s="471">
        <f>'A3'!F17</f>
        <v>90.791728570000004</v>
      </c>
      <c r="G17" s="471">
        <f>'A3'!G17</f>
        <v>2.4570917799999998</v>
      </c>
      <c r="H17" s="471">
        <f>'A3'!H17</f>
        <v>2.8146149200000004</v>
      </c>
      <c r="I17" s="471">
        <f>'A3'!I17</f>
        <v>46.642415030000002</v>
      </c>
      <c r="J17" s="471">
        <f>'A3'!J17</f>
        <v>241.7002607</v>
      </c>
      <c r="K17" s="471">
        <f>'A3'!K17</f>
        <v>1735.6899805100002</v>
      </c>
      <c r="L17" s="471">
        <f>'A3'!L17</f>
        <v>424.96543672000013</v>
      </c>
      <c r="M17" s="471">
        <f>'A3'!M17</f>
        <v>109162.03042054968</v>
      </c>
      <c r="N17" s="26"/>
    </row>
    <row r="18" spans="1:14" s="14" customFormat="1" ht="18" customHeight="1">
      <c r="A18" s="30"/>
      <c r="B18" s="31" t="s">
        <v>175</v>
      </c>
      <c r="C18" s="31"/>
      <c r="D18" s="471">
        <f>'A3'!D18</f>
        <v>283.48044633999996</v>
      </c>
      <c r="E18" s="471">
        <f>'A3'!E18</f>
        <v>6.2289362400000021</v>
      </c>
      <c r="F18" s="471">
        <f>'A3'!F18</f>
        <v>0.59926824999999995</v>
      </c>
      <c r="G18" s="471">
        <f>'A3'!G18</f>
        <v>0</v>
      </c>
      <c r="H18" s="471">
        <f>'A3'!H18</f>
        <v>0</v>
      </c>
      <c r="I18" s="471">
        <f>'A3'!I18</f>
        <v>0</v>
      </c>
      <c r="J18" s="471">
        <f>'A3'!J18</f>
        <v>4.1507417599999998</v>
      </c>
      <c r="K18" s="471">
        <f>'A3'!K18</f>
        <v>294.45939258999999</v>
      </c>
      <c r="L18" s="471">
        <f>'A3'!L18</f>
        <v>37.077725384999987</v>
      </c>
      <c r="M18" s="471">
        <f>'A3'!M18</f>
        <v>25555.791002924936</v>
      </c>
      <c r="N18" s="26"/>
    </row>
    <row r="19" spans="1:14" s="14" customFormat="1" ht="18" customHeight="1">
      <c r="A19" s="30"/>
      <c r="B19" s="31" t="s">
        <v>176</v>
      </c>
      <c r="C19" s="31"/>
      <c r="D19" s="471">
        <f>'A3'!D19</f>
        <v>310.38172133</v>
      </c>
      <c r="E19" s="471">
        <f>'A3'!E19</f>
        <v>751.19276560000003</v>
      </c>
      <c r="F19" s="471">
        <f>'A3'!F19</f>
        <v>90.192460320000009</v>
      </c>
      <c r="G19" s="471">
        <f>'A3'!G19</f>
        <v>2.4570917799999998</v>
      </c>
      <c r="H19" s="471">
        <f>'A3'!H19</f>
        <v>2.8146149200000004</v>
      </c>
      <c r="I19" s="471">
        <f>'A3'!I19</f>
        <v>46.642415030000002</v>
      </c>
      <c r="J19" s="471">
        <f>'A3'!J19</f>
        <v>237.54951894000001</v>
      </c>
      <c r="K19" s="471">
        <f>'A3'!K19</f>
        <v>1441.2305879200001</v>
      </c>
      <c r="L19" s="471">
        <f>'A3'!L19</f>
        <v>387.88771133500012</v>
      </c>
      <c r="M19" s="471">
        <f>'A3'!M19</f>
        <v>83606.239417624747</v>
      </c>
      <c r="N19" s="26"/>
    </row>
    <row r="20" spans="1:14" s="14" customFormat="1" ht="18" customHeight="1">
      <c r="A20" s="29"/>
      <c r="B20" s="466" t="s">
        <v>329</v>
      </c>
      <c r="C20" s="12"/>
      <c r="D20" s="471">
        <f>'A3'!D20</f>
        <v>0</v>
      </c>
      <c r="E20" s="471">
        <f>'A3'!E20</f>
        <v>23.173898289999997</v>
      </c>
      <c r="F20" s="471">
        <f>'A3'!F20</f>
        <v>0</v>
      </c>
      <c r="G20" s="471">
        <f>'A3'!G20</f>
        <v>0</v>
      </c>
      <c r="H20" s="471">
        <f>'A3'!H20</f>
        <v>0</v>
      </c>
      <c r="I20" s="471">
        <f>'A3'!I20</f>
        <v>0</v>
      </c>
      <c r="J20" s="471">
        <f>'A3'!J20</f>
        <v>0</v>
      </c>
      <c r="K20" s="471">
        <f>'A3'!K20</f>
        <v>23.173898289999997</v>
      </c>
      <c r="L20" s="471">
        <f>'A3'!L20</f>
        <v>2.1419459999999998E-2</v>
      </c>
      <c r="M20" s="471">
        <f>'A3'!M20</f>
        <v>11895.792029780006</v>
      </c>
      <c r="N20" s="26"/>
    </row>
    <row r="21" spans="1:14" s="14" customFormat="1" ht="18" customHeight="1">
      <c r="A21" s="30"/>
      <c r="B21" s="31" t="s">
        <v>175</v>
      </c>
      <c r="C21" s="31"/>
      <c r="D21" s="471">
        <f>'A3'!D21</f>
        <v>0</v>
      </c>
      <c r="E21" s="471">
        <f>'A3'!E21</f>
        <v>0</v>
      </c>
      <c r="F21" s="471">
        <f>'A3'!F21</f>
        <v>0</v>
      </c>
      <c r="G21" s="471">
        <f>'A3'!G21</f>
        <v>0</v>
      </c>
      <c r="H21" s="471">
        <f>'A3'!H21</f>
        <v>0</v>
      </c>
      <c r="I21" s="471">
        <f>'A3'!I21</f>
        <v>0</v>
      </c>
      <c r="J21" s="471">
        <f>'A3'!J21</f>
        <v>0</v>
      </c>
      <c r="K21" s="471">
        <f>'A3'!K21</f>
        <v>0</v>
      </c>
      <c r="L21" s="471">
        <f>'A3'!L21</f>
        <v>0</v>
      </c>
      <c r="M21" s="471">
        <f>'A3'!M21</f>
        <v>1199.8872952000008</v>
      </c>
      <c r="N21" s="26"/>
    </row>
    <row r="22" spans="1:14" s="14" customFormat="1" ht="18" customHeight="1">
      <c r="A22" s="30"/>
      <c r="B22" s="31" t="s">
        <v>176</v>
      </c>
      <c r="C22" s="31"/>
      <c r="D22" s="471">
        <f>'A3'!D22</f>
        <v>0</v>
      </c>
      <c r="E22" s="471">
        <f>'A3'!E22</f>
        <v>23.173898289999997</v>
      </c>
      <c r="F22" s="471">
        <f>'A3'!F22</f>
        <v>0</v>
      </c>
      <c r="G22" s="471">
        <f>'A3'!G22</f>
        <v>0</v>
      </c>
      <c r="H22" s="471">
        <f>'A3'!H22</f>
        <v>0</v>
      </c>
      <c r="I22" s="471">
        <f>'A3'!I22</f>
        <v>0</v>
      </c>
      <c r="J22" s="471">
        <f>'A3'!J22</f>
        <v>0</v>
      </c>
      <c r="K22" s="471">
        <f>'A3'!K22</f>
        <v>23.173898289999997</v>
      </c>
      <c r="L22" s="471">
        <f>'A3'!L22</f>
        <v>2.1419459999999998E-2</v>
      </c>
      <c r="M22" s="471">
        <f>'A3'!M22</f>
        <v>10695.904734580006</v>
      </c>
      <c r="N22" s="26"/>
    </row>
    <row r="23" spans="1:14" s="14" customFormat="1" ht="18" customHeight="1">
      <c r="A23" s="30"/>
      <c r="B23" s="466" t="s">
        <v>328</v>
      </c>
      <c r="C23" s="31"/>
      <c r="D23" s="471">
        <f>'A3'!D23</f>
        <v>193.25882417000005</v>
      </c>
      <c r="E23" s="471">
        <f>'A3'!E23</f>
        <v>110.84576597</v>
      </c>
      <c r="F23" s="471">
        <f>'A3'!F23</f>
        <v>139.56685213999998</v>
      </c>
      <c r="G23" s="471">
        <f>'A3'!G23</f>
        <v>0.6386115</v>
      </c>
      <c r="H23" s="471">
        <f>'A3'!H23</f>
        <v>2.7463234600000002</v>
      </c>
      <c r="I23" s="471">
        <f>'A3'!I23</f>
        <v>2.2762676100000001</v>
      </c>
      <c r="J23" s="471">
        <f>'A3'!J23</f>
        <v>6.4299601499999994</v>
      </c>
      <c r="K23" s="471">
        <f>'A3'!K23</f>
        <v>455.76260500000006</v>
      </c>
      <c r="L23" s="471">
        <f>'A3'!L23</f>
        <v>101.97059650499999</v>
      </c>
      <c r="M23" s="471">
        <f>'A3'!M23</f>
        <v>112042.15746803496</v>
      </c>
      <c r="N23" s="26"/>
    </row>
    <row r="24" spans="1:14" s="14" customFormat="1" ht="18" customHeight="1">
      <c r="A24" s="30"/>
      <c r="B24" s="31" t="s">
        <v>175</v>
      </c>
      <c r="C24" s="31"/>
      <c r="D24" s="471">
        <f>'A3'!D24</f>
        <v>183.78662256000004</v>
      </c>
      <c r="E24" s="471">
        <f>'A3'!E24</f>
        <v>101.96710088</v>
      </c>
      <c r="F24" s="471">
        <f>'A3'!F24</f>
        <v>62.716210050000008</v>
      </c>
      <c r="G24" s="471">
        <f>'A3'!G24</f>
        <v>0.14743961999999999</v>
      </c>
      <c r="H24" s="471">
        <f>'A3'!H24</f>
        <v>2.7463234600000002</v>
      </c>
      <c r="I24" s="471">
        <f>'A3'!I24</f>
        <v>2.2762676100000001</v>
      </c>
      <c r="J24" s="471">
        <f>'A3'!J24</f>
        <v>6.4130353399999995</v>
      </c>
      <c r="K24" s="471">
        <f>'A3'!K24</f>
        <v>360.05299952000007</v>
      </c>
      <c r="L24" s="471">
        <f>'A3'!L24</f>
        <v>83.187805799999992</v>
      </c>
      <c r="M24" s="471">
        <f>'A3'!M24</f>
        <v>70463.51060603997</v>
      </c>
      <c r="N24" s="26"/>
    </row>
    <row r="25" spans="1:14" s="14" customFormat="1" ht="18" customHeight="1">
      <c r="A25" s="30"/>
      <c r="B25" s="31" t="s">
        <v>176</v>
      </c>
      <c r="C25" s="31"/>
      <c r="D25" s="471">
        <f>'A3'!D25</f>
        <v>9.4722016100000008</v>
      </c>
      <c r="E25" s="471">
        <f>'A3'!E25</f>
        <v>8.8786650900000019</v>
      </c>
      <c r="F25" s="471">
        <f>'A3'!F25</f>
        <v>76.85064208999998</v>
      </c>
      <c r="G25" s="471">
        <f>'A3'!G25</f>
        <v>0.49117188000000001</v>
      </c>
      <c r="H25" s="471">
        <f>'A3'!H25</f>
        <v>0</v>
      </c>
      <c r="I25" s="471">
        <f>'A3'!I25</f>
        <v>0</v>
      </c>
      <c r="J25" s="471">
        <f>'A3'!J25</f>
        <v>1.6924809999999998E-2</v>
      </c>
      <c r="K25" s="471">
        <f>'A3'!K25</f>
        <v>95.709605479999993</v>
      </c>
      <c r="L25" s="471">
        <f>'A3'!L25</f>
        <v>18.782790704999996</v>
      </c>
      <c r="M25" s="471">
        <f>'A3'!M25</f>
        <v>41578.646861994988</v>
      </c>
      <c r="N25" s="26"/>
    </row>
    <row r="26" spans="1:14" s="14" customFormat="1" ht="18" customHeight="1">
      <c r="A26" s="29"/>
      <c r="B26" s="28" t="s">
        <v>339</v>
      </c>
      <c r="C26" s="12"/>
      <c r="D26" s="448">
        <f>'A3'!D26</f>
        <v>0</v>
      </c>
      <c r="E26" s="448">
        <f>'A3'!E26</f>
        <v>0</v>
      </c>
      <c r="F26" s="448">
        <f>'A3'!F26</f>
        <v>0</v>
      </c>
      <c r="G26" s="448">
        <f>'A3'!G26</f>
        <v>0</v>
      </c>
      <c r="H26" s="448">
        <f>'A3'!H26</f>
        <v>0</v>
      </c>
      <c r="I26" s="448">
        <f>'A3'!I26</f>
        <v>0</v>
      </c>
      <c r="J26" s="448">
        <f>'A3'!J26</f>
        <v>0</v>
      </c>
      <c r="K26" s="448">
        <f>'A3'!K26</f>
        <v>0</v>
      </c>
      <c r="L26" s="448">
        <f>'A3'!L26</f>
        <v>0</v>
      </c>
      <c r="M26" s="448">
        <f>'A3'!M26</f>
        <v>185922.87014474999</v>
      </c>
      <c r="N26" s="26"/>
    </row>
    <row r="27" spans="1:14" s="14" customFormat="1" ht="18" customHeight="1">
      <c r="A27" s="30"/>
      <c r="B27" s="31" t="s">
        <v>340</v>
      </c>
      <c r="C27" s="31"/>
      <c r="D27" s="471">
        <f>'A3'!D27</f>
        <v>0</v>
      </c>
      <c r="E27" s="471">
        <f>'A3'!E27</f>
        <v>0</v>
      </c>
      <c r="F27" s="471">
        <f>'A3'!F27</f>
        <v>0</v>
      </c>
      <c r="G27" s="471">
        <f>'A3'!G27</f>
        <v>0</v>
      </c>
      <c r="H27" s="471">
        <f>'A3'!H27</f>
        <v>0</v>
      </c>
      <c r="I27" s="471">
        <f>'A3'!I27</f>
        <v>0</v>
      </c>
      <c r="J27" s="471">
        <f>'A3'!J27</f>
        <v>0</v>
      </c>
      <c r="K27" s="471">
        <f>'A3'!K27</f>
        <v>0</v>
      </c>
      <c r="L27" s="471">
        <f>'A3'!L27</f>
        <v>0</v>
      </c>
      <c r="M27" s="471">
        <f>'A3'!M27</f>
        <v>185921.60233376999</v>
      </c>
      <c r="N27" s="26"/>
    </row>
    <row r="28" spans="1:14" s="14" customFormat="1" ht="18" customHeight="1">
      <c r="A28" s="30"/>
      <c r="B28" s="31" t="s">
        <v>341</v>
      </c>
      <c r="C28" s="31"/>
      <c r="D28" s="471">
        <f>'A3'!D28</f>
        <v>0</v>
      </c>
      <c r="E28" s="471">
        <f>'A3'!E28</f>
        <v>0</v>
      </c>
      <c r="F28" s="471">
        <f>'A3'!F28</f>
        <v>0</v>
      </c>
      <c r="G28" s="471">
        <f>'A3'!G28</f>
        <v>0</v>
      </c>
      <c r="H28" s="471">
        <f>'A3'!H28</f>
        <v>0</v>
      </c>
      <c r="I28" s="471">
        <f>'A3'!I28</f>
        <v>0</v>
      </c>
      <c r="J28" s="471">
        <f>'A3'!J28</f>
        <v>0</v>
      </c>
      <c r="K28" s="471">
        <f>'A3'!K28</f>
        <v>0</v>
      </c>
      <c r="L28" s="471">
        <f>'A3'!L28</f>
        <v>0</v>
      </c>
      <c r="M28" s="471">
        <f>'A3'!M28</f>
        <v>1.2678109799999999</v>
      </c>
      <c r="N28" s="26"/>
    </row>
    <row r="29" spans="1:14" s="14" customFormat="1" ht="18" customHeight="1">
      <c r="A29" s="29"/>
      <c r="B29" s="12" t="s">
        <v>174</v>
      </c>
      <c r="C29" s="12"/>
      <c r="D29" s="471">
        <f>'A3'!D29</f>
        <v>1652.2148962200001</v>
      </c>
      <c r="E29" s="471">
        <f>'A3'!E29</f>
        <v>2603.7745822800007</v>
      </c>
      <c r="F29" s="471">
        <f>'A3'!F29</f>
        <v>353.04942169999998</v>
      </c>
      <c r="G29" s="471">
        <f>'A3'!G29</f>
        <v>54.345357219999997</v>
      </c>
      <c r="H29" s="471">
        <f>'A3'!H29</f>
        <v>240.38731534000004</v>
      </c>
      <c r="I29" s="471">
        <f>'A3'!I29</f>
        <v>149.79932511999999</v>
      </c>
      <c r="J29" s="471">
        <f>'A3'!J29</f>
        <v>334.47919143000001</v>
      </c>
      <c r="K29" s="471">
        <f>'A3'!K29</f>
        <v>5388.0500893099997</v>
      </c>
      <c r="L29" s="471">
        <f>'A3'!L29</f>
        <v>669.76589113000011</v>
      </c>
      <c r="M29" s="471">
        <f>'A3'!M29</f>
        <v>747253.01229260885</v>
      </c>
      <c r="N29" s="26"/>
    </row>
    <row r="30" spans="1:14" s="14" customFormat="1" ht="18" customHeight="1">
      <c r="A30" s="29"/>
      <c r="B30" s="12"/>
      <c r="C30" s="12"/>
      <c r="D30" s="394">
        <f>'A3'!D30</f>
        <v>0</v>
      </c>
      <c r="E30" s="394">
        <f>'A3'!E30</f>
        <v>0</v>
      </c>
      <c r="F30" s="394">
        <f>'A3'!F30</f>
        <v>0</v>
      </c>
      <c r="G30" s="394">
        <f>'A3'!G30</f>
        <v>0</v>
      </c>
      <c r="H30" s="394">
        <f>'A3'!H30</f>
        <v>0</v>
      </c>
      <c r="I30" s="394">
        <f>'A3'!I30</f>
        <v>0</v>
      </c>
      <c r="J30" s="394">
        <f>'A3'!J30</f>
        <v>0</v>
      </c>
      <c r="K30" s="394">
        <f>'A3'!K30</f>
        <v>0</v>
      </c>
      <c r="L30" s="394">
        <f>'A3'!L30</f>
        <v>0</v>
      </c>
      <c r="M30" s="394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4">
        <f>'A3'!D31</f>
        <v>0</v>
      </c>
      <c r="E31" s="394">
        <f>'A3'!E31</f>
        <v>0</v>
      </c>
      <c r="F31" s="394">
        <f>'A3'!F31</f>
        <v>0</v>
      </c>
      <c r="G31" s="394">
        <f>'A3'!G31</f>
        <v>0</v>
      </c>
      <c r="H31" s="394">
        <f>'A3'!H31</f>
        <v>0</v>
      </c>
      <c r="I31" s="394">
        <f>'A3'!I31</f>
        <v>0</v>
      </c>
      <c r="J31" s="394">
        <f>'A3'!J31</f>
        <v>0</v>
      </c>
      <c r="K31" s="394">
        <f>'A3'!K31</f>
        <v>0</v>
      </c>
      <c r="L31" s="394">
        <f>'A3'!L31</f>
        <v>0</v>
      </c>
      <c r="M31" s="394">
        <f>'A3'!M31</f>
        <v>0</v>
      </c>
      <c r="N31" s="26"/>
    </row>
    <row r="32" spans="1:14" s="14" customFormat="1" ht="18" customHeight="1">
      <c r="A32" s="27"/>
      <c r="B32" s="28" t="s">
        <v>338</v>
      </c>
      <c r="C32" s="56"/>
      <c r="D32" s="448">
        <f>'A3'!D32</f>
        <v>0</v>
      </c>
      <c r="E32" s="448">
        <f>'A3'!E32</f>
        <v>282.18688874999992</v>
      </c>
      <c r="F32" s="448">
        <f>'A3'!F32</f>
        <v>0</v>
      </c>
      <c r="G32" s="448">
        <f>'A3'!G32</f>
        <v>0</v>
      </c>
      <c r="H32" s="448">
        <f>'A3'!H32</f>
        <v>0</v>
      </c>
      <c r="I32" s="448">
        <f>'A3'!I32</f>
        <v>1.8224702800000001</v>
      </c>
      <c r="J32" s="448">
        <f>'A3'!J32</f>
        <v>0.98767285000000005</v>
      </c>
      <c r="K32" s="448">
        <f>'A3'!K32</f>
        <v>284.99703187999995</v>
      </c>
      <c r="L32" s="448">
        <f>'A3'!L32</f>
        <v>78.943548934999995</v>
      </c>
      <c r="M32" s="448">
        <f>'A3'!M32</f>
        <v>14425.444052695002</v>
      </c>
      <c r="N32" s="26"/>
    </row>
    <row r="33" spans="1:18" s="14" customFormat="1" ht="18" customHeight="1">
      <c r="A33" s="29"/>
      <c r="B33" s="12" t="s">
        <v>330</v>
      </c>
      <c r="C33" s="12"/>
      <c r="D33" s="471">
        <f>'A3'!D33</f>
        <v>0</v>
      </c>
      <c r="E33" s="471">
        <f>'A3'!E33</f>
        <v>195.58357435999997</v>
      </c>
      <c r="F33" s="471">
        <f>'A3'!F33</f>
        <v>0</v>
      </c>
      <c r="G33" s="471">
        <f>'A3'!G33</f>
        <v>0</v>
      </c>
      <c r="H33" s="471">
        <f>'A3'!H33</f>
        <v>0</v>
      </c>
      <c r="I33" s="471">
        <f>'A3'!I33</f>
        <v>0.91110898000000007</v>
      </c>
      <c r="J33" s="471">
        <f>'A3'!J33</f>
        <v>0</v>
      </c>
      <c r="K33" s="471">
        <f>'A3'!K33</f>
        <v>196.49468333999997</v>
      </c>
      <c r="L33" s="471">
        <f>'A3'!L33</f>
        <v>9.8753686149999993</v>
      </c>
      <c r="M33" s="471">
        <f>'A3'!M33</f>
        <v>2869.1466805349992</v>
      </c>
      <c r="N33" s="26"/>
    </row>
    <row r="34" spans="1:18" s="14" customFormat="1" ht="18" customHeight="1">
      <c r="A34" s="30"/>
      <c r="B34" s="31" t="s">
        <v>175</v>
      </c>
      <c r="C34" s="31"/>
      <c r="D34" s="471">
        <f>'A3'!D34</f>
        <v>0</v>
      </c>
      <c r="E34" s="471">
        <f>'A3'!E34</f>
        <v>17.587412740000001</v>
      </c>
      <c r="F34" s="471">
        <f>'A3'!F34</f>
        <v>0</v>
      </c>
      <c r="G34" s="471">
        <f>'A3'!G34</f>
        <v>0</v>
      </c>
      <c r="H34" s="471">
        <f>'A3'!H34</f>
        <v>0</v>
      </c>
      <c r="I34" s="471">
        <f>'A3'!I34</f>
        <v>0</v>
      </c>
      <c r="J34" s="471">
        <f>'A3'!J34</f>
        <v>0</v>
      </c>
      <c r="K34" s="471">
        <f>'A3'!K34</f>
        <v>17.587412740000001</v>
      </c>
      <c r="L34" s="471">
        <f>'A3'!L34</f>
        <v>0.1882095</v>
      </c>
      <c r="M34" s="471">
        <f>'A3'!M34</f>
        <v>218.39447260000006</v>
      </c>
      <c r="N34" s="26"/>
    </row>
    <row r="35" spans="1:18" s="14" customFormat="1" ht="18" customHeight="1">
      <c r="A35" s="30"/>
      <c r="B35" s="31" t="s">
        <v>176</v>
      </c>
      <c r="C35" s="31"/>
      <c r="D35" s="471">
        <f>'A3'!D35</f>
        <v>0</v>
      </c>
      <c r="E35" s="471">
        <f>'A3'!E35</f>
        <v>177.99616161999998</v>
      </c>
      <c r="F35" s="471">
        <f>'A3'!F35</f>
        <v>0</v>
      </c>
      <c r="G35" s="471">
        <f>'A3'!G35</f>
        <v>0</v>
      </c>
      <c r="H35" s="471">
        <f>'A3'!H35</f>
        <v>0</v>
      </c>
      <c r="I35" s="471">
        <f>'A3'!I35</f>
        <v>0.91110898000000007</v>
      </c>
      <c r="J35" s="471">
        <f>'A3'!J35</f>
        <v>0</v>
      </c>
      <c r="K35" s="471">
        <f>'A3'!K35</f>
        <v>178.90727059999998</v>
      </c>
      <c r="L35" s="471">
        <f>'A3'!L35</f>
        <v>9.687159115</v>
      </c>
      <c r="M35" s="471">
        <f>'A3'!M35</f>
        <v>2650.7522079349992</v>
      </c>
      <c r="N35" s="26"/>
    </row>
    <row r="36" spans="1:18" s="14" customFormat="1" ht="18" customHeight="1">
      <c r="A36" s="30"/>
      <c r="B36" s="12" t="s">
        <v>177</v>
      </c>
      <c r="C36" s="31"/>
      <c r="D36" s="471">
        <f>'A3'!D36</f>
        <v>0</v>
      </c>
      <c r="E36" s="471">
        <f>'A3'!E36</f>
        <v>80.109529859999995</v>
      </c>
      <c r="F36" s="471">
        <f>'A3'!F36</f>
        <v>0</v>
      </c>
      <c r="G36" s="471">
        <f>'A3'!G36</f>
        <v>0</v>
      </c>
      <c r="H36" s="471">
        <f>'A3'!H36</f>
        <v>0</v>
      </c>
      <c r="I36" s="471">
        <f>'A3'!I36</f>
        <v>0</v>
      </c>
      <c r="J36" s="471">
        <f>'A3'!J36</f>
        <v>0.98767285000000005</v>
      </c>
      <c r="K36" s="471">
        <f>'A3'!K36</f>
        <v>81.097202709999991</v>
      </c>
      <c r="L36" s="471">
        <f>'A3'!L36</f>
        <v>61.057391490000008</v>
      </c>
      <c r="M36" s="471">
        <f>'A3'!M36</f>
        <v>1849.4947679300001</v>
      </c>
      <c r="N36" s="26"/>
    </row>
    <row r="37" spans="1:18" s="14" customFormat="1" ht="18" customHeight="1">
      <c r="A37" s="30"/>
      <c r="B37" s="31" t="s">
        <v>175</v>
      </c>
      <c r="C37" s="31"/>
      <c r="D37" s="471">
        <f>'A3'!D37</f>
        <v>0</v>
      </c>
      <c r="E37" s="471">
        <f>'A3'!E37</f>
        <v>0</v>
      </c>
      <c r="F37" s="471">
        <f>'A3'!F37</f>
        <v>0</v>
      </c>
      <c r="G37" s="471">
        <f>'A3'!G37</f>
        <v>0</v>
      </c>
      <c r="H37" s="471">
        <f>'A3'!H37</f>
        <v>0</v>
      </c>
      <c r="I37" s="471">
        <f>'A3'!I37</f>
        <v>0</v>
      </c>
      <c r="J37" s="471">
        <f>'A3'!J37</f>
        <v>0</v>
      </c>
      <c r="K37" s="471">
        <f>'A3'!K37</f>
        <v>0</v>
      </c>
      <c r="L37" s="471">
        <f>'A3'!L37</f>
        <v>1.2387489600000001</v>
      </c>
      <c r="M37" s="471">
        <f>'A3'!M37</f>
        <v>211.22765404</v>
      </c>
      <c r="N37" s="26"/>
    </row>
    <row r="38" spans="1:18" s="14" customFormat="1" ht="18" customHeight="1">
      <c r="A38" s="30"/>
      <c r="B38" s="31" t="s">
        <v>176</v>
      </c>
      <c r="C38" s="31"/>
      <c r="D38" s="471">
        <f>'A3'!D38</f>
        <v>0</v>
      </c>
      <c r="E38" s="471">
        <f>'A3'!E38</f>
        <v>80.109529859999995</v>
      </c>
      <c r="F38" s="471">
        <f>'A3'!F38</f>
        <v>0</v>
      </c>
      <c r="G38" s="471">
        <f>'A3'!G38</f>
        <v>0</v>
      </c>
      <c r="H38" s="471">
        <f>'A3'!H38</f>
        <v>0</v>
      </c>
      <c r="I38" s="471">
        <f>'A3'!I38</f>
        <v>0</v>
      </c>
      <c r="J38" s="471">
        <f>'A3'!J38</f>
        <v>0.98767285000000005</v>
      </c>
      <c r="K38" s="471">
        <f>'A3'!K38</f>
        <v>81.097202709999991</v>
      </c>
      <c r="L38" s="471">
        <f>'A3'!L38</f>
        <v>59.818642530000005</v>
      </c>
      <c r="M38" s="471">
        <f>'A3'!M38</f>
        <v>1638.26711389</v>
      </c>
      <c r="N38" s="26"/>
    </row>
    <row r="39" spans="1:18" s="14" customFormat="1" ht="18" customHeight="1">
      <c r="A39" s="29"/>
      <c r="B39" s="466" t="s">
        <v>329</v>
      </c>
      <c r="C39" s="12"/>
      <c r="D39" s="471">
        <f>'A3'!D39</f>
        <v>0</v>
      </c>
      <c r="E39" s="471">
        <f>'A3'!E39</f>
        <v>6.2200708000000002</v>
      </c>
      <c r="F39" s="471">
        <f>'A3'!F39</f>
        <v>0</v>
      </c>
      <c r="G39" s="471">
        <f>'A3'!G39</f>
        <v>0</v>
      </c>
      <c r="H39" s="471">
        <f>'A3'!H39</f>
        <v>0</v>
      </c>
      <c r="I39" s="471">
        <f>'A3'!I39</f>
        <v>0</v>
      </c>
      <c r="J39" s="471">
        <f>'A3'!J39</f>
        <v>0</v>
      </c>
      <c r="K39" s="471">
        <f>'A3'!K39</f>
        <v>6.2200708000000002</v>
      </c>
      <c r="L39" s="471">
        <f>'A3'!L39</f>
        <v>0</v>
      </c>
      <c r="M39" s="471">
        <f>'A3'!M39</f>
        <v>203.52368306999995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1">
        <f>'A3'!D40</f>
        <v>0</v>
      </c>
      <c r="E40" s="471">
        <f>'A3'!E40</f>
        <v>0</v>
      </c>
      <c r="F40" s="471">
        <f>'A3'!F40</f>
        <v>0</v>
      </c>
      <c r="G40" s="471">
        <f>'A3'!G40</f>
        <v>0</v>
      </c>
      <c r="H40" s="471">
        <f>'A3'!H40</f>
        <v>0</v>
      </c>
      <c r="I40" s="471">
        <f>'A3'!I40</f>
        <v>0</v>
      </c>
      <c r="J40" s="471">
        <f>'A3'!J40</f>
        <v>0</v>
      </c>
      <c r="K40" s="471">
        <f>'A3'!K40</f>
        <v>0</v>
      </c>
      <c r="L40" s="471">
        <f>'A3'!L40</f>
        <v>0</v>
      </c>
      <c r="M40" s="471">
        <f>'A3'!M40</f>
        <v>6.2127905800000001</v>
      </c>
      <c r="N40" s="26"/>
    </row>
    <row r="41" spans="1:18" s="14" customFormat="1" ht="18" customHeight="1">
      <c r="A41" s="30"/>
      <c r="B41" s="31" t="s">
        <v>176</v>
      </c>
      <c r="C41" s="31"/>
      <c r="D41" s="471">
        <f>'A3'!D41</f>
        <v>0</v>
      </c>
      <c r="E41" s="471">
        <f>'A3'!E41</f>
        <v>6.2200708000000002</v>
      </c>
      <c r="F41" s="471">
        <f>'A3'!F41</f>
        <v>0</v>
      </c>
      <c r="G41" s="471">
        <f>'A3'!G41</f>
        <v>0</v>
      </c>
      <c r="H41" s="471">
        <f>'A3'!H41</f>
        <v>0</v>
      </c>
      <c r="I41" s="471">
        <f>'A3'!I41</f>
        <v>0</v>
      </c>
      <c r="J41" s="471">
        <f>'A3'!J41</f>
        <v>0</v>
      </c>
      <c r="K41" s="471">
        <f>'A3'!K41</f>
        <v>6.2200708000000002</v>
      </c>
      <c r="L41" s="471">
        <f>'A3'!L41</f>
        <v>0</v>
      </c>
      <c r="M41" s="471">
        <f>'A3'!M41</f>
        <v>197.31089248999996</v>
      </c>
      <c r="N41" s="26"/>
    </row>
    <row r="42" spans="1:18" s="14" customFormat="1" ht="18" customHeight="1">
      <c r="A42" s="30"/>
      <c r="B42" s="466" t="s">
        <v>328</v>
      </c>
      <c r="C42" s="31"/>
      <c r="D42" s="471">
        <f>'A3'!D42</f>
        <v>0</v>
      </c>
      <c r="E42" s="471">
        <f>'A3'!E42</f>
        <v>0.27371372999999999</v>
      </c>
      <c r="F42" s="471">
        <f>'A3'!F42</f>
        <v>0</v>
      </c>
      <c r="G42" s="471">
        <f>'A3'!G42</f>
        <v>0</v>
      </c>
      <c r="H42" s="471">
        <f>'A3'!H42</f>
        <v>0</v>
      </c>
      <c r="I42" s="471">
        <f>'A3'!I42</f>
        <v>0.91136130000000004</v>
      </c>
      <c r="J42" s="471">
        <f>'A3'!J42</f>
        <v>0</v>
      </c>
      <c r="K42" s="471">
        <f>'A3'!K42</f>
        <v>1.1850750300000001</v>
      </c>
      <c r="L42" s="471">
        <f>'A3'!L42</f>
        <v>8.010788830000001</v>
      </c>
      <c r="M42" s="471">
        <f>'A3'!M42</f>
        <v>9503.2789211600029</v>
      </c>
      <c r="N42" s="26"/>
    </row>
    <row r="43" spans="1:18" s="14" customFormat="1" ht="18" customHeight="1">
      <c r="A43" s="30"/>
      <c r="B43" s="31" t="s">
        <v>175</v>
      </c>
      <c r="C43" s="31"/>
      <c r="D43" s="471">
        <f>'A3'!D43</f>
        <v>0</v>
      </c>
      <c r="E43" s="471">
        <f>'A3'!E43</f>
        <v>0.27371372999999999</v>
      </c>
      <c r="F43" s="471">
        <f>'A3'!F43</f>
        <v>0</v>
      </c>
      <c r="G43" s="471">
        <f>'A3'!G43</f>
        <v>0</v>
      </c>
      <c r="H43" s="471">
        <f>'A3'!H43</f>
        <v>0</v>
      </c>
      <c r="I43" s="471">
        <f>'A3'!I43</f>
        <v>0</v>
      </c>
      <c r="J43" s="471">
        <f>'A3'!J43</f>
        <v>0</v>
      </c>
      <c r="K43" s="471">
        <f>'A3'!K43</f>
        <v>0.27371372999999999</v>
      </c>
      <c r="L43" s="471">
        <f>'A3'!L43</f>
        <v>5.8782334600000006</v>
      </c>
      <c r="M43" s="471">
        <f>'A3'!M43</f>
        <v>9013.2561031900022</v>
      </c>
      <c r="N43" s="26"/>
    </row>
    <row r="44" spans="1:18" s="14" customFormat="1" ht="18" customHeight="1">
      <c r="A44" s="30"/>
      <c r="B44" s="31" t="s">
        <v>176</v>
      </c>
      <c r="C44" s="31"/>
      <c r="D44" s="471">
        <f>'A3'!D44</f>
        <v>0</v>
      </c>
      <c r="E44" s="471">
        <f>'A3'!E44</f>
        <v>0</v>
      </c>
      <c r="F44" s="471">
        <f>'A3'!F44</f>
        <v>0</v>
      </c>
      <c r="G44" s="471">
        <f>'A3'!G44</f>
        <v>0</v>
      </c>
      <c r="H44" s="471">
        <f>'A3'!H44</f>
        <v>0</v>
      </c>
      <c r="I44" s="471">
        <f>'A3'!I44</f>
        <v>0.91136130000000004</v>
      </c>
      <c r="J44" s="471">
        <f>'A3'!J44</f>
        <v>0</v>
      </c>
      <c r="K44" s="471">
        <f>'A3'!K44</f>
        <v>0.91136130000000004</v>
      </c>
      <c r="L44" s="471">
        <f>'A3'!L44</f>
        <v>2.1325553700000004</v>
      </c>
      <c r="M44" s="471">
        <f>'A3'!M44</f>
        <v>490.02281797000006</v>
      </c>
      <c r="N44" s="26"/>
    </row>
    <row r="45" spans="1:18" s="14" customFormat="1" ht="18" customHeight="1">
      <c r="A45" s="29"/>
      <c r="B45" s="28" t="s">
        <v>339</v>
      </c>
      <c r="C45" s="12"/>
      <c r="D45" s="448">
        <f>'A3'!D45</f>
        <v>0</v>
      </c>
      <c r="E45" s="448">
        <f>'A3'!E45</f>
        <v>0</v>
      </c>
      <c r="F45" s="448">
        <f>'A3'!F45</f>
        <v>0</v>
      </c>
      <c r="G45" s="448">
        <f>'A3'!G45</f>
        <v>0</v>
      </c>
      <c r="H45" s="448">
        <f>'A3'!H45</f>
        <v>0</v>
      </c>
      <c r="I45" s="448">
        <f>'A3'!I45</f>
        <v>0</v>
      </c>
      <c r="J45" s="448">
        <f>'A3'!J45</f>
        <v>0</v>
      </c>
      <c r="K45" s="448">
        <f>'A3'!K45</f>
        <v>0</v>
      </c>
      <c r="L45" s="448">
        <f>'A3'!L45</f>
        <v>0</v>
      </c>
      <c r="M45" s="448">
        <f>'A3'!M45</f>
        <v>9062.5127740400039</v>
      </c>
      <c r="N45" s="26"/>
    </row>
    <row r="46" spans="1:18" s="26" customFormat="1" ht="18" customHeight="1">
      <c r="A46" s="30"/>
      <c r="B46" s="31" t="s">
        <v>340</v>
      </c>
      <c r="C46" s="31"/>
      <c r="D46" s="471">
        <f>'A3'!D46</f>
        <v>0</v>
      </c>
      <c r="E46" s="471">
        <f>'A3'!E46</f>
        <v>0</v>
      </c>
      <c r="F46" s="471">
        <f>'A3'!F46</f>
        <v>0</v>
      </c>
      <c r="G46" s="471">
        <f>'A3'!G46</f>
        <v>0</v>
      </c>
      <c r="H46" s="471">
        <f>'A3'!H46</f>
        <v>0</v>
      </c>
      <c r="I46" s="471">
        <f>'A3'!I46</f>
        <v>0</v>
      </c>
      <c r="J46" s="471">
        <f>'A3'!J46</f>
        <v>0</v>
      </c>
      <c r="K46" s="471">
        <f>'A3'!K46</f>
        <v>0</v>
      </c>
      <c r="L46" s="471">
        <f>'A3'!L46</f>
        <v>0</v>
      </c>
      <c r="M46" s="471">
        <f>'A3'!M46</f>
        <v>7374.3002873000032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341</v>
      </c>
      <c r="C47" s="31"/>
      <c r="D47" s="471">
        <f>'A3'!D47</f>
        <v>0</v>
      </c>
      <c r="E47" s="471">
        <f>'A3'!E47</f>
        <v>0</v>
      </c>
      <c r="F47" s="471">
        <f>'A3'!F47</f>
        <v>0</v>
      </c>
      <c r="G47" s="471">
        <f>'A3'!G47</f>
        <v>0</v>
      </c>
      <c r="H47" s="471">
        <f>'A3'!H47</f>
        <v>0</v>
      </c>
      <c r="I47" s="471">
        <f>'A3'!I47</f>
        <v>0</v>
      </c>
      <c r="J47" s="471">
        <f>'A3'!J47</f>
        <v>0</v>
      </c>
      <c r="K47" s="471">
        <f>'A3'!K47</f>
        <v>0</v>
      </c>
      <c r="L47" s="471">
        <f>'A3'!L47</f>
        <v>0</v>
      </c>
      <c r="M47" s="471">
        <f>'A3'!M47</f>
        <v>1688.2124867400003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1">
        <f>'A3'!D48</f>
        <v>0</v>
      </c>
      <c r="E48" s="471">
        <f>'A3'!E48</f>
        <v>282.18688874999992</v>
      </c>
      <c r="F48" s="471">
        <f>'A3'!F48</f>
        <v>0</v>
      </c>
      <c r="G48" s="471">
        <f>'A3'!G48</f>
        <v>0</v>
      </c>
      <c r="H48" s="471">
        <f>'A3'!H48</f>
        <v>0</v>
      </c>
      <c r="I48" s="471">
        <f>'A3'!I48</f>
        <v>1.8224702800000001</v>
      </c>
      <c r="J48" s="471">
        <f>'A3'!J48</f>
        <v>0.98767285000000005</v>
      </c>
      <c r="K48" s="471">
        <f>'A3'!K48</f>
        <v>284.99703187999995</v>
      </c>
      <c r="L48" s="471">
        <f>'A3'!L48</f>
        <v>78.943548934999995</v>
      </c>
      <c r="M48" s="471">
        <f>'A3'!M48</f>
        <v>23487.956826735004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4">
        <f>'A3'!D49</f>
        <v>0</v>
      </c>
      <c r="E49" s="394">
        <f>'A3'!E49</f>
        <v>0</v>
      </c>
      <c r="F49" s="394">
        <f>'A3'!F49</f>
        <v>0</v>
      </c>
      <c r="G49" s="394">
        <f>'A3'!G49</f>
        <v>0</v>
      </c>
      <c r="H49" s="394">
        <f>'A3'!H49</f>
        <v>0</v>
      </c>
      <c r="I49" s="394">
        <f>'A3'!I49</f>
        <v>0</v>
      </c>
      <c r="J49" s="394">
        <f>'A3'!J49</f>
        <v>0</v>
      </c>
      <c r="K49" s="394">
        <f>'A3'!K49</f>
        <v>0</v>
      </c>
      <c r="L49" s="394">
        <f>'A3'!L49</f>
        <v>0</v>
      </c>
      <c r="M49" s="394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4">
        <f>'A3'!D50</f>
        <v>0</v>
      </c>
      <c r="E50" s="394">
        <f>'A3'!E50</f>
        <v>282.18688874999992</v>
      </c>
      <c r="F50" s="394">
        <f>'A3'!F50</f>
        <v>0</v>
      </c>
      <c r="G50" s="394">
        <f>'A3'!G50</f>
        <v>0</v>
      </c>
      <c r="H50" s="394">
        <f>'A3'!H50</f>
        <v>0</v>
      </c>
      <c r="I50" s="394">
        <f>'A3'!I50</f>
        <v>0</v>
      </c>
      <c r="J50" s="394">
        <f>'A3'!J50</f>
        <v>0.98767285000000005</v>
      </c>
      <c r="K50" s="394">
        <f>'A3'!K50</f>
        <v>283.17456159999995</v>
      </c>
      <c r="L50" s="394">
        <f>'A3'!L50</f>
        <v>7.7616206849999996</v>
      </c>
      <c r="M50" s="394">
        <f>'A3'!M50</f>
        <v>4027.3815399150017</v>
      </c>
      <c r="N50" s="26"/>
    </row>
    <row r="51" spans="1:16" s="14" customFormat="1" ht="18" customHeight="1">
      <c r="A51" s="29"/>
      <c r="B51" s="12" t="s">
        <v>180</v>
      </c>
      <c r="C51" s="12"/>
      <c r="D51" s="394">
        <f>'A3'!D51</f>
        <v>0</v>
      </c>
      <c r="E51" s="394">
        <f>'A3'!E51</f>
        <v>0</v>
      </c>
      <c r="F51" s="394">
        <f>'A3'!F51</f>
        <v>0</v>
      </c>
      <c r="G51" s="394">
        <f>'A3'!G51</f>
        <v>0</v>
      </c>
      <c r="H51" s="394">
        <f>'A3'!H51</f>
        <v>0</v>
      </c>
      <c r="I51" s="394">
        <f>'A3'!I51</f>
        <v>0</v>
      </c>
      <c r="J51" s="394">
        <f>'A3'!J51</f>
        <v>0</v>
      </c>
      <c r="K51" s="394">
        <f>'A3'!K51</f>
        <v>0</v>
      </c>
      <c r="L51" s="394">
        <f>'A3'!L51</f>
        <v>71.181928250000013</v>
      </c>
      <c r="M51" s="394">
        <f>'A3'!M51</f>
        <v>17536.070228240005</v>
      </c>
      <c r="N51" s="26"/>
    </row>
    <row r="52" spans="1:16" s="14" customFormat="1" ht="18" customHeight="1">
      <c r="A52" s="29"/>
      <c r="B52" s="12" t="s">
        <v>181</v>
      </c>
      <c r="C52" s="12"/>
      <c r="D52" s="394">
        <f>'A3'!D52</f>
        <v>0</v>
      </c>
      <c r="E52" s="394">
        <f>'A3'!E52</f>
        <v>0</v>
      </c>
      <c r="F52" s="394">
        <f>'A3'!F52</f>
        <v>0</v>
      </c>
      <c r="G52" s="394">
        <f>'A3'!G52</f>
        <v>0</v>
      </c>
      <c r="H52" s="394">
        <f>'A3'!H52</f>
        <v>0</v>
      </c>
      <c r="I52" s="394">
        <f>'A3'!I52</f>
        <v>1.8224702800000001</v>
      </c>
      <c r="J52" s="394">
        <f>'A3'!J52</f>
        <v>0</v>
      </c>
      <c r="K52" s="394">
        <f>'A3'!K52</f>
        <v>1.8224702800000001</v>
      </c>
      <c r="L52" s="394">
        <f>'A3'!L52</f>
        <v>0</v>
      </c>
      <c r="M52" s="394">
        <f>'A3'!M52</f>
        <v>1924.5050585799997</v>
      </c>
      <c r="N52" s="26"/>
    </row>
    <row r="53" spans="1:16" s="14" customFormat="1" ht="18" customHeight="1">
      <c r="A53" s="29"/>
      <c r="B53" s="12"/>
      <c r="C53" s="12"/>
      <c r="D53" s="394">
        <f>'A3'!D53</f>
        <v>0</v>
      </c>
      <c r="E53" s="394">
        <f>'A3'!E53</f>
        <v>0</v>
      </c>
      <c r="F53" s="394">
        <f>'A3'!F53</f>
        <v>0</v>
      </c>
      <c r="G53" s="394">
        <f>'A3'!G53</f>
        <v>0</v>
      </c>
      <c r="H53" s="394">
        <f>'A3'!H53</f>
        <v>0</v>
      </c>
      <c r="I53" s="394">
        <f>'A3'!I53</f>
        <v>0</v>
      </c>
      <c r="J53" s="394">
        <f>'A3'!J53</f>
        <v>0</v>
      </c>
      <c r="K53" s="394">
        <f>'A3'!K53</f>
        <v>0</v>
      </c>
      <c r="L53" s="394">
        <f>'A3'!L53</f>
        <v>0</v>
      </c>
      <c r="M53" s="394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4">
        <f>'A3'!D54</f>
        <v>0</v>
      </c>
      <c r="E54" s="394">
        <f>'A3'!E54</f>
        <v>0</v>
      </c>
      <c r="F54" s="394">
        <f>'A3'!F54</f>
        <v>0</v>
      </c>
      <c r="G54" s="394">
        <f>'A3'!G54</f>
        <v>0</v>
      </c>
      <c r="H54" s="394">
        <f>'A3'!H54</f>
        <v>0</v>
      </c>
      <c r="I54" s="394">
        <f>'A3'!I54</f>
        <v>0</v>
      </c>
      <c r="J54" s="394">
        <f>'A3'!J54</f>
        <v>0</v>
      </c>
      <c r="K54" s="394">
        <f>'A3'!K54</f>
        <v>0</v>
      </c>
      <c r="L54" s="394">
        <f>'A3'!L54</f>
        <v>0</v>
      </c>
      <c r="M54" s="394">
        <f>'A3'!M54</f>
        <v>0</v>
      </c>
      <c r="N54" s="26"/>
    </row>
    <row r="55" spans="1:16" s="14" customFormat="1" ht="18" customHeight="1">
      <c r="A55" s="27"/>
      <c r="B55" s="28" t="s">
        <v>338</v>
      </c>
      <c r="C55" s="56"/>
      <c r="D55" s="448">
        <f>'A3'!D55</f>
        <v>428.91816970999992</v>
      </c>
      <c r="E55" s="448">
        <f>'A3'!E55</f>
        <v>1612.4586987700002</v>
      </c>
      <c r="F55" s="448">
        <f>'A3'!F55</f>
        <v>9524.3940482599955</v>
      </c>
      <c r="G55" s="448">
        <f>'A3'!G55</f>
        <v>2.4887077</v>
      </c>
      <c r="H55" s="448">
        <f>'A3'!H55</f>
        <v>0</v>
      </c>
      <c r="I55" s="448">
        <f>'A3'!I55</f>
        <v>0</v>
      </c>
      <c r="J55" s="448">
        <f>'A3'!J55</f>
        <v>525.35120035999989</v>
      </c>
      <c r="K55" s="448">
        <f>'A3'!K55</f>
        <v>12093.610824799996</v>
      </c>
      <c r="L55" s="448">
        <f>'A3'!L55</f>
        <v>1315.6468378050004</v>
      </c>
      <c r="M55" s="448">
        <f>'A3'!M55</f>
        <v>483737.77959931525</v>
      </c>
      <c r="N55" s="26"/>
    </row>
    <row r="56" spans="1:16" s="14" customFormat="1" ht="18" customHeight="1">
      <c r="A56" s="29"/>
      <c r="B56" s="12" t="s">
        <v>330</v>
      </c>
      <c r="C56" s="12"/>
      <c r="D56" s="471">
        <f>'A3'!D56</f>
        <v>45.857291410000002</v>
      </c>
      <c r="E56" s="471">
        <f>'A3'!E56</f>
        <v>1031.66119088</v>
      </c>
      <c r="F56" s="471">
        <f>'A3'!F56</f>
        <v>6653.5149307099973</v>
      </c>
      <c r="G56" s="471">
        <f>'A3'!G56</f>
        <v>1.4879349999999998</v>
      </c>
      <c r="H56" s="471">
        <f>'A3'!H56</f>
        <v>0</v>
      </c>
      <c r="I56" s="471">
        <f>'A3'!I56</f>
        <v>0</v>
      </c>
      <c r="J56" s="471">
        <f>'A3'!J56</f>
        <v>48.236392319999993</v>
      </c>
      <c r="K56" s="471">
        <f>'A3'!K56</f>
        <v>7780.7577403199975</v>
      </c>
      <c r="L56" s="471">
        <f>'A3'!L56</f>
        <v>257.67316067000007</v>
      </c>
      <c r="M56" s="471">
        <f>'A3'!M56</f>
        <v>318871.30220264016</v>
      </c>
      <c r="N56" s="26"/>
    </row>
    <row r="57" spans="1:16" s="14" customFormat="1" ht="18" customHeight="1">
      <c r="A57" s="30"/>
      <c r="B57" s="31" t="s">
        <v>175</v>
      </c>
      <c r="C57" s="31"/>
      <c r="D57" s="471">
        <f>'A3'!D57</f>
        <v>0.12542838000000001</v>
      </c>
      <c r="E57" s="471">
        <f>'A3'!E57</f>
        <v>0.82618280000000022</v>
      </c>
      <c r="F57" s="471">
        <f>'A3'!F57</f>
        <v>83.046971570000025</v>
      </c>
      <c r="G57" s="471">
        <f>'A3'!G57</f>
        <v>0</v>
      </c>
      <c r="H57" s="471">
        <f>'A3'!H57</f>
        <v>0</v>
      </c>
      <c r="I57" s="471">
        <f>'A3'!I57</f>
        <v>0</v>
      </c>
      <c r="J57" s="471">
        <f>'A3'!J57</f>
        <v>0</v>
      </c>
      <c r="K57" s="471">
        <f>'A3'!K57</f>
        <v>83.998582750000025</v>
      </c>
      <c r="L57" s="471">
        <f>'A3'!L57</f>
        <v>11.022781299999998</v>
      </c>
      <c r="M57" s="471">
        <f>'A3'!M57</f>
        <v>127625.47258361976</v>
      </c>
      <c r="N57" s="26"/>
    </row>
    <row r="58" spans="1:16" s="14" customFormat="1" ht="18" customHeight="1">
      <c r="A58" s="30"/>
      <c r="B58" s="31" t="s">
        <v>176</v>
      </c>
      <c r="C58" s="31"/>
      <c r="D58" s="471">
        <f>'A3'!D58</f>
        <v>45.73186303</v>
      </c>
      <c r="E58" s="471">
        <f>'A3'!E58</f>
        <v>1030.8350080800001</v>
      </c>
      <c r="F58" s="471">
        <f>'A3'!F58</f>
        <v>6570.4679591399972</v>
      </c>
      <c r="G58" s="471">
        <f>'A3'!G58</f>
        <v>1.4879349999999998</v>
      </c>
      <c r="H58" s="471">
        <f>'A3'!H58</f>
        <v>0</v>
      </c>
      <c r="I58" s="471">
        <f>'A3'!I58</f>
        <v>0</v>
      </c>
      <c r="J58" s="471">
        <f>'A3'!J58</f>
        <v>48.236392319999993</v>
      </c>
      <c r="K58" s="471">
        <f>'A3'!K58</f>
        <v>7696.7591575699971</v>
      </c>
      <c r="L58" s="471">
        <f>'A3'!L58</f>
        <v>246.65037937000005</v>
      </c>
      <c r="M58" s="471">
        <f>'A3'!M58</f>
        <v>191245.8296190204</v>
      </c>
      <c r="N58" s="26"/>
    </row>
    <row r="59" spans="1:16" s="14" customFormat="1" ht="18" customHeight="1">
      <c r="A59" s="30"/>
      <c r="B59" s="12" t="s">
        <v>177</v>
      </c>
      <c r="C59" s="31"/>
      <c r="D59" s="471">
        <f>'A3'!D59</f>
        <v>110.06452133999998</v>
      </c>
      <c r="E59" s="471">
        <f>'A3'!E59</f>
        <v>522.14275196000017</v>
      </c>
      <c r="F59" s="471">
        <f>'A3'!F59</f>
        <v>1021.3829821400004</v>
      </c>
      <c r="G59" s="471">
        <f>'A3'!G59</f>
        <v>1.0007727</v>
      </c>
      <c r="H59" s="471">
        <f>'A3'!H59</f>
        <v>0</v>
      </c>
      <c r="I59" s="471">
        <f>'A3'!I59</f>
        <v>0</v>
      </c>
      <c r="J59" s="471">
        <f>'A3'!J59</f>
        <v>470.59910901000001</v>
      </c>
      <c r="K59" s="471">
        <f>'A3'!K59</f>
        <v>2125.1901371500003</v>
      </c>
      <c r="L59" s="471">
        <f>'A3'!L59</f>
        <v>991.98218240000028</v>
      </c>
      <c r="M59" s="471">
        <f>'A3'!M59</f>
        <v>96551.373778510024</v>
      </c>
      <c r="N59" s="26"/>
    </row>
    <row r="60" spans="1:16" s="14" customFormat="1" ht="18" customHeight="1">
      <c r="A60" s="30"/>
      <c r="B60" s="31" t="s">
        <v>175</v>
      </c>
      <c r="C60" s="31"/>
      <c r="D60" s="471">
        <f>'A3'!D60</f>
        <v>0</v>
      </c>
      <c r="E60" s="471">
        <f>'A3'!E60</f>
        <v>12.798524030000001</v>
      </c>
      <c r="F60" s="471">
        <f>'A3'!F60</f>
        <v>22.55832959999999</v>
      </c>
      <c r="G60" s="471">
        <f>'A3'!G60</f>
        <v>0</v>
      </c>
      <c r="H60" s="471">
        <f>'A3'!H60</f>
        <v>0</v>
      </c>
      <c r="I60" s="471">
        <f>'A3'!I60</f>
        <v>0</v>
      </c>
      <c r="J60" s="471">
        <f>'A3'!J60</f>
        <v>0</v>
      </c>
      <c r="K60" s="471">
        <f>'A3'!K60</f>
        <v>35.356853629999989</v>
      </c>
      <c r="L60" s="471">
        <f>'A3'!L60</f>
        <v>55.108344894999995</v>
      </c>
      <c r="M60" s="471">
        <f>'A3'!M60</f>
        <v>33516.609532164985</v>
      </c>
      <c r="N60" s="26"/>
    </row>
    <row r="61" spans="1:16" s="14" customFormat="1" ht="18" customHeight="1">
      <c r="A61" s="30"/>
      <c r="B61" s="31" t="s">
        <v>176</v>
      </c>
      <c r="C61" s="31"/>
      <c r="D61" s="471">
        <f>'A3'!D61</f>
        <v>110.06452133999998</v>
      </c>
      <c r="E61" s="471">
        <f>'A3'!E61</f>
        <v>509.34422793000022</v>
      </c>
      <c r="F61" s="471">
        <f>'A3'!F61</f>
        <v>998.82465254000044</v>
      </c>
      <c r="G61" s="471">
        <f>'A3'!G61</f>
        <v>1.0007727</v>
      </c>
      <c r="H61" s="471">
        <f>'A3'!H61</f>
        <v>0</v>
      </c>
      <c r="I61" s="471">
        <f>'A3'!I61</f>
        <v>0</v>
      </c>
      <c r="J61" s="471">
        <f>'A3'!J61</f>
        <v>470.59910901000001</v>
      </c>
      <c r="K61" s="471">
        <f>'A3'!K61</f>
        <v>2089.8332835200004</v>
      </c>
      <c r="L61" s="471">
        <f>'A3'!L61</f>
        <v>936.87383750500032</v>
      </c>
      <c r="M61" s="471">
        <f>'A3'!M61</f>
        <v>63034.764246345047</v>
      </c>
      <c r="N61" s="26"/>
    </row>
    <row r="62" spans="1:16" s="14" customFormat="1" ht="18" customHeight="1">
      <c r="A62" s="29"/>
      <c r="B62" s="466" t="s">
        <v>329</v>
      </c>
      <c r="C62" s="12"/>
      <c r="D62" s="471">
        <f>'A3'!D62</f>
        <v>0</v>
      </c>
      <c r="E62" s="471">
        <f>'A3'!E62</f>
        <v>0</v>
      </c>
      <c r="F62" s="471">
        <f>'A3'!F62</f>
        <v>0</v>
      </c>
      <c r="G62" s="471">
        <f>'A3'!G62</f>
        <v>0</v>
      </c>
      <c r="H62" s="471">
        <f>'A3'!H62</f>
        <v>0</v>
      </c>
      <c r="I62" s="471">
        <f>'A3'!I62</f>
        <v>0</v>
      </c>
      <c r="J62" s="471">
        <f>'A3'!J62</f>
        <v>0</v>
      </c>
      <c r="K62" s="471">
        <f>'A3'!K62</f>
        <v>0</v>
      </c>
      <c r="L62" s="471">
        <f>'A3'!L62</f>
        <v>0</v>
      </c>
      <c r="M62" s="471">
        <f>'A3'!M62</f>
        <v>32390.619105779995</v>
      </c>
      <c r="N62" s="26"/>
    </row>
    <row r="63" spans="1:16" s="14" customFormat="1" ht="18" customHeight="1">
      <c r="A63" s="30"/>
      <c r="B63" s="31" t="s">
        <v>175</v>
      </c>
      <c r="C63" s="31"/>
      <c r="D63" s="471">
        <f>'A3'!D63</f>
        <v>0</v>
      </c>
      <c r="E63" s="471">
        <f>'A3'!E63</f>
        <v>0</v>
      </c>
      <c r="F63" s="471">
        <f>'A3'!F63</f>
        <v>0</v>
      </c>
      <c r="G63" s="471">
        <f>'A3'!G63</f>
        <v>0</v>
      </c>
      <c r="H63" s="471">
        <f>'A3'!H63</f>
        <v>0</v>
      </c>
      <c r="I63" s="471">
        <f>'A3'!I63</f>
        <v>0</v>
      </c>
      <c r="J63" s="471">
        <f>'A3'!J63</f>
        <v>0</v>
      </c>
      <c r="K63" s="471">
        <f>'A3'!K63</f>
        <v>0</v>
      </c>
      <c r="L63" s="471">
        <f>'A3'!L63</f>
        <v>0</v>
      </c>
      <c r="M63" s="471">
        <f>'A3'!M63</f>
        <v>6182.0623955600004</v>
      </c>
      <c r="N63" s="26"/>
    </row>
    <row r="64" spans="1:16" s="14" customFormat="1" ht="18" customHeight="1">
      <c r="A64" s="30"/>
      <c r="B64" s="31" t="s">
        <v>176</v>
      </c>
      <c r="C64" s="31"/>
      <c r="D64" s="471">
        <f>'A3'!D64</f>
        <v>0</v>
      </c>
      <c r="E64" s="471">
        <f>'A3'!E64</f>
        <v>0</v>
      </c>
      <c r="F64" s="471">
        <f>'A3'!F64</f>
        <v>0</v>
      </c>
      <c r="G64" s="471">
        <f>'A3'!G64</f>
        <v>0</v>
      </c>
      <c r="H64" s="471">
        <f>'A3'!H64</f>
        <v>0</v>
      </c>
      <c r="I64" s="471">
        <f>'A3'!I64</f>
        <v>0</v>
      </c>
      <c r="J64" s="471">
        <f>'A3'!J64</f>
        <v>0</v>
      </c>
      <c r="K64" s="471">
        <f>'A3'!K64</f>
        <v>0</v>
      </c>
      <c r="L64" s="471">
        <f>'A3'!L64</f>
        <v>0</v>
      </c>
      <c r="M64" s="471">
        <f>'A3'!M64</f>
        <v>26208.556710219997</v>
      </c>
      <c r="N64" s="26"/>
      <c r="P64" s="44"/>
    </row>
    <row r="65" spans="1:22" s="14" customFormat="1" ht="18" customHeight="1">
      <c r="A65" s="30"/>
      <c r="B65" s="466" t="s">
        <v>328</v>
      </c>
      <c r="C65" s="31"/>
      <c r="D65" s="471">
        <f>'A3'!D65</f>
        <v>272.9963569599999</v>
      </c>
      <c r="E65" s="471">
        <f>'A3'!E65</f>
        <v>58.654755930000029</v>
      </c>
      <c r="F65" s="471">
        <f>'A3'!F65</f>
        <v>1849.4961354099978</v>
      </c>
      <c r="G65" s="471">
        <f>'A3'!G65</f>
        <v>0</v>
      </c>
      <c r="H65" s="471">
        <f>'A3'!H65</f>
        <v>0</v>
      </c>
      <c r="I65" s="471">
        <f>'A3'!I65</f>
        <v>0</v>
      </c>
      <c r="J65" s="471">
        <f>'A3'!J65</f>
        <v>6.5156990300000013</v>
      </c>
      <c r="K65" s="471">
        <f>'A3'!K65</f>
        <v>2187.6629473299977</v>
      </c>
      <c r="L65" s="471">
        <f>'A3'!L65</f>
        <v>65.991494735000018</v>
      </c>
      <c r="M65" s="471">
        <f>'A3'!M65</f>
        <v>35924.484512385032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1">
        <f>'A3'!D66</f>
        <v>272.9963569599999</v>
      </c>
      <c r="E66" s="471">
        <f>'A3'!E66</f>
        <v>58.654755930000029</v>
      </c>
      <c r="F66" s="471">
        <f>'A3'!F66</f>
        <v>1075.2835894399975</v>
      </c>
      <c r="G66" s="471">
        <f>'A3'!G66</f>
        <v>0</v>
      </c>
      <c r="H66" s="471">
        <f>'A3'!H66</f>
        <v>0</v>
      </c>
      <c r="I66" s="471">
        <f>'A3'!I66</f>
        <v>0</v>
      </c>
      <c r="J66" s="471">
        <f>'A3'!J66</f>
        <v>6.5156990300000013</v>
      </c>
      <c r="K66" s="471">
        <f>'A3'!K66</f>
        <v>1413.4504013599974</v>
      </c>
      <c r="L66" s="471">
        <f>'A3'!L66</f>
        <v>31.974832535000022</v>
      </c>
      <c r="M66" s="471">
        <f>'A3'!M66</f>
        <v>8923.7867551550098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1">
        <f>'A3'!D67</f>
        <v>0</v>
      </c>
      <c r="E67" s="471">
        <f>'A3'!E67</f>
        <v>0</v>
      </c>
      <c r="F67" s="471">
        <f>'A3'!F67</f>
        <v>774.21254597000029</v>
      </c>
      <c r="G67" s="471">
        <f>'A3'!G67</f>
        <v>0</v>
      </c>
      <c r="H67" s="471">
        <f>'A3'!H67</f>
        <v>0</v>
      </c>
      <c r="I67" s="471">
        <f>'A3'!I67</f>
        <v>0</v>
      </c>
      <c r="J67" s="471">
        <f>'A3'!J67</f>
        <v>0</v>
      </c>
      <c r="K67" s="471">
        <f>'A3'!K67</f>
        <v>774.21254597000029</v>
      </c>
      <c r="L67" s="471">
        <f>'A3'!L67</f>
        <v>34.016662199999999</v>
      </c>
      <c r="M67" s="471">
        <f>'A3'!M67</f>
        <v>27000.697757230024</v>
      </c>
      <c r="N67" s="26"/>
      <c r="P67" s="44"/>
    </row>
    <row r="68" spans="1:22" s="14" customFormat="1" ht="18" customHeight="1">
      <c r="A68" s="29"/>
      <c r="B68" s="28" t="s">
        <v>339</v>
      </c>
      <c r="C68" s="12"/>
      <c r="D68" s="448">
        <f>'A3'!D68</f>
        <v>0</v>
      </c>
      <c r="E68" s="448">
        <f>'A3'!E68</f>
        <v>0</v>
      </c>
      <c r="F68" s="448">
        <f>'A3'!F68</f>
        <v>0</v>
      </c>
      <c r="G68" s="448">
        <f>'A3'!G68</f>
        <v>0</v>
      </c>
      <c r="H68" s="448">
        <f>'A3'!H68</f>
        <v>0</v>
      </c>
      <c r="I68" s="448">
        <f>'A3'!I68</f>
        <v>0</v>
      </c>
      <c r="J68" s="448">
        <f>'A3'!J68</f>
        <v>0</v>
      </c>
      <c r="K68" s="448">
        <f>'A3'!K68</f>
        <v>0</v>
      </c>
      <c r="L68" s="448">
        <f>'A3'!L68</f>
        <v>0</v>
      </c>
      <c r="M68" s="448">
        <f>'A3'!M68</f>
        <v>137602.21189614997</v>
      </c>
      <c r="N68" s="26"/>
      <c r="P68" s="40"/>
    </row>
    <row r="69" spans="1:22" s="14" customFormat="1" ht="18" customHeight="1">
      <c r="A69" s="30"/>
      <c r="B69" s="31" t="s">
        <v>340</v>
      </c>
      <c r="C69" s="31"/>
      <c r="D69" s="471">
        <f>'A3'!D69</f>
        <v>0</v>
      </c>
      <c r="E69" s="471">
        <f>'A3'!E69</f>
        <v>0</v>
      </c>
      <c r="F69" s="471">
        <f>'A3'!F69</f>
        <v>0</v>
      </c>
      <c r="G69" s="471">
        <f>'A3'!G69</f>
        <v>0</v>
      </c>
      <c r="H69" s="471">
        <f>'A3'!H69</f>
        <v>0</v>
      </c>
      <c r="I69" s="471">
        <f>'A3'!I69</f>
        <v>0</v>
      </c>
      <c r="J69" s="471">
        <f>'A3'!J69</f>
        <v>0</v>
      </c>
      <c r="K69" s="471">
        <f>'A3'!K69</f>
        <v>0</v>
      </c>
      <c r="L69" s="471">
        <f>'A3'!L69</f>
        <v>0</v>
      </c>
      <c r="M69" s="471">
        <f>'A3'!M69</f>
        <v>137602.21189614997</v>
      </c>
      <c r="N69" s="26"/>
      <c r="P69" s="42"/>
    </row>
    <row r="70" spans="1:22" s="14" customFormat="1" ht="18" customHeight="1">
      <c r="A70" s="30"/>
      <c r="B70" s="31" t="s">
        <v>341</v>
      </c>
      <c r="C70" s="31"/>
      <c r="D70" s="471">
        <f>'A3'!D70</f>
        <v>0</v>
      </c>
      <c r="E70" s="471">
        <f>'A3'!E70</f>
        <v>0</v>
      </c>
      <c r="F70" s="471">
        <f>'A3'!F70</f>
        <v>0</v>
      </c>
      <c r="G70" s="471">
        <f>'A3'!G70</f>
        <v>0</v>
      </c>
      <c r="H70" s="471">
        <f>'A3'!H70</f>
        <v>0</v>
      </c>
      <c r="I70" s="471">
        <f>'A3'!I70</f>
        <v>0</v>
      </c>
      <c r="J70" s="471">
        <f>'A3'!J70</f>
        <v>0</v>
      </c>
      <c r="K70" s="471">
        <f>'A3'!K70</f>
        <v>0</v>
      </c>
      <c r="L70" s="471">
        <f>'A3'!L70</f>
        <v>0</v>
      </c>
      <c r="M70" s="471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1">
        <f>'A3'!D71</f>
        <v>428.91816970999992</v>
      </c>
      <c r="E71" s="471">
        <f>'A3'!E71</f>
        <v>1612.4586987700002</v>
      </c>
      <c r="F71" s="471">
        <f>'A3'!F71</f>
        <v>9524.3940482599955</v>
      </c>
      <c r="G71" s="471">
        <f>'A3'!G71</f>
        <v>2.4887077</v>
      </c>
      <c r="H71" s="471">
        <f>'A3'!H71</f>
        <v>0</v>
      </c>
      <c r="I71" s="471">
        <f>'A3'!I71</f>
        <v>0</v>
      </c>
      <c r="J71" s="471">
        <f>'A3'!J71</f>
        <v>525.35120035999989</v>
      </c>
      <c r="K71" s="471">
        <f>'A3'!K71</f>
        <v>12093.610824799996</v>
      </c>
      <c r="L71" s="471">
        <f>'A3'!L71</f>
        <v>1315.6468378050004</v>
      </c>
      <c r="M71" s="471">
        <f>'A3'!M71</f>
        <v>621339.99149546516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4">
        <f>'A3'!D72</f>
        <v>0</v>
      </c>
      <c r="E72" s="394">
        <f>'A3'!E72</f>
        <v>0</v>
      </c>
      <c r="F72" s="394">
        <f>'A3'!F72</f>
        <v>0</v>
      </c>
      <c r="G72" s="394">
        <f>'A3'!G72</f>
        <v>0</v>
      </c>
      <c r="H72" s="394">
        <f>'A3'!H72</f>
        <v>0</v>
      </c>
      <c r="I72" s="394">
        <f>'A3'!I72</f>
        <v>0</v>
      </c>
      <c r="J72" s="394">
        <f>'A3'!J72</f>
        <v>0</v>
      </c>
      <c r="K72" s="394">
        <f>'A3'!K72</f>
        <v>0</v>
      </c>
      <c r="L72" s="394">
        <f>'A3'!L72</f>
        <v>0</v>
      </c>
      <c r="M72" s="394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4">
        <f>'A3'!D73</f>
        <v>428.9181697099998</v>
      </c>
      <c r="E73" s="394">
        <f>'A3'!E73</f>
        <v>1525.2713190100005</v>
      </c>
      <c r="F73" s="394">
        <f>'A3'!F73</f>
        <v>8937.8354974599915</v>
      </c>
      <c r="G73" s="394">
        <f>'A3'!G73</f>
        <v>1.24436276</v>
      </c>
      <c r="H73" s="394">
        <f>'A3'!H73</f>
        <v>0</v>
      </c>
      <c r="I73" s="394">
        <f>'A3'!I73</f>
        <v>0</v>
      </c>
      <c r="J73" s="394">
        <f>'A3'!J73</f>
        <v>446.9480382399999</v>
      </c>
      <c r="K73" s="394">
        <f>'A3'!K73</f>
        <v>11340.217387179991</v>
      </c>
      <c r="L73" s="394">
        <f>'A3'!L73</f>
        <v>1149.3642520100007</v>
      </c>
      <c r="M73" s="394">
        <f>'A3'!M73</f>
        <v>605839.15724041907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4">
        <f>'A3'!D74</f>
        <v>0</v>
      </c>
      <c r="E74" s="394">
        <f>'A3'!E74</f>
        <v>87.187379759999999</v>
      </c>
      <c r="F74" s="394">
        <f>'A3'!F74</f>
        <v>586.55855079999992</v>
      </c>
      <c r="G74" s="394">
        <f>'A3'!G74</f>
        <v>1.24434494</v>
      </c>
      <c r="H74" s="394">
        <f>'A3'!H74</f>
        <v>0</v>
      </c>
      <c r="I74" s="394">
        <f>'A3'!I74</f>
        <v>0</v>
      </c>
      <c r="J74" s="394">
        <f>'A3'!J74</f>
        <v>68.986167979999991</v>
      </c>
      <c r="K74" s="394">
        <f>'A3'!K74</f>
        <v>743.97644347999994</v>
      </c>
      <c r="L74" s="394">
        <f>'A3'!L74</f>
        <v>161.574088725</v>
      </c>
      <c r="M74" s="394">
        <f>'A3'!M74</f>
        <v>15110.290263765002</v>
      </c>
      <c r="N74" s="26"/>
      <c r="O74" s="42"/>
      <c r="P74" s="42"/>
    </row>
    <row r="75" spans="1:22" s="14" customFormat="1" ht="18" customHeight="1">
      <c r="A75" s="34"/>
      <c r="B75" s="433" t="s">
        <v>181</v>
      </c>
      <c r="C75" s="35"/>
      <c r="D75" s="437">
        <f>'A3'!D75</f>
        <v>0</v>
      </c>
      <c r="E75" s="437">
        <f>'A3'!E75</f>
        <v>0</v>
      </c>
      <c r="F75" s="437">
        <f>'A3'!F75</f>
        <v>0</v>
      </c>
      <c r="G75" s="437">
        <f>'A3'!G75</f>
        <v>0</v>
      </c>
      <c r="H75" s="437">
        <f>'A3'!H75</f>
        <v>0</v>
      </c>
      <c r="I75" s="437">
        <f>'A3'!I75</f>
        <v>0</v>
      </c>
      <c r="J75" s="437">
        <f>'A3'!J75</f>
        <v>9.4169941399999999</v>
      </c>
      <c r="K75" s="437">
        <f>'A3'!K75</f>
        <v>9.4169941399999999</v>
      </c>
      <c r="L75" s="437">
        <f>'A3'!L75</f>
        <v>4.70849707</v>
      </c>
      <c r="M75" s="437">
        <f>'A3'!M75</f>
        <v>390.54399128</v>
      </c>
      <c r="N75" s="26"/>
      <c r="O75" s="42"/>
      <c r="P75" s="42"/>
      <c r="Q75" s="44"/>
      <c r="R75" s="44"/>
    </row>
    <row r="76" spans="1:22" s="14" customFormat="1" ht="15" customHeight="1">
      <c r="A76" s="709" t="s">
        <v>218</v>
      </c>
      <c r="B76" s="710"/>
      <c r="C76" s="710"/>
      <c r="D76" s="710"/>
      <c r="E76" s="710"/>
      <c r="F76" s="710"/>
      <c r="G76" s="710"/>
      <c r="H76" s="710"/>
      <c r="I76" s="710"/>
      <c r="J76" s="710"/>
      <c r="K76" s="710"/>
      <c r="L76" s="710"/>
      <c r="M76" s="710"/>
      <c r="N76" s="26"/>
      <c r="O76" s="44"/>
      <c r="P76" s="44"/>
    </row>
    <row r="77" spans="1:22" s="14" customFormat="1" ht="14.25">
      <c r="A77" s="709" t="s">
        <v>219</v>
      </c>
      <c r="B77" s="710"/>
      <c r="C77" s="710"/>
      <c r="D77" s="710"/>
      <c r="E77" s="710"/>
      <c r="F77" s="710"/>
      <c r="G77" s="710"/>
      <c r="H77" s="710"/>
      <c r="I77" s="710"/>
      <c r="J77" s="710"/>
      <c r="K77" s="710"/>
      <c r="L77" s="710"/>
      <c r="M77" s="710"/>
      <c r="N77" s="26"/>
      <c r="O77" s="44"/>
      <c r="P77" s="44"/>
    </row>
    <row r="78" spans="1:22" s="14" customFormat="1" ht="14.25" hidden="1">
      <c r="A78" s="709" t="s">
        <v>220</v>
      </c>
      <c r="B78" s="710"/>
      <c r="C78" s="710"/>
      <c r="D78" s="710"/>
      <c r="E78" s="710"/>
      <c r="F78" s="710"/>
      <c r="G78" s="710"/>
      <c r="H78" s="710"/>
      <c r="I78" s="710"/>
      <c r="J78" s="710"/>
      <c r="K78" s="710"/>
      <c r="L78" s="710"/>
      <c r="M78" s="710"/>
      <c r="N78" s="26"/>
      <c r="O78" s="44"/>
      <c r="P78" s="44"/>
    </row>
    <row r="79" spans="1:22" s="14" customFormat="1" ht="18" hidden="1" customHeight="1">
      <c r="A79" s="709" t="s">
        <v>221</v>
      </c>
      <c r="B79" s="710"/>
      <c r="C79" s="710"/>
      <c r="D79" s="710"/>
      <c r="E79" s="710"/>
      <c r="F79" s="710"/>
      <c r="G79" s="710"/>
      <c r="H79" s="710"/>
      <c r="I79" s="710"/>
      <c r="J79" s="710"/>
      <c r="K79" s="710"/>
      <c r="L79" s="710"/>
      <c r="M79" s="710"/>
      <c r="N79" s="26"/>
      <c r="O79" s="44"/>
      <c r="P79" s="44"/>
      <c r="V79" s="26"/>
    </row>
    <row r="80" spans="1:22" s="44" customFormat="1" ht="18" hidden="1" customHeight="1">
      <c r="A80" s="709" t="s">
        <v>222</v>
      </c>
      <c r="B80" s="710"/>
      <c r="C80" s="710"/>
      <c r="D80" s="710"/>
      <c r="E80" s="710"/>
      <c r="F80" s="710"/>
      <c r="G80" s="710"/>
      <c r="H80" s="710"/>
      <c r="I80" s="710"/>
      <c r="J80" s="710"/>
      <c r="K80" s="710"/>
      <c r="L80" s="710"/>
      <c r="M80" s="710"/>
      <c r="O80" s="40"/>
      <c r="P80" s="40"/>
      <c r="T80" s="45"/>
    </row>
    <row r="81" spans="1:20" s="44" customFormat="1" ht="18" hidden="1" customHeight="1">
      <c r="A81" s="709" t="s">
        <v>223</v>
      </c>
      <c r="B81" s="710"/>
      <c r="C81" s="710"/>
      <c r="D81" s="710"/>
      <c r="E81" s="710"/>
      <c r="F81" s="710"/>
      <c r="G81" s="710"/>
      <c r="H81" s="710"/>
      <c r="I81" s="710"/>
      <c r="J81" s="710"/>
      <c r="K81" s="710"/>
      <c r="L81" s="710"/>
      <c r="M81" s="710"/>
      <c r="O81" s="42"/>
      <c r="P81" s="42"/>
      <c r="T81" s="45"/>
    </row>
    <row r="82" spans="1:20" s="40" customFormat="1" ht="13.5" hidden="1" customHeight="1">
      <c r="A82" s="709" t="s">
        <v>224</v>
      </c>
      <c r="B82" s="709"/>
      <c r="C82" s="709"/>
      <c r="D82" s="709"/>
      <c r="E82" s="709"/>
      <c r="F82" s="709"/>
      <c r="G82" s="709"/>
      <c r="H82" s="709"/>
      <c r="I82" s="709"/>
      <c r="J82" s="709"/>
      <c r="K82" s="709"/>
      <c r="L82" s="709"/>
      <c r="M82" s="709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6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76" sqref="A76:M7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4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0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0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0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0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719" t="s">
        <v>225</v>
      </c>
      <c r="E9" s="720"/>
      <c r="F9" s="720"/>
      <c r="G9" s="720"/>
      <c r="H9" s="720"/>
      <c r="I9" s="720"/>
      <c r="J9" s="720"/>
      <c r="K9" s="720"/>
      <c r="L9" s="720"/>
      <c r="M9" s="720"/>
      <c r="N9" s="720"/>
      <c r="O9" s="720"/>
      <c r="P9" s="720"/>
      <c r="Q9" s="720"/>
      <c r="R9" s="720"/>
      <c r="S9" s="720"/>
      <c r="T9" s="720"/>
      <c r="U9" s="720"/>
      <c r="V9" s="720"/>
      <c r="W9" s="720"/>
      <c r="X9" s="720"/>
      <c r="Y9" s="720"/>
      <c r="Z9" s="720"/>
      <c r="AA9" s="720"/>
      <c r="AB9" s="720"/>
      <c r="AC9" s="720"/>
      <c r="AD9" s="720"/>
      <c r="AE9" s="720"/>
      <c r="AF9" s="720"/>
      <c r="AG9" s="720"/>
      <c r="AH9" s="720"/>
      <c r="AI9" s="720"/>
      <c r="AJ9" s="720"/>
      <c r="AK9" s="720"/>
      <c r="AL9" s="720"/>
      <c r="AM9" s="720"/>
      <c r="AN9" s="720"/>
      <c r="AO9" s="720"/>
      <c r="AP9" s="720"/>
      <c r="AQ9" s="720"/>
      <c r="AR9" s="721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2" t="s">
        <v>173</v>
      </c>
      <c r="AS10" s="276"/>
    </row>
    <row r="11" spans="1:45" s="372" customFormat="1" ht="27.95" hidden="1" customHeight="1">
      <c r="A11" s="376"/>
      <c r="B11" s="377"/>
      <c r="C11" s="377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8"/>
      <c r="AB11" s="378"/>
      <c r="AC11" s="379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80"/>
    </row>
    <row r="12" spans="1:45" s="14" customFormat="1" ht="18" customHeight="1">
      <c r="A12" s="74"/>
      <c r="B12" s="28" t="s">
        <v>267</v>
      </c>
      <c r="C12" s="76"/>
      <c r="D12" s="277"/>
      <c r="E12" s="278"/>
      <c r="F12" s="278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79"/>
      <c r="AP12" s="279"/>
      <c r="AQ12" s="279"/>
      <c r="AR12" s="280"/>
      <c r="AS12" s="276"/>
    </row>
    <row r="13" spans="1:45" s="276" customFormat="1" ht="18" customHeight="1">
      <c r="A13" s="472"/>
      <c r="B13" s="28" t="s">
        <v>338</v>
      </c>
      <c r="C13" s="75"/>
      <c r="D13" s="470">
        <f>'A4'!D13</f>
        <v>0</v>
      </c>
      <c r="E13" s="470">
        <f>'A4'!E13</f>
        <v>0</v>
      </c>
      <c r="F13" s="470">
        <f>'A4'!F13</f>
        <v>21.787349630000001</v>
      </c>
      <c r="G13" s="470">
        <f>'A4'!G13</f>
        <v>0</v>
      </c>
      <c r="H13" s="470">
        <f>'A4'!H13</f>
        <v>0</v>
      </c>
      <c r="I13" s="470">
        <f>'A4'!I13</f>
        <v>0</v>
      </c>
      <c r="J13" s="470">
        <f>'A4'!J13</f>
        <v>0</v>
      </c>
      <c r="K13" s="470">
        <f>'A4'!K13</f>
        <v>0</v>
      </c>
      <c r="L13" s="470">
        <f>'A4'!L13</f>
        <v>124.52989195000002</v>
      </c>
      <c r="M13" s="470">
        <f>'A4'!M13</f>
        <v>0</v>
      </c>
      <c r="N13" s="470">
        <f>'A4'!N13</f>
        <v>16.829256920000002</v>
      </c>
      <c r="O13" s="470">
        <f>'A4'!O13</f>
        <v>7.6786309900000003</v>
      </c>
      <c r="P13" s="470">
        <f>'A4'!P13</f>
        <v>0</v>
      </c>
      <c r="Q13" s="470">
        <f>'A4'!Q13</f>
        <v>0</v>
      </c>
      <c r="R13" s="470">
        <f>'A4'!R13</f>
        <v>18.695901809999995</v>
      </c>
      <c r="S13" s="470">
        <f>'A4'!S13</f>
        <v>0.49204693999999993</v>
      </c>
      <c r="T13" s="470">
        <f>'A4'!T13</f>
        <v>0</v>
      </c>
      <c r="U13" s="470">
        <f>'A4'!U13</f>
        <v>2.4041E-2</v>
      </c>
      <c r="V13" s="470">
        <f>'A4'!V13</f>
        <v>0.10562497</v>
      </c>
      <c r="W13" s="470">
        <f>'A4'!W13</f>
        <v>0</v>
      </c>
      <c r="X13" s="470">
        <f>'A4'!X13</f>
        <v>0.12846866999999998</v>
      </c>
      <c r="Y13" s="470">
        <f>'A4'!Y13</f>
        <v>0.38087374000000007</v>
      </c>
      <c r="Z13" s="470">
        <f>'A4'!Z13</f>
        <v>1.2579411899999999</v>
      </c>
      <c r="AA13" s="470">
        <f>'A4'!AA13</f>
        <v>0</v>
      </c>
      <c r="AB13" s="470">
        <f>'A4'!AB13</f>
        <v>0</v>
      </c>
      <c r="AC13" s="470">
        <f>'A4'!AC13</f>
        <v>343.53056192000003</v>
      </c>
      <c r="AD13" s="470">
        <f>'A4'!AD13</f>
        <v>158.62039165999997</v>
      </c>
      <c r="AE13" s="470">
        <f>'A4'!AE13</f>
        <v>0</v>
      </c>
      <c r="AF13" s="470">
        <f>'A4'!AF13</f>
        <v>0</v>
      </c>
      <c r="AG13" s="470">
        <f>'A4'!AG13</f>
        <v>50.85332863</v>
      </c>
      <c r="AH13" s="470">
        <f>'A4'!AH13</f>
        <v>0</v>
      </c>
      <c r="AI13" s="470">
        <f>'A4'!AI13</f>
        <v>0</v>
      </c>
      <c r="AJ13" s="470">
        <f>'A4'!AJ13</f>
        <v>0</v>
      </c>
      <c r="AK13" s="470">
        <f>'A4'!AK13</f>
        <v>0</v>
      </c>
      <c r="AL13" s="470">
        <f>'A4'!AL13</f>
        <v>2.8529255600000001</v>
      </c>
      <c r="AM13" s="470">
        <f>'A4'!AM13</f>
        <v>0</v>
      </c>
      <c r="AN13" s="470">
        <f>'A4'!AN13</f>
        <v>0</v>
      </c>
      <c r="AO13" s="470">
        <f>'A4'!AO13</f>
        <v>0</v>
      </c>
      <c r="AP13" s="470">
        <f>'A4'!AP13</f>
        <v>0</v>
      </c>
      <c r="AQ13" s="470">
        <f>'A4'!AQ13</f>
        <v>10.44171993</v>
      </c>
      <c r="AR13" s="470">
        <f>'A4'!AR13</f>
        <v>553.54797760000008</v>
      </c>
    </row>
    <row r="14" spans="1:45" s="14" customFormat="1" ht="18" customHeight="1">
      <c r="A14" s="77"/>
      <c r="B14" s="12" t="s">
        <v>332</v>
      </c>
      <c r="C14" s="75"/>
      <c r="D14" s="394">
        <f>'A4'!D14</f>
        <v>0</v>
      </c>
      <c r="E14" s="394">
        <f>'A4'!E14</f>
        <v>0</v>
      </c>
      <c r="F14" s="394">
        <f>'A4'!F14</f>
        <v>11.001397700000002</v>
      </c>
      <c r="G14" s="394">
        <f>'A4'!G14</f>
        <v>0</v>
      </c>
      <c r="H14" s="394">
        <f>'A4'!H14</f>
        <v>0</v>
      </c>
      <c r="I14" s="394">
        <f>'A4'!I14</f>
        <v>0</v>
      </c>
      <c r="J14" s="394">
        <f>'A4'!J14</f>
        <v>0</v>
      </c>
      <c r="K14" s="394">
        <f>'A4'!K14</f>
        <v>0</v>
      </c>
      <c r="L14" s="394">
        <f>'A4'!L14</f>
        <v>36.182046239999991</v>
      </c>
      <c r="M14" s="394">
        <f>'A4'!M14</f>
        <v>0</v>
      </c>
      <c r="N14" s="394">
        <f>'A4'!N14</f>
        <v>6.8228530000000012</v>
      </c>
      <c r="O14" s="394">
        <f>'A4'!O14</f>
        <v>4.1839043399999998</v>
      </c>
      <c r="P14" s="394">
        <f>'A4'!P14</f>
        <v>0</v>
      </c>
      <c r="Q14" s="394">
        <f>'A4'!Q14</f>
        <v>0</v>
      </c>
      <c r="R14" s="394">
        <f>'A4'!R14</f>
        <v>9.3298591899999987</v>
      </c>
      <c r="S14" s="394">
        <f>'A4'!S14</f>
        <v>0.30014626</v>
      </c>
      <c r="T14" s="394">
        <f>'A4'!T14</f>
        <v>0</v>
      </c>
      <c r="U14" s="394">
        <f>'A4'!U14</f>
        <v>0</v>
      </c>
      <c r="V14" s="394">
        <f>'A4'!V14</f>
        <v>8.6514999999999995E-2</v>
      </c>
      <c r="W14" s="394">
        <f>'A4'!W14</f>
        <v>0</v>
      </c>
      <c r="X14" s="394">
        <f>'A4'!X14</f>
        <v>0</v>
      </c>
      <c r="Y14" s="394">
        <f>'A4'!Y14</f>
        <v>0.22654653000000002</v>
      </c>
      <c r="Z14" s="394">
        <f>'A4'!Z14</f>
        <v>1.2579411899999999</v>
      </c>
      <c r="AA14" s="394">
        <f>'A4'!AA14</f>
        <v>0</v>
      </c>
      <c r="AB14" s="394">
        <f>'A4'!AB14</f>
        <v>0</v>
      </c>
      <c r="AC14" s="394">
        <f>'A4'!AC14</f>
        <v>87.246704140000006</v>
      </c>
      <c r="AD14" s="394">
        <f>'A4'!AD14</f>
        <v>57.711389519999983</v>
      </c>
      <c r="AE14" s="394">
        <f>'A4'!AE14</f>
        <v>0</v>
      </c>
      <c r="AF14" s="394">
        <f>'A4'!AF14</f>
        <v>0</v>
      </c>
      <c r="AG14" s="394">
        <f>'A4'!AG14</f>
        <v>25.573704339999999</v>
      </c>
      <c r="AH14" s="394">
        <f>'A4'!AH14</f>
        <v>0</v>
      </c>
      <c r="AI14" s="394">
        <f>'A4'!AI14</f>
        <v>0</v>
      </c>
      <c r="AJ14" s="394">
        <f>'A4'!AJ14</f>
        <v>0</v>
      </c>
      <c r="AK14" s="394">
        <f>'A4'!AK14</f>
        <v>0</v>
      </c>
      <c r="AL14" s="394">
        <f>'A4'!AL14</f>
        <v>0.88855090000000003</v>
      </c>
      <c r="AM14" s="394">
        <f>'A4'!AM14</f>
        <v>0</v>
      </c>
      <c r="AN14" s="394">
        <f>'A4'!AN14</f>
        <v>0</v>
      </c>
      <c r="AO14" s="394">
        <f>'A4'!AO14</f>
        <v>0</v>
      </c>
      <c r="AP14" s="394">
        <f>'A4'!AP14</f>
        <v>0</v>
      </c>
      <c r="AQ14" s="394">
        <f>'A4'!AQ14</f>
        <v>8.7066985999999993</v>
      </c>
      <c r="AR14" s="394">
        <f>'A4'!AR14</f>
        <v>21.502151009999992</v>
      </c>
      <c r="AS14" s="121"/>
    </row>
    <row r="15" spans="1:45" s="14" customFormat="1" ht="18" customHeight="1">
      <c r="A15" s="78"/>
      <c r="B15" s="31" t="s">
        <v>175</v>
      </c>
      <c r="C15" s="75"/>
      <c r="D15" s="394">
        <f>'A4'!D15</f>
        <v>0</v>
      </c>
      <c r="E15" s="394">
        <f>'A4'!E15</f>
        <v>0</v>
      </c>
      <c r="F15" s="394">
        <f>'A4'!F15</f>
        <v>0</v>
      </c>
      <c r="G15" s="394">
        <f>'A4'!G15</f>
        <v>0</v>
      </c>
      <c r="H15" s="394">
        <f>'A4'!H15</f>
        <v>0</v>
      </c>
      <c r="I15" s="394">
        <f>'A4'!I15</f>
        <v>0</v>
      </c>
      <c r="J15" s="394">
        <f>'A4'!J15</f>
        <v>0</v>
      </c>
      <c r="K15" s="394">
        <f>'A4'!K15</f>
        <v>0</v>
      </c>
      <c r="L15" s="394">
        <f>'A4'!L15</f>
        <v>0.66104076000000001</v>
      </c>
      <c r="M15" s="394">
        <f>'A4'!M15</f>
        <v>0</v>
      </c>
      <c r="N15" s="394">
        <f>'A4'!N15</f>
        <v>0</v>
      </c>
      <c r="O15" s="394">
        <f>'A4'!O15</f>
        <v>0.25276599999999999</v>
      </c>
      <c r="P15" s="394">
        <f>'A4'!P15</f>
        <v>0</v>
      </c>
      <c r="Q15" s="394">
        <f>'A4'!Q15</f>
        <v>0</v>
      </c>
      <c r="R15" s="394">
        <f>'A4'!R15</f>
        <v>0</v>
      </c>
      <c r="S15" s="394">
        <f>'A4'!S15</f>
        <v>0</v>
      </c>
      <c r="T15" s="394">
        <f>'A4'!T15</f>
        <v>0</v>
      </c>
      <c r="U15" s="394">
        <f>'A4'!U15</f>
        <v>0</v>
      </c>
      <c r="V15" s="394">
        <f>'A4'!V15</f>
        <v>0</v>
      </c>
      <c r="W15" s="394">
        <f>'A4'!W15</f>
        <v>0</v>
      </c>
      <c r="X15" s="394">
        <f>'A4'!X15</f>
        <v>0</v>
      </c>
      <c r="Y15" s="394">
        <f>'A4'!Y15</f>
        <v>0</v>
      </c>
      <c r="Z15" s="394">
        <f>'A4'!Z15</f>
        <v>0.17979221999999997</v>
      </c>
      <c r="AA15" s="394">
        <f>'A4'!AA15</f>
        <v>0</v>
      </c>
      <c r="AB15" s="394">
        <f>'A4'!AB15</f>
        <v>0</v>
      </c>
      <c r="AC15" s="394">
        <f>'A4'!AC15</f>
        <v>0.63278882000000003</v>
      </c>
      <c r="AD15" s="394">
        <f>'A4'!AD15</f>
        <v>5.6780100000000004</v>
      </c>
      <c r="AE15" s="394">
        <f>'A4'!AE15</f>
        <v>0</v>
      </c>
      <c r="AF15" s="394">
        <f>'A4'!AF15</f>
        <v>0</v>
      </c>
      <c r="AG15" s="394">
        <f>'A4'!AG15</f>
        <v>0.67466951999999991</v>
      </c>
      <c r="AH15" s="394">
        <f>'A4'!AH15</f>
        <v>0</v>
      </c>
      <c r="AI15" s="394">
        <f>'A4'!AI15</f>
        <v>0</v>
      </c>
      <c r="AJ15" s="394">
        <f>'A4'!AJ15</f>
        <v>0</v>
      </c>
      <c r="AK15" s="394">
        <f>'A4'!AK15</f>
        <v>0</v>
      </c>
      <c r="AL15" s="394">
        <f>'A4'!AL15</f>
        <v>0</v>
      </c>
      <c r="AM15" s="394">
        <f>'A4'!AM15</f>
        <v>0</v>
      </c>
      <c r="AN15" s="394">
        <f>'A4'!AN15</f>
        <v>0</v>
      </c>
      <c r="AO15" s="394">
        <f>'A4'!AO15</f>
        <v>0</v>
      </c>
      <c r="AP15" s="394">
        <f>'A4'!AP15</f>
        <v>0</v>
      </c>
      <c r="AQ15" s="394">
        <f>'A4'!AQ15</f>
        <v>0</v>
      </c>
      <c r="AR15" s="394">
        <f>'A4'!AR15</f>
        <v>12.363196749999997</v>
      </c>
      <c r="AS15" s="121"/>
    </row>
    <row r="16" spans="1:45" s="14" customFormat="1" ht="18" customHeight="1">
      <c r="A16" s="78"/>
      <c r="B16" s="31" t="s">
        <v>176</v>
      </c>
      <c r="C16" s="75"/>
      <c r="D16" s="394">
        <f>'A4'!D16</f>
        <v>0</v>
      </c>
      <c r="E16" s="394">
        <f>'A4'!E16</f>
        <v>0</v>
      </c>
      <c r="F16" s="394">
        <f>'A4'!F16</f>
        <v>11.001397700000002</v>
      </c>
      <c r="G16" s="394">
        <f>'A4'!G16</f>
        <v>0</v>
      </c>
      <c r="H16" s="394">
        <f>'A4'!H16</f>
        <v>0</v>
      </c>
      <c r="I16" s="394">
        <f>'A4'!I16</f>
        <v>0</v>
      </c>
      <c r="J16" s="394">
        <f>'A4'!J16</f>
        <v>0</v>
      </c>
      <c r="K16" s="394">
        <f>'A4'!K16</f>
        <v>0</v>
      </c>
      <c r="L16" s="394">
        <f>'A4'!L16</f>
        <v>35.521005479999992</v>
      </c>
      <c r="M16" s="394">
        <f>'A4'!M16</f>
        <v>0</v>
      </c>
      <c r="N16" s="394">
        <f>'A4'!N16</f>
        <v>6.8228530000000012</v>
      </c>
      <c r="O16" s="394">
        <f>'A4'!O16</f>
        <v>3.93113834</v>
      </c>
      <c r="P16" s="394">
        <f>'A4'!P16</f>
        <v>0</v>
      </c>
      <c r="Q16" s="394">
        <f>'A4'!Q16</f>
        <v>0</v>
      </c>
      <c r="R16" s="394">
        <f>'A4'!R16</f>
        <v>9.3298591899999987</v>
      </c>
      <c r="S16" s="394">
        <f>'A4'!S16</f>
        <v>0.30014626</v>
      </c>
      <c r="T16" s="394">
        <f>'A4'!T16</f>
        <v>0</v>
      </c>
      <c r="U16" s="394">
        <f>'A4'!U16</f>
        <v>0</v>
      </c>
      <c r="V16" s="394">
        <f>'A4'!V16</f>
        <v>8.6514999999999995E-2</v>
      </c>
      <c r="W16" s="394">
        <f>'A4'!W16</f>
        <v>0</v>
      </c>
      <c r="X16" s="394">
        <f>'A4'!X16</f>
        <v>0</v>
      </c>
      <c r="Y16" s="394">
        <f>'A4'!Y16</f>
        <v>0.22654653000000002</v>
      </c>
      <c r="Z16" s="394">
        <f>'A4'!Z16</f>
        <v>1.07814897</v>
      </c>
      <c r="AA16" s="394">
        <f>'A4'!AA16</f>
        <v>0</v>
      </c>
      <c r="AB16" s="394">
        <f>'A4'!AB16</f>
        <v>0</v>
      </c>
      <c r="AC16" s="394">
        <f>'A4'!AC16</f>
        <v>86.613915320000004</v>
      </c>
      <c r="AD16" s="394">
        <f>'A4'!AD16</f>
        <v>52.033379519999983</v>
      </c>
      <c r="AE16" s="394">
        <f>'A4'!AE16</f>
        <v>0</v>
      </c>
      <c r="AF16" s="394">
        <f>'A4'!AF16</f>
        <v>0</v>
      </c>
      <c r="AG16" s="394">
        <f>'A4'!AG16</f>
        <v>24.899034820000001</v>
      </c>
      <c r="AH16" s="394">
        <f>'A4'!AH16</f>
        <v>0</v>
      </c>
      <c r="AI16" s="394">
        <f>'A4'!AI16</f>
        <v>0</v>
      </c>
      <c r="AJ16" s="394">
        <f>'A4'!AJ16</f>
        <v>0</v>
      </c>
      <c r="AK16" s="394">
        <f>'A4'!AK16</f>
        <v>0</v>
      </c>
      <c r="AL16" s="394">
        <f>'A4'!AL16</f>
        <v>0.88855090000000003</v>
      </c>
      <c r="AM16" s="394">
        <f>'A4'!AM16</f>
        <v>0</v>
      </c>
      <c r="AN16" s="394">
        <f>'A4'!AN16</f>
        <v>0</v>
      </c>
      <c r="AO16" s="394">
        <f>'A4'!AO16</f>
        <v>0</v>
      </c>
      <c r="AP16" s="394">
        <f>'A4'!AP16</f>
        <v>0</v>
      </c>
      <c r="AQ16" s="394">
        <f>'A4'!AQ16</f>
        <v>8.7066985999999993</v>
      </c>
      <c r="AR16" s="394">
        <f>'A4'!AR16</f>
        <v>9.1389542599999967</v>
      </c>
      <c r="AS16" s="121"/>
    </row>
    <row r="17" spans="1:50" s="14" customFormat="1" ht="18" customHeight="1">
      <c r="A17" s="78"/>
      <c r="B17" s="12" t="s">
        <v>177</v>
      </c>
      <c r="C17" s="75"/>
      <c r="D17" s="394">
        <f>'A4'!D17</f>
        <v>0</v>
      </c>
      <c r="E17" s="394">
        <f>'A4'!E17</f>
        <v>0</v>
      </c>
      <c r="F17" s="394">
        <f>'A4'!F17</f>
        <v>0</v>
      </c>
      <c r="G17" s="394">
        <f>'A4'!G17</f>
        <v>0</v>
      </c>
      <c r="H17" s="394">
        <f>'A4'!H17</f>
        <v>0</v>
      </c>
      <c r="I17" s="394">
        <f>'A4'!I17</f>
        <v>0</v>
      </c>
      <c r="J17" s="394">
        <f>'A4'!J17</f>
        <v>0</v>
      </c>
      <c r="K17" s="394">
        <f>'A4'!K17</f>
        <v>0</v>
      </c>
      <c r="L17" s="394">
        <f>'A4'!L17</f>
        <v>31.536795380000001</v>
      </c>
      <c r="M17" s="394">
        <f>'A4'!M17</f>
        <v>0</v>
      </c>
      <c r="N17" s="394">
        <f>'A4'!N17</f>
        <v>5.0654517999999991</v>
      </c>
      <c r="O17" s="394">
        <f>'A4'!O17</f>
        <v>1.5081984400000001</v>
      </c>
      <c r="P17" s="394">
        <f>'A4'!P17</f>
        <v>0</v>
      </c>
      <c r="Q17" s="394">
        <f>'A4'!Q17</f>
        <v>0</v>
      </c>
      <c r="R17" s="394">
        <f>'A4'!R17</f>
        <v>0</v>
      </c>
      <c r="S17" s="394">
        <f>'A4'!S17</f>
        <v>0</v>
      </c>
      <c r="T17" s="394">
        <f>'A4'!T17</f>
        <v>0</v>
      </c>
      <c r="U17" s="394">
        <f>'A4'!U17</f>
        <v>0</v>
      </c>
      <c r="V17" s="394">
        <f>'A4'!V17</f>
        <v>0</v>
      </c>
      <c r="W17" s="394">
        <f>'A4'!W17</f>
        <v>0</v>
      </c>
      <c r="X17" s="394">
        <f>'A4'!X17</f>
        <v>9.994191999999999E-2</v>
      </c>
      <c r="Y17" s="394">
        <f>'A4'!Y17</f>
        <v>0</v>
      </c>
      <c r="Z17" s="394">
        <f>'A4'!Z17</f>
        <v>0</v>
      </c>
      <c r="AA17" s="394">
        <f>'A4'!AA17</f>
        <v>0</v>
      </c>
      <c r="AB17" s="394">
        <f>'A4'!AB17</f>
        <v>0</v>
      </c>
      <c r="AC17" s="394">
        <f>'A4'!AC17</f>
        <v>251.25785996000002</v>
      </c>
      <c r="AD17" s="394">
        <f>'A4'!AD17</f>
        <v>62.321236359999986</v>
      </c>
      <c r="AE17" s="394">
        <f>'A4'!AE17</f>
        <v>0</v>
      </c>
      <c r="AF17" s="394">
        <f>'A4'!AF17</f>
        <v>0</v>
      </c>
      <c r="AG17" s="394">
        <f>'A4'!AG17</f>
        <v>6.4016289500000001</v>
      </c>
      <c r="AH17" s="394">
        <f>'A4'!AH17</f>
        <v>0</v>
      </c>
      <c r="AI17" s="394">
        <f>'A4'!AI17</f>
        <v>0</v>
      </c>
      <c r="AJ17" s="394">
        <f>'A4'!AJ17</f>
        <v>0</v>
      </c>
      <c r="AK17" s="394">
        <f>'A4'!AK17</f>
        <v>0</v>
      </c>
      <c r="AL17" s="394">
        <f>'A4'!AL17</f>
        <v>0.54465671999999998</v>
      </c>
      <c r="AM17" s="394">
        <f>'A4'!AM17</f>
        <v>0</v>
      </c>
      <c r="AN17" s="394">
        <f>'A4'!AN17</f>
        <v>0</v>
      </c>
      <c r="AO17" s="394">
        <f>'A4'!AO17</f>
        <v>0</v>
      </c>
      <c r="AP17" s="394">
        <f>'A4'!AP17</f>
        <v>0</v>
      </c>
      <c r="AQ17" s="394">
        <f>'A4'!AQ17</f>
        <v>1.4053112699999999</v>
      </c>
      <c r="AR17" s="394">
        <f>'A4'!AR17</f>
        <v>477.39388805000004</v>
      </c>
      <c r="AS17" s="121"/>
    </row>
    <row r="18" spans="1:50" s="14" customFormat="1" ht="18" customHeight="1">
      <c r="A18" s="78"/>
      <c r="B18" s="31" t="s">
        <v>175</v>
      </c>
      <c r="C18" s="75"/>
      <c r="D18" s="394">
        <f>'A4'!D18</f>
        <v>0</v>
      </c>
      <c r="E18" s="394">
        <f>'A4'!E18</f>
        <v>0</v>
      </c>
      <c r="F18" s="394">
        <f>'A4'!F18</f>
        <v>0</v>
      </c>
      <c r="G18" s="394">
        <f>'A4'!G18</f>
        <v>0</v>
      </c>
      <c r="H18" s="394">
        <f>'A4'!H18</f>
        <v>0</v>
      </c>
      <c r="I18" s="394">
        <f>'A4'!I18</f>
        <v>0</v>
      </c>
      <c r="J18" s="394">
        <f>'A4'!J18</f>
        <v>0</v>
      </c>
      <c r="K18" s="394">
        <f>'A4'!K18</f>
        <v>0</v>
      </c>
      <c r="L18" s="394">
        <f>'A4'!L18</f>
        <v>16.33306292</v>
      </c>
      <c r="M18" s="394">
        <f>'A4'!M18</f>
        <v>0</v>
      </c>
      <c r="N18" s="394">
        <f>'A4'!N18</f>
        <v>8.9302469999999995E-2</v>
      </c>
      <c r="O18" s="394">
        <f>'A4'!O18</f>
        <v>0.6994608699999999</v>
      </c>
      <c r="P18" s="394">
        <f>'A4'!P18</f>
        <v>0</v>
      </c>
      <c r="Q18" s="394">
        <f>'A4'!Q18</f>
        <v>0</v>
      </c>
      <c r="R18" s="394">
        <f>'A4'!R18</f>
        <v>0</v>
      </c>
      <c r="S18" s="394">
        <f>'A4'!S18</f>
        <v>0</v>
      </c>
      <c r="T18" s="394">
        <f>'A4'!T18</f>
        <v>0</v>
      </c>
      <c r="U18" s="394">
        <f>'A4'!U18</f>
        <v>0</v>
      </c>
      <c r="V18" s="394">
        <f>'A4'!V18</f>
        <v>0</v>
      </c>
      <c r="W18" s="394">
        <f>'A4'!W18</f>
        <v>0</v>
      </c>
      <c r="X18" s="394">
        <f>'A4'!X18</f>
        <v>0</v>
      </c>
      <c r="Y18" s="394">
        <f>'A4'!Y18</f>
        <v>0</v>
      </c>
      <c r="Z18" s="394">
        <f>'A4'!Z18</f>
        <v>0</v>
      </c>
      <c r="AA18" s="394">
        <f>'A4'!AA18</f>
        <v>0</v>
      </c>
      <c r="AB18" s="394">
        <f>'A4'!AB18</f>
        <v>0</v>
      </c>
      <c r="AC18" s="394">
        <f>'A4'!AC18</f>
        <v>1.1194408499999999</v>
      </c>
      <c r="AD18" s="394">
        <f>'A4'!AD18</f>
        <v>39.994833259999986</v>
      </c>
      <c r="AE18" s="394">
        <f>'A4'!AE18</f>
        <v>0</v>
      </c>
      <c r="AF18" s="394">
        <f>'A4'!AF18</f>
        <v>0</v>
      </c>
      <c r="AG18" s="394">
        <f>'A4'!AG18</f>
        <v>0.69352338000000024</v>
      </c>
      <c r="AH18" s="394">
        <f>'A4'!AH18</f>
        <v>0</v>
      </c>
      <c r="AI18" s="394">
        <f>'A4'!AI18</f>
        <v>0</v>
      </c>
      <c r="AJ18" s="394">
        <f>'A4'!AJ18</f>
        <v>0</v>
      </c>
      <c r="AK18" s="394">
        <f>'A4'!AK18</f>
        <v>0</v>
      </c>
      <c r="AL18" s="394">
        <f>'A4'!AL18</f>
        <v>0</v>
      </c>
      <c r="AM18" s="394">
        <f>'A4'!AM18</f>
        <v>0</v>
      </c>
      <c r="AN18" s="394">
        <f>'A4'!AN18</f>
        <v>0</v>
      </c>
      <c r="AO18" s="394">
        <f>'A4'!AO18</f>
        <v>0</v>
      </c>
      <c r="AP18" s="394">
        <f>'A4'!AP18</f>
        <v>0</v>
      </c>
      <c r="AQ18" s="394">
        <f>'A4'!AQ18</f>
        <v>0</v>
      </c>
      <c r="AR18" s="394">
        <f>'A4'!AR18</f>
        <v>6.4857569400000017</v>
      </c>
      <c r="AS18" s="121"/>
    </row>
    <row r="19" spans="1:50" s="14" customFormat="1" ht="18" customHeight="1">
      <c r="A19" s="78"/>
      <c r="B19" s="31" t="s">
        <v>176</v>
      </c>
      <c r="C19" s="75"/>
      <c r="D19" s="394">
        <f>'A4'!D19</f>
        <v>0</v>
      </c>
      <c r="E19" s="394">
        <f>'A4'!E19</f>
        <v>0</v>
      </c>
      <c r="F19" s="394">
        <f>'A4'!F19</f>
        <v>0</v>
      </c>
      <c r="G19" s="394">
        <f>'A4'!G19</f>
        <v>0</v>
      </c>
      <c r="H19" s="394">
        <f>'A4'!H19</f>
        <v>0</v>
      </c>
      <c r="I19" s="394">
        <f>'A4'!I19</f>
        <v>0</v>
      </c>
      <c r="J19" s="394">
        <f>'A4'!J19</f>
        <v>0</v>
      </c>
      <c r="K19" s="394">
        <f>'A4'!K19</f>
        <v>0</v>
      </c>
      <c r="L19" s="394">
        <f>'A4'!L19</f>
        <v>15.203732460000001</v>
      </c>
      <c r="M19" s="394">
        <f>'A4'!M19</f>
        <v>0</v>
      </c>
      <c r="N19" s="394">
        <f>'A4'!N19</f>
        <v>4.9761493299999993</v>
      </c>
      <c r="O19" s="394">
        <f>'A4'!O19</f>
        <v>0.80873757000000013</v>
      </c>
      <c r="P19" s="394">
        <f>'A4'!P19</f>
        <v>0</v>
      </c>
      <c r="Q19" s="394">
        <f>'A4'!Q19</f>
        <v>0</v>
      </c>
      <c r="R19" s="394">
        <f>'A4'!R19</f>
        <v>0</v>
      </c>
      <c r="S19" s="394">
        <f>'A4'!S19</f>
        <v>0</v>
      </c>
      <c r="T19" s="394">
        <f>'A4'!T19</f>
        <v>0</v>
      </c>
      <c r="U19" s="394">
        <f>'A4'!U19</f>
        <v>0</v>
      </c>
      <c r="V19" s="394">
        <f>'A4'!V19</f>
        <v>0</v>
      </c>
      <c r="W19" s="394">
        <f>'A4'!W19</f>
        <v>0</v>
      </c>
      <c r="X19" s="394">
        <f>'A4'!X19</f>
        <v>9.994191999999999E-2</v>
      </c>
      <c r="Y19" s="394">
        <f>'A4'!Y19</f>
        <v>0</v>
      </c>
      <c r="Z19" s="394">
        <f>'A4'!Z19</f>
        <v>0</v>
      </c>
      <c r="AA19" s="394">
        <f>'A4'!AA19</f>
        <v>0</v>
      </c>
      <c r="AB19" s="394">
        <f>'A4'!AB19</f>
        <v>0</v>
      </c>
      <c r="AC19" s="394">
        <f>'A4'!AC19</f>
        <v>250.13841911000003</v>
      </c>
      <c r="AD19" s="394">
        <f>'A4'!AD19</f>
        <v>22.326403099999997</v>
      </c>
      <c r="AE19" s="394">
        <f>'A4'!AE19</f>
        <v>0</v>
      </c>
      <c r="AF19" s="394">
        <f>'A4'!AF19</f>
        <v>0</v>
      </c>
      <c r="AG19" s="394">
        <f>'A4'!AG19</f>
        <v>5.7081055699999999</v>
      </c>
      <c r="AH19" s="394">
        <f>'A4'!AH19</f>
        <v>0</v>
      </c>
      <c r="AI19" s="394">
        <f>'A4'!AI19</f>
        <v>0</v>
      </c>
      <c r="AJ19" s="394">
        <f>'A4'!AJ19</f>
        <v>0</v>
      </c>
      <c r="AK19" s="394">
        <f>'A4'!AK19</f>
        <v>0</v>
      </c>
      <c r="AL19" s="394">
        <f>'A4'!AL19</f>
        <v>0.54465671999999998</v>
      </c>
      <c r="AM19" s="394">
        <f>'A4'!AM19</f>
        <v>0</v>
      </c>
      <c r="AN19" s="394">
        <f>'A4'!AN19</f>
        <v>0</v>
      </c>
      <c r="AO19" s="394">
        <f>'A4'!AO19</f>
        <v>0</v>
      </c>
      <c r="AP19" s="394">
        <f>'A4'!AP19</f>
        <v>0</v>
      </c>
      <c r="AQ19" s="394">
        <f>'A4'!AQ19</f>
        <v>1.4053112699999999</v>
      </c>
      <c r="AR19" s="394">
        <f>'A4'!AR19</f>
        <v>470.90813111000006</v>
      </c>
      <c r="AS19" s="121"/>
    </row>
    <row r="20" spans="1:50" s="14" customFormat="1" ht="18" customHeight="1">
      <c r="A20" s="77"/>
      <c r="B20" s="466" t="s">
        <v>329</v>
      </c>
      <c r="C20" s="75"/>
      <c r="D20" s="394">
        <f>'A4'!D20</f>
        <v>0</v>
      </c>
      <c r="E20" s="394">
        <f>'A4'!E20</f>
        <v>0</v>
      </c>
      <c r="F20" s="394">
        <f>'A4'!F20</f>
        <v>0</v>
      </c>
      <c r="G20" s="394">
        <f>'A4'!G20</f>
        <v>0</v>
      </c>
      <c r="H20" s="394">
        <f>'A4'!H20</f>
        <v>0</v>
      </c>
      <c r="I20" s="394">
        <f>'A4'!I20</f>
        <v>0</v>
      </c>
      <c r="J20" s="394">
        <f>'A4'!J20</f>
        <v>0</v>
      </c>
      <c r="K20" s="394">
        <f>'A4'!K20</f>
        <v>0</v>
      </c>
      <c r="L20" s="394">
        <f>'A4'!L20</f>
        <v>0</v>
      </c>
      <c r="M20" s="394">
        <f>'A4'!M20</f>
        <v>0</v>
      </c>
      <c r="N20" s="394">
        <f>'A4'!N20</f>
        <v>0</v>
      </c>
      <c r="O20" s="394">
        <f>'A4'!O20</f>
        <v>0</v>
      </c>
      <c r="P20" s="394">
        <f>'A4'!P20</f>
        <v>0</v>
      </c>
      <c r="Q20" s="394">
        <f>'A4'!Q20</f>
        <v>0</v>
      </c>
      <c r="R20" s="394">
        <f>'A4'!R20</f>
        <v>0</v>
      </c>
      <c r="S20" s="394">
        <f>'A4'!S20</f>
        <v>0</v>
      </c>
      <c r="T20" s="394">
        <f>'A4'!T20</f>
        <v>0</v>
      </c>
      <c r="U20" s="394">
        <f>'A4'!U20</f>
        <v>0</v>
      </c>
      <c r="V20" s="394">
        <f>'A4'!V20</f>
        <v>0</v>
      </c>
      <c r="W20" s="394">
        <f>'A4'!W20</f>
        <v>0</v>
      </c>
      <c r="X20" s="394">
        <f>'A4'!X20</f>
        <v>0</v>
      </c>
      <c r="Y20" s="394">
        <f>'A4'!Y20</f>
        <v>0</v>
      </c>
      <c r="Z20" s="394">
        <f>'A4'!Z20</f>
        <v>0</v>
      </c>
      <c r="AA20" s="394">
        <f>'A4'!AA20</f>
        <v>0</v>
      </c>
      <c r="AB20" s="394">
        <f>'A4'!AB20</f>
        <v>0</v>
      </c>
      <c r="AC20" s="394">
        <f>'A4'!AC20</f>
        <v>4.164648E-2</v>
      </c>
      <c r="AD20" s="394">
        <f>'A4'!AD20</f>
        <v>0</v>
      </c>
      <c r="AE20" s="394">
        <f>'A4'!AE20</f>
        <v>0</v>
      </c>
      <c r="AF20" s="394">
        <f>'A4'!AF20</f>
        <v>0</v>
      </c>
      <c r="AG20" s="394">
        <f>'A4'!AG20</f>
        <v>0</v>
      </c>
      <c r="AH20" s="394">
        <f>'A4'!AH20</f>
        <v>0</v>
      </c>
      <c r="AI20" s="394">
        <f>'A4'!AI20</f>
        <v>0</v>
      </c>
      <c r="AJ20" s="394">
        <f>'A4'!AJ20</f>
        <v>0</v>
      </c>
      <c r="AK20" s="394">
        <f>'A4'!AK20</f>
        <v>0</v>
      </c>
      <c r="AL20" s="394">
        <f>'A4'!AL20</f>
        <v>0</v>
      </c>
      <c r="AM20" s="394">
        <f>'A4'!AM20</f>
        <v>0</v>
      </c>
      <c r="AN20" s="394">
        <f>'A4'!AN20</f>
        <v>0</v>
      </c>
      <c r="AO20" s="394">
        <f>'A4'!AO20</f>
        <v>0</v>
      </c>
      <c r="AP20" s="394">
        <f>'A4'!AP20</f>
        <v>0</v>
      </c>
      <c r="AQ20" s="394">
        <f>'A4'!AQ20</f>
        <v>0</v>
      </c>
      <c r="AR20" s="394">
        <f>'A4'!AR20</f>
        <v>1.1924399999999999E-3</v>
      </c>
    </row>
    <row r="21" spans="1:50" s="26" customFormat="1" ht="18" customHeight="1">
      <c r="A21" s="78"/>
      <c r="B21" s="31" t="s">
        <v>175</v>
      </c>
      <c r="C21" s="75"/>
      <c r="D21" s="394">
        <f>'A4'!D21</f>
        <v>0</v>
      </c>
      <c r="E21" s="394">
        <f>'A4'!E21</f>
        <v>0</v>
      </c>
      <c r="F21" s="394">
        <f>'A4'!F21</f>
        <v>0</v>
      </c>
      <c r="G21" s="394">
        <f>'A4'!G21</f>
        <v>0</v>
      </c>
      <c r="H21" s="394">
        <f>'A4'!H21</f>
        <v>0</v>
      </c>
      <c r="I21" s="394">
        <f>'A4'!I21</f>
        <v>0</v>
      </c>
      <c r="J21" s="394">
        <f>'A4'!J21</f>
        <v>0</v>
      </c>
      <c r="K21" s="394">
        <f>'A4'!K21</f>
        <v>0</v>
      </c>
      <c r="L21" s="394">
        <f>'A4'!L21</f>
        <v>0</v>
      </c>
      <c r="M21" s="394">
        <f>'A4'!M21</f>
        <v>0</v>
      </c>
      <c r="N21" s="394">
        <f>'A4'!N21</f>
        <v>0</v>
      </c>
      <c r="O21" s="394">
        <f>'A4'!O21</f>
        <v>0</v>
      </c>
      <c r="P21" s="394">
        <f>'A4'!P21</f>
        <v>0</v>
      </c>
      <c r="Q21" s="394">
        <f>'A4'!Q21</f>
        <v>0</v>
      </c>
      <c r="R21" s="394">
        <f>'A4'!R21</f>
        <v>0</v>
      </c>
      <c r="S21" s="394">
        <f>'A4'!S21</f>
        <v>0</v>
      </c>
      <c r="T21" s="394">
        <f>'A4'!T21</f>
        <v>0</v>
      </c>
      <c r="U21" s="394">
        <f>'A4'!U21</f>
        <v>0</v>
      </c>
      <c r="V21" s="394">
        <f>'A4'!V21</f>
        <v>0</v>
      </c>
      <c r="W21" s="394">
        <f>'A4'!W21</f>
        <v>0</v>
      </c>
      <c r="X21" s="394">
        <f>'A4'!X21</f>
        <v>0</v>
      </c>
      <c r="Y21" s="394">
        <f>'A4'!Y21</f>
        <v>0</v>
      </c>
      <c r="Z21" s="394">
        <f>'A4'!Z21</f>
        <v>0</v>
      </c>
      <c r="AA21" s="394">
        <f>'A4'!AA21</f>
        <v>0</v>
      </c>
      <c r="AB21" s="394">
        <f>'A4'!AB21</f>
        <v>0</v>
      </c>
      <c r="AC21" s="394">
        <f>'A4'!AC21</f>
        <v>0</v>
      </c>
      <c r="AD21" s="394">
        <f>'A4'!AD21</f>
        <v>0</v>
      </c>
      <c r="AE21" s="394">
        <f>'A4'!AE21</f>
        <v>0</v>
      </c>
      <c r="AF21" s="394">
        <f>'A4'!AF21</f>
        <v>0</v>
      </c>
      <c r="AG21" s="394">
        <f>'A4'!AG21</f>
        <v>0</v>
      </c>
      <c r="AH21" s="394">
        <f>'A4'!AH21</f>
        <v>0</v>
      </c>
      <c r="AI21" s="394">
        <f>'A4'!AI21</f>
        <v>0</v>
      </c>
      <c r="AJ21" s="394">
        <f>'A4'!AJ21</f>
        <v>0</v>
      </c>
      <c r="AK21" s="394">
        <f>'A4'!AK21</f>
        <v>0</v>
      </c>
      <c r="AL21" s="394">
        <f>'A4'!AL21</f>
        <v>0</v>
      </c>
      <c r="AM21" s="394">
        <f>'A4'!AM21</f>
        <v>0</v>
      </c>
      <c r="AN21" s="394">
        <f>'A4'!AN21</f>
        <v>0</v>
      </c>
      <c r="AO21" s="394">
        <f>'A4'!AO21</f>
        <v>0</v>
      </c>
      <c r="AP21" s="394">
        <f>'A4'!AP21</f>
        <v>0</v>
      </c>
      <c r="AQ21" s="394">
        <f>'A4'!AQ21</f>
        <v>0</v>
      </c>
      <c r="AR21" s="394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4">
        <f>'A4'!D22</f>
        <v>0</v>
      </c>
      <c r="E22" s="394">
        <f>'A4'!E22</f>
        <v>0</v>
      </c>
      <c r="F22" s="394">
        <f>'A4'!F22</f>
        <v>0</v>
      </c>
      <c r="G22" s="394">
        <f>'A4'!G22</f>
        <v>0</v>
      </c>
      <c r="H22" s="394">
        <f>'A4'!H22</f>
        <v>0</v>
      </c>
      <c r="I22" s="394">
        <f>'A4'!I22</f>
        <v>0</v>
      </c>
      <c r="J22" s="394">
        <f>'A4'!J22</f>
        <v>0</v>
      </c>
      <c r="K22" s="394">
        <f>'A4'!K22</f>
        <v>0</v>
      </c>
      <c r="L22" s="394">
        <f>'A4'!L22</f>
        <v>0</v>
      </c>
      <c r="M22" s="394">
        <f>'A4'!M22</f>
        <v>0</v>
      </c>
      <c r="N22" s="394">
        <f>'A4'!N22</f>
        <v>0</v>
      </c>
      <c r="O22" s="394">
        <f>'A4'!O22</f>
        <v>0</v>
      </c>
      <c r="P22" s="394">
        <f>'A4'!P22</f>
        <v>0</v>
      </c>
      <c r="Q22" s="394">
        <f>'A4'!Q22</f>
        <v>0</v>
      </c>
      <c r="R22" s="394">
        <f>'A4'!R22</f>
        <v>0</v>
      </c>
      <c r="S22" s="394">
        <f>'A4'!S22</f>
        <v>0</v>
      </c>
      <c r="T22" s="394">
        <f>'A4'!T22</f>
        <v>0</v>
      </c>
      <c r="U22" s="394">
        <f>'A4'!U22</f>
        <v>0</v>
      </c>
      <c r="V22" s="394">
        <f>'A4'!V22</f>
        <v>0</v>
      </c>
      <c r="W22" s="394">
        <f>'A4'!W22</f>
        <v>0</v>
      </c>
      <c r="X22" s="394">
        <f>'A4'!X22</f>
        <v>0</v>
      </c>
      <c r="Y22" s="394">
        <f>'A4'!Y22</f>
        <v>0</v>
      </c>
      <c r="Z22" s="394">
        <f>'A4'!Z22</f>
        <v>0</v>
      </c>
      <c r="AA22" s="394">
        <f>'A4'!AA22</f>
        <v>0</v>
      </c>
      <c r="AB22" s="394">
        <f>'A4'!AB22</f>
        <v>0</v>
      </c>
      <c r="AC22" s="394">
        <f>'A4'!AC22</f>
        <v>4.164648E-2</v>
      </c>
      <c r="AD22" s="394">
        <f>'A4'!AD22</f>
        <v>0</v>
      </c>
      <c r="AE22" s="394">
        <f>'A4'!AE22</f>
        <v>0</v>
      </c>
      <c r="AF22" s="394">
        <f>'A4'!AF22</f>
        <v>0</v>
      </c>
      <c r="AG22" s="394">
        <f>'A4'!AG22</f>
        <v>0</v>
      </c>
      <c r="AH22" s="394">
        <f>'A4'!AH22</f>
        <v>0</v>
      </c>
      <c r="AI22" s="394">
        <f>'A4'!AI22</f>
        <v>0</v>
      </c>
      <c r="AJ22" s="394">
        <f>'A4'!AJ22</f>
        <v>0</v>
      </c>
      <c r="AK22" s="394">
        <f>'A4'!AK22</f>
        <v>0</v>
      </c>
      <c r="AL22" s="394">
        <f>'A4'!AL22</f>
        <v>0</v>
      </c>
      <c r="AM22" s="394">
        <f>'A4'!AM22</f>
        <v>0</v>
      </c>
      <c r="AN22" s="394">
        <f>'A4'!AN22</f>
        <v>0</v>
      </c>
      <c r="AO22" s="394">
        <f>'A4'!AO22</f>
        <v>0</v>
      </c>
      <c r="AP22" s="394">
        <f>'A4'!AP22</f>
        <v>0</v>
      </c>
      <c r="AQ22" s="394">
        <f>'A4'!AQ22</f>
        <v>0</v>
      </c>
      <c r="AR22" s="394">
        <f>'A4'!AR22</f>
        <v>1.1924399999999999E-3</v>
      </c>
      <c r="AS22" s="14"/>
      <c r="AT22" s="14"/>
      <c r="AU22" s="14"/>
      <c r="AV22" s="14"/>
    </row>
    <row r="23" spans="1:50" s="26" customFormat="1" ht="18" customHeight="1">
      <c r="A23" s="78"/>
      <c r="B23" s="466" t="s">
        <v>328</v>
      </c>
      <c r="C23" s="75"/>
      <c r="D23" s="394">
        <f>'A4'!D23</f>
        <v>0</v>
      </c>
      <c r="E23" s="394">
        <f>'A4'!E23</f>
        <v>0</v>
      </c>
      <c r="F23" s="394">
        <f>'A4'!F23</f>
        <v>10.78595193</v>
      </c>
      <c r="G23" s="394">
        <f>'A4'!G23</f>
        <v>0</v>
      </c>
      <c r="H23" s="394">
        <f>'A4'!H23</f>
        <v>0</v>
      </c>
      <c r="I23" s="394">
        <f>'A4'!I23</f>
        <v>0</v>
      </c>
      <c r="J23" s="394">
        <f>'A4'!J23</f>
        <v>0</v>
      </c>
      <c r="K23" s="394">
        <f>'A4'!K23</f>
        <v>0</v>
      </c>
      <c r="L23" s="394">
        <f>'A4'!L23</f>
        <v>56.811050330000029</v>
      </c>
      <c r="M23" s="394">
        <f>'A4'!M23</f>
        <v>0</v>
      </c>
      <c r="N23" s="394">
        <f>'A4'!N23</f>
        <v>4.9409521200000013</v>
      </c>
      <c r="O23" s="394">
        <f>'A4'!O23</f>
        <v>1.9865282100000001</v>
      </c>
      <c r="P23" s="394">
        <f>'A4'!P23</f>
        <v>0</v>
      </c>
      <c r="Q23" s="394">
        <f>'A4'!Q23</f>
        <v>0</v>
      </c>
      <c r="R23" s="394">
        <f>'A4'!R23</f>
        <v>9.3660426199999982</v>
      </c>
      <c r="S23" s="394">
        <f>'A4'!S23</f>
        <v>0.19190067999999996</v>
      </c>
      <c r="T23" s="394">
        <f>'A4'!T23</f>
        <v>0</v>
      </c>
      <c r="U23" s="394">
        <f>'A4'!U23</f>
        <v>2.4041E-2</v>
      </c>
      <c r="V23" s="394">
        <f>'A4'!V23</f>
        <v>1.910997E-2</v>
      </c>
      <c r="W23" s="394">
        <f>'A4'!W23</f>
        <v>0</v>
      </c>
      <c r="X23" s="394">
        <f>'A4'!X23</f>
        <v>2.852675E-2</v>
      </c>
      <c r="Y23" s="394">
        <f>'A4'!Y23</f>
        <v>0.15432721000000002</v>
      </c>
      <c r="Z23" s="394">
        <f>'A4'!Z23</f>
        <v>0</v>
      </c>
      <c r="AA23" s="394">
        <f>'A4'!AA23</f>
        <v>0</v>
      </c>
      <c r="AB23" s="394">
        <f>'A4'!AB23</f>
        <v>0</v>
      </c>
      <c r="AC23" s="394">
        <f>'A4'!AC23</f>
        <v>4.9843513400000017</v>
      </c>
      <c r="AD23" s="394">
        <f>'A4'!AD23</f>
        <v>38.587765779999998</v>
      </c>
      <c r="AE23" s="394">
        <f>'A4'!AE23</f>
        <v>0</v>
      </c>
      <c r="AF23" s="394">
        <f>'A4'!AF23</f>
        <v>0</v>
      </c>
      <c r="AG23" s="394">
        <f>'A4'!AG23</f>
        <v>18.877995340000002</v>
      </c>
      <c r="AH23" s="394">
        <f>'A4'!AH23</f>
        <v>0</v>
      </c>
      <c r="AI23" s="394">
        <f>'A4'!AI23</f>
        <v>0</v>
      </c>
      <c r="AJ23" s="394">
        <f>'A4'!AJ23</f>
        <v>0</v>
      </c>
      <c r="AK23" s="394">
        <f>'A4'!AK23</f>
        <v>0</v>
      </c>
      <c r="AL23" s="394">
        <f>'A4'!AL23</f>
        <v>1.41971794</v>
      </c>
      <c r="AM23" s="394">
        <f>'A4'!AM23</f>
        <v>0</v>
      </c>
      <c r="AN23" s="394">
        <f>'A4'!AN23</f>
        <v>0</v>
      </c>
      <c r="AO23" s="394">
        <f>'A4'!AO23</f>
        <v>0</v>
      </c>
      <c r="AP23" s="394">
        <f>'A4'!AP23</f>
        <v>0</v>
      </c>
      <c r="AQ23" s="394">
        <f>'A4'!AQ23</f>
        <v>0.32971006000000003</v>
      </c>
      <c r="AR23" s="394">
        <f>'A4'!AR23</f>
        <v>54.650746100000006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4">
        <f>'A4'!D24</f>
        <v>0</v>
      </c>
      <c r="E24" s="394">
        <f>'A4'!E24</f>
        <v>0</v>
      </c>
      <c r="F24" s="394">
        <f>'A4'!F24</f>
        <v>10.78595193</v>
      </c>
      <c r="G24" s="394">
        <f>'A4'!G24</f>
        <v>0</v>
      </c>
      <c r="H24" s="394">
        <f>'A4'!H24</f>
        <v>0</v>
      </c>
      <c r="I24" s="394">
        <f>'A4'!I24</f>
        <v>0</v>
      </c>
      <c r="J24" s="394">
        <f>'A4'!J24</f>
        <v>0</v>
      </c>
      <c r="K24" s="394">
        <f>'A4'!K24</f>
        <v>0</v>
      </c>
      <c r="L24" s="394">
        <f>'A4'!L24</f>
        <v>56.811050330000029</v>
      </c>
      <c r="M24" s="394">
        <f>'A4'!M24</f>
        <v>0</v>
      </c>
      <c r="N24" s="394">
        <f>'A4'!N24</f>
        <v>4.9285361100000014</v>
      </c>
      <c r="O24" s="394">
        <f>'A4'!O24</f>
        <v>1.9693772300000001</v>
      </c>
      <c r="P24" s="394">
        <f>'A4'!P24</f>
        <v>0</v>
      </c>
      <c r="Q24" s="394">
        <f>'A4'!Q24</f>
        <v>0</v>
      </c>
      <c r="R24" s="394">
        <f>'A4'!R24</f>
        <v>9.3660426199999982</v>
      </c>
      <c r="S24" s="394">
        <f>'A4'!S24</f>
        <v>0.17484330999999997</v>
      </c>
      <c r="T24" s="394">
        <f>'A4'!T24</f>
        <v>0</v>
      </c>
      <c r="U24" s="394">
        <f>'A4'!U24</f>
        <v>2.4041E-2</v>
      </c>
      <c r="V24" s="394">
        <f>'A4'!V24</f>
        <v>1.910997E-2</v>
      </c>
      <c r="W24" s="394">
        <f>'A4'!W24</f>
        <v>0</v>
      </c>
      <c r="X24" s="394">
        <f>'A4'!X24</f>
        <v>2.852675E-2</v>
      </c>
      <c r="Y24" s="394">
        <f>'A4'!Y24</f>
        <v>0.15432721000000002</v>
      </c>
      <c r="Z24" s="394">
        <f>'A4'!Z24</f>
        <v>0</v>
      </c>
      <c r="AA24" s="394">
        <f>'A4'!AA24</f>
        <v>0</v>
      </c>
      <c r="AB24" s="394">
        <f>'A4'!AB24</f>
        <v>0</v>
      </c>
      <c r="AC24" s="394">
        <f>'A4'!AC24</f>
        <v>4.839411420000002</v>
      </c>
      <c r="AD24" s="394">
        <f>'A4'!AD24</f>
        <v>24.145700920000003</v>
      </c>
      <c r="AE24" s="394">
        <f>'A4'!AE24</f>
        <v>0</v>
      </c>
      <c r="AF24" s="394">
        <f>'A4'!AF24</f>
        <v>0</v>
      </c>
      <c r="AG24" s="394">
        <f>'A4'!AG24</f>
        <v>18.869697220000003</v>
      </c>
      <c r="AH24" s="394">
        <f>'A4'!AH24</f>
        <v>0</v>
      </c>
      <c r="AI24" s="394">
        <f>'A4'!AI24</f>
        <v>0</v>
      </c>
      <c r="AJ24" s="394">
        <f>'A4'!AJ24</f>
        <v>0</v>
      </c>
      <c r="AK24" s="394">
        <f>'A4'!AK24</f>
        <v>0</v>
      </c>
      <c r="AL24" s="394">
        <f>'A4'!AL24</f>
        <v>1.41971794</v>
      </c>
      <c r="AM24" s="394">
        <f>'A4'!AM24</f>
        <v>0</v>
      </c>
      <c r="AN24" s="394">
        <f>'A4'!AN24</f>
        <v>0</v>
      </c>
      <c r="AO24" s="394">
        <f>'A4'!AO24</f>
        <v>0</v>
      </c>
      <c r="AP24" s="394">
        <f>'A4'!AP24</f>
        <v>0</v>
      </c>
      <c r="AQ24" s="394">
        <f>'A4'!AQ24</f>
        <v>0.20995816000000003</v>
      </c>
      <c r="AR24" s="394">
        <f>'A4'!AR24</f>
        <v>31.84684385000001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4">
        <f>'A4'!D25</f>
        <v>0</v>
      </c>
      <c r="E25" s="394">
        <f>'A4'!E25</f>
        <v>0</v>
      </c>
      <c r="F25" s="394">
        <f>'A4'!F25</f>
        <v>0</v>
      </c>
      <c r="G25" s="394">
        <f>'A4'!G25</f>
        <v>0</v>
      </c>
      <c r="H25" s="394">
        <f>'A4'!H25</f>
        <v>0</v>
      </c>
      <c r="I25" s="394">
        <f>'A4'!I25</f>
        <v>0</v>
      </c>
      <c r="J25" s="394">
        <f>'A4'!J25</f>
        <v>0</v>
      </c>
      <c r="K25" s="394">
        <f>'A4'!K25</f>
        <v>0</v>
      </c>
      <c r="L25" s="394">
        <f>'A4'!L25</f>
        <v>0</v>
      </c>
      <c r="M25" s="394">
        <f>'A4'!M25</f>
        <v>0</v>
      </c>
      <c r="N25" s="394">
        <f>'A4'!N25</f>
        <v>1.241601E-2</v>
      </c>
      <c r="O25" s="394">
        <f>'A4'!O25</f>
        <v>1.715098E-2</v>
      </c>
      <c r="P25" s="394">
        <f>'A4'!P25</f>
        <v>0</v>
      </c>
      <c r="Q25" s="394">
        <f>'A4'!Q25</f>
        <v>0</v>
      </c>
      <c r="R25" s="394">
        <f>'A4'!R25</f>
        <v>0</v>
      </c>
      <c r="S25" s="394">
        <f>'A4'!S25</f>
        <v>1.7057369999999999E-2</v>
      </c>
      <c r="T25" s="394">
        <f>'A4'!T25</f>
        <v>0</v>
      </c>
      <c r="U25" s="394">
        <f>'A4'!U25</f>
        <v>0</v>
      </c>
      <c r="V25" s="394">
        <f>'A4'!V25</f>
        <v>0</v>
      </c>
      <c r="W25" s="394">
        <f>'A4'!W25</f>
        <v>0</v>
      </c>
      <c r="X25" s="394">
        <f>'A4'!X25</f>
        <v>0</v>
      </c>
      <c r="Y25" s="394">
        <f>'A4'!Y25</f>
        <v>0</v>
      </c>
      <c r="Z25" s="394">
        <f>'A4'!Z25</f>
        <v>0</v>
      </c>
      <c r="AA25" s="394">
        <f>'A4'!AA25</f>
        <v>0</v>
      </c>
      <c r="AB25" s="394">
        <f>'A4'!AB25</f>
        <v>0</v>
      </c>
      <c r="AC25" s="394">
        <f>'A4'!AC25</f>
        <v>0.14493992000000003</v>
      </c>
      <c r="AD25" s="394">
        <f>'A4'!AD25</f>
        <v>14.442064859999999</v>
      </c>
      <c r="AE25" s="394">
        <f>'A4'!AE25</f>
        <v>0</v>
      </c>
      <c r="AF25" s="394">
        <f>'A4'!AF25</f>
        <v>0</v>
      </c>
      <c r="AG25" s="394">
        <f>'A4'!AG25</f>
        <v>8.2981200000000008E-3</v>
      </c>
      <c r="AH25" s="394">
        <f>'A4'!AH25</f>
        <v>0</v>
      </c>
      <c r="AI25" s="394">
        <f>'A4'!AI25</f>
        <v>0</v>
      </c>
      <c r="AJ25" s="394">
        <f>'A4'!AJ25</f>
        <v>0</v>
      </c>
      <c r="AK25" s="394">
        <f>'A4'!AK25</f>
        <v>0</v>
      </c>
      <c r="AL25" s="394">
        <f>'A4'!AL25</f>
        <v>0</v>
      </c>
      <c r="AM25" s="394">
        <f>'A4'!AM25</f>
        <v>0</v>
      </c>
      <c r="AN25" s="394">
        <f>'A4'!AN25</f>
        <v>0</v>
      </c>
      <c r="AO25" s="394">
        <f>'A4'!AO25</f>
        <v>0</v>
      </c>
      <c r="AP25" s="394">
        <f>'A4'!AP25</f>
        <v>0</v>
      </c>
      <c r="AQ25" s="394">
        <f>'A4'!AQ25</f>
        <v>0.11975190000000001</v>
      </c>
      <c r="AR25" s="394">
        <f>'A4'!AR25</f>
        <v>22.80390225</v>
      </c>
      <c r="AS25" s="14"/>
      <c r="AT25" s="14"/>
      <c r="AU25" s="14"/>
      <c r="AV25" s="14"/>
    </row>
    <row r="26" spans="1:50" s="473" customFormat="1" ht="18" customHeight="1">
      <c r="A26" s="472"/>
      <c r="B26" s="28" t="s">
        <v>339</v>
      </c>
      <c r="C26" s="75"/>
      <c r="D26" s="470">
        <f>'A4'!D26</f>
        <v>0</v>
      </c>
      <c r="E26" s="470">
        <f>'A4'!E26</f>
        <v>0</v>
      </c>
      <c r="F26" s="470">
        <f>'A4'!F26</f>
        <v>0</v>
      </c>
      <c r="G26" s="470">
        <f>'A4'!G26</f>
        <v>0</v>
      </c>
      <c r="H26" s="470">
        <f>'A4'!H26</f>
        <v>0</v>
      </c>
      <c r="I26" s="470">
        <f>'A4'!I26</f>
        <v>0</v>
      </c>
      <c r="J26" s="470">
        <f>'A4'!J26</f>
        <v>0</v>
      </c>
      <c r="K26" s="470">
        <f>'A4'!K26</f>
        <v>0</v>
      </c>
      <c r="L26" s="470">
        <f>'A4'!L26</f>
        <v>17.94558134</v>
      </c>
      <c r="M26" s="470">
        <f>'A4'!M26</f>
        <v>0</v>
      </c>
      <c r="N26" s="470">
        <f>'A4'!N26</f>
        <v>0</v>
      </c>
      <c r="O26" s="470">
        <f>'A4'!O26</f>
        <v>0</v>
      </c>
      <c r="P26" s="470">
        <f>'A4'!P26</f>
        <v>0</v>
      </c>
      <c r="Q26" s="470">
        <f>'A4'!Q26</f>
        <v>0</v>
      </c>
      <c r="R26" s="470">
        <f>'A4'!R26</f>
        <v>0</v>
      </c>
      <c r="S26" s="470">
        <f>'A4'!S26</f>
        <v>0</v>
      </c>
      <c r="T26" s="470">
        <f>'A4'!T26</f>
        <v>0</v>
      </c>
      <c r="U26" s="470">
        <f>'A4'!U26</f>
        <v>0</v>
      </c>
      <c r="V26" s="470">
        <f>'A4'!V26</f>
        <v>0</v>
      </c>
      <c r="W26" s="470">
        <f>'A4'!W26</f>
        <v>0</v>
      </c>
      <c r="X26" s="470">
        <f>'A4'!X26</f>
        <v>0</v>
      </c>
      <c r="Y26" s="470">
        <f>'A4'!Y26</f>
        <v>0</v>
      </c>
      <c r="Z26" s="470">
        <f>'A4'!Z26</f>
        <v>0</v>
      </c>
      <c r="AA26" s="470">
        <f>'A4'!AA26</f>
        <v>0</v>
      </c>
      <c r="AB26" s="470">
        <f>'A4'!AB26</f>
        <v>0</v>
      </c>
      <c r="AC26" s="470">
        <f>'A4'!AC26</f>
        <v>0</v>
      </c>
      <c r="AD26" s="470">
        <f>'A4'!AD26</f>
        <v>0</v>
      </c>
      <c r="AE26" s="470">
        <f>'A4'!AE26</f>
        <v>0</v>
      </c>
      <c r="AF26" s="470">
        <f>'A4'!AF26</f>
        <v>0</v>
      </c>
      <c r="AG26" s="470">
        <f>'A4'!AG26</f>
        <v>0</v>
      </c>
      <c r="AH26" s="470">
        <f>'A4'!AH26</f>
        <v>0</v>
      </c>
      <c r="AI26" s="470">
        <f>'A4'!AI26</f>
        <v>0</v>
      </c>
      <c r="AJ26" s="470">
        <f>'A4'!AJ26</f>
        <v>0</v>
      </c>
      <c r="AK26" s="470">
        <f>'A4'!AK26</f>
        <v>0</v>
      </c>
      <c r="AL26" s="470">
        <f>'A4'!AL26</f>
        <v>0</v>
      </c>
      <c r="AM26" s="470">
        <f>'A4'!AM26</f>
        <v>0</v>
      </c>
      <c r="AN26" s="470">
        <f>'A4'!AN26</f>
        <v>0</v>
      </c>
      <c r="AO26" s="470">
        <f>'A4'!AO26</f>
        <v>0</v>
      </c>
      <c r="AP26" s="470">
        <f>'A4'!AP26</f>
        <v>0</v>
      </c>
      <c r="AQ26" s="470">
        <f>'A4'!AQ26</f>
        <v>0</v>
      </c>
      <c r="AR26" s="470">
        <f>'A4'!AR26</f>
        <v>0</v>
      </c>
      <c r="AS26" s="276"/>
      <c r="AT26" s="276"/>
      <c r="AU26" s="276"/>
      <c r="AV26" s="276"/>
    </row>
    <row r="27" spans="1:50" s="26" customFormat="1" ht="18" customHeight="1">
      <c r="A27" s="78"/>
      <c r="B27" s="31" t="s">
        <v>340</v>
      </c>
      <c r="C27" s="75"/>
      <c r="D27" s="394">
        <f>'A4'!D27</f>
        <v>0</v>
      </c>
      <c r="E27" s="394">
        <f>'A4'!E27</f>
        <v>0</v>
      </c>
      <c r="F27" s="394">
        <f>'A4'!F27</f>
        <v>0</v>
      </c>
      <c r="G27" s="394">
        <f>'A4'!G27</f>
        <v>0</v>
      </c>
      <c r="H27" s="394">
        <f>'A4'!H27</f>
        <v>0</v>
      </c>
      <c r="I27" s="394">
        <f>'A4'!I27</f>
        <v>0</v>
      </c>
      <c r="J27" s="394">
        <f>'A4'!J27</f>
        <v>0</v>
      </c>
      <c r="K27" s="394">
        <f>'A4'!K27</f>
        <v>0</v>
      </c>
      <c r="L27" s="394">
        <f>'A4'!L27</f>
        <v>17.94558134</v>
      </c>
      <c r="M27" s="394">
        <f>'A4'!M27</f>
        <v>0</v>
      </c>
      <c r="N27" s="394">
        <f>'A4'!N27</f>
        <v>0</v>
      </c>
      <c r="O27" s="394">
        <f>'A4'!O27</f>
        <v>0</v>
      </c>
      <c r="P27" s="394">
        <f>'A4'!P27</f>
        <v>0</v>
      </c>
      <c r="Q27" s="394">
        <f>'A4'!Q27</f>
        <v>0</v>
      </c>
      <c r="R27" s="394">
        <f>'A4'!R27</f>
        <v>0</v>
      </c>
      <c r="S27" s="394">
        <f>'A4'!S27</f>
        <v>0</v>
      </c>
      <c r="T27" s="394">
        <f>'A4'!T27</f>
        <v>0</v>
      </c>
      <c r="U27" s="394">
        <f>'A4'!U27</f>
        <v>0</v>
      </c>
      <c r="V27" s="394">
        <f>'A4'!V27</f>
        <v>0</v>
      </c>
      <c r="W27" s="394">
        <f>'A4'!W27</f>
        <v>0</v>
      </c>
      <c r="X27" s="394">
        <f>'A4'!X27</f>
        <v>0</v>
      </c>
      <c r="Y27" s="394">
        <f>'A4'!Y27</f>
        <v>0</v>
      </c>
      <c r="Z27" s="394">
        <f>'A4'!Z27</f>
        <v>0</v>
      </c>
      <c r="AA27" s="394">
        <f>'A4'!AA27</f>
        <v>0</v>
      </c>
      <c r="AB27" s="394">
        <f>'A4'!AB27</f>
        <v>0</v>
      </c>
      <c r="AC27" s="394">
        <f>'A4'!AC27</f>
        <v>0</v>
      </c>
      <c r="AD27" s="394">
        <f>'A4'!AD27</f>
        <v>0</v>
      </c>
      <c r="AE27" s="394">
        <f>'A4'!AE27</f>
        <v>0</v>
      </c>
      <c r="AF27" s="394">
        <f>'A4'!AF27</f>
        <v>0</v>
      </c>
      <c r="AG27" s="394">
        <f>'A4'!AG27</f>
        <v>0</v>
      </c>
      <c r="AH27" s="394">
        <f>'A4'!AH27</f>
        <v>0</v>
      </c>
      <c r="AI27" s="394">
        <f>'A4'!AI27</f>
        <v>0</v>
      </c>
      <c r="AJ27" s="394">
        <f>'A4'!AJ27</f>
        <v>0</v>
      </c>
      <c r="AK27" s="394">
        <f>'A4'!AK27</f>
        <v>0</v>
      </c>
      <c r="AL27" s="394">
        <f>'A4'!AL27</f>
        <v>0</v>
      </c>
      <c r="AM27" s="394">
        <f>'A4'!AM27</f>
        <v>0</v>
      </c>
      <c r="AN27" s="394">
        <f>'A4'!AN27</f>
        <v>0</v>
      </c>
      <c r="AO27" s="394">
        <f>'A4'!AO27</f>
        <v>0</v>
      </c>
      <c r="AP27" s="394">
        <f>'A4'!AP27</f>
        <v>0</v>
      </c>
      <c r="AQ27" s="394">
        <f>'A4'!AQ27</f>
        <v>0</v>
      </c>
      <c r="AR27" s="394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341</v>
      </c>
      <c r="C28" s="75"/>
      <c r="D28" s="394">
        <f>'A4'!D28</f>
        <v>0</v>
      </c>
      <c r="E28" s="394">
        <f>'A4'!E28</f>
        <v>0</v>
      </c>
      <c r="F28" s="394">
        <f>'A4'!F28</f>
        <v>0</v>
      </c>
      <c r="G28" s="394">
        <f>'A4'!G28</f>
        <v>0</v>
      </c>
      <c r="H28" s="394">
        <f>'A4'!H28</f>
        <v>0</v>
      </c>
      <c r="I28" s="394">
        <f>'A4'!I28</f>
        <v>0</v>
      </c>
      <c r="J28" s="394">
        <f>'A4'!J28</f>
        <v>0</v>
      </c>
      <c r="K28" s="394">
        <f>'A4'!K28</f>
        <v>0</v>
      </c>
      <c r="L28" s="394">
        <f>'A4'!L28</f>
        <v>0</v>
      </c>
      <c r="M28" s="394">
        <f>'A4'!M28</f>
        <v>0</v>
      </c>
      <c r="N28" s="394">
        <f>'A4'!N28</f>
        <v>0</v>
      </c>
      <c r="O28" s="394">
        <f>'A4'!O28</f>
        <v>0</v>
      </c>
      <c r="P28" s="394">
        <f>'A4'!P28</f>
        <v>0</v>
      </c>
      <c r="Q28" s="394">
        <f>'A4'!Q28</f>
        <v>0</v>
      </c>
      <c r="R28" s="394">
        <f>'A4'!R28</f>
        <v>0</v>
      </c>
      <c r="S28" s="394">
        <f>'A4'!S28</f>
        <v>0</v>
      </c>
      <c r="T28" s="394">
        <f>'A4'!T28</f>
        <v>0</v>
      </c>
      <c r="U28" s="394">
        <f>'A4'!U28</f>
        <v>0</v>
      </c>
      <c r="V28" s="394">
        <f>'A4'!V28</f>
        <v>0</v>
      </c>
      <c r="W28" s="394">
        <f>'A4'!W28</f>
        <v>0</v>
      </c>
      <c r="X28" s="394">
        <f>'A4'!X28</f>
        <v>0</v>
      </c>
      <c r="Y28" s="394">
        <f>'A4'!Y28</f>
        <v>0</v>
      </c>
      <c r="Z28" s="394">
        <f>'A4'!Z28</f>
        <v>0</v>
      </c>
      <c r="AA28" s="394">
        <f>'A4'!AA28</f>
        <v>0</v>
      </c>
      <c r="AB28" s="394">
        <f>'A4'!AB28</f>
        <v>0</v>
      </c>
      <c r="AC28" s="394">
        <f>'A4'!AC28</f>
        <v>0</v>
      </c>
      <c r="AD28" s="394">
        <f>'A4'!AD28</f>
        <v>0</v>
      </c>
      <c r="AE28" s="394">
        <f>'A4'!AE28</f>
        <v>0</v>
      </c>
      <c r="AF28" s="394">
        <f>'A4'!AF28</f>
        <v>0</v>
      </c>
      <c r="AG28" s="394">
        <f>'A4'!AG28</f>
        <v>0</v>
      </c>
      <c r="AH28" s="394">
        <f>'A4'!AH28</f>
        <v>0</v>
      </c>
      <c r="AI28" s="394">
        <f>'A4'!AI28</f>
        <v>0</v>
      </c>
      <c r="AJ28" s="394">
        <f>'A4'!AJ28</f>
        <v>0</v>
      </c>
      <c r="AK28" s="394">
        <f>'A4'!AK28</f>
        <v>0</v>
      </c>
      <c r="AL28" s="394">
        <f>'A4'!AL28</f>
        <v>0</v>
      </c>
      <c r="AM28" s="394">
        <f>'A4'!AM28</f>
        <v>0</v>
      </c>
      <c r="AN28" s="394">
        <f>'A4'!AN28</f>
        <v>0</v>
      </c>
      <c r="AO28" s="394">
        <f>'A4'!AO28</f>
        <v>0</v>
      </c>
      <c r="AP28" s="394">
        <f>'A4'!AP28</f>
        <v>0</v>
      </c>
      <c r="AQ28" s="394">
        <f>'A4'!AQ28</f>
        <v>0</v>
      </c>
      <c r="AR28" s="394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4">
        <f>'A4'!D29</f>
        <v>0</v>
      </c>
      <c r="E29" s="394">
        <f>'A4'!E29</f>
        <v>0</v>
      </c>
      <c r="F29" s="394">
        <f>'A4'!F29</f>
        <v>21.787349630000001</v>
      </c>
      <c r="G29" s="394">
        <f>'A4'!G29</f>
        <v>0</v>
      </c>
      <c r="H29" s="394">
        <f>'A4'!H29</f>
        <v>0</v>
      </c>
      <c r="I29" s="394">
        <f>'A4'!I29</f>
        <v>0</v>
      </c>
      <c r="J29" s="394">
        <f>'A4'!J29</f>
        <v>0</v>
      </c>
      <c r="K29" s="394">
        <f>'A4'!K29</f>
        <v>0</v>
      </c>
      <c r="L29" s="394">
        <f>'A4'!L29</f>
        <v>142.47547329000002</v>
      </c>
      <c r="M29" s="394">
        <f>'A4'!M29</f>
        <v>0</v>
      </c>
      <c r="N29" s="394">
        <f>'A4'!N29</f>
        <v>16.829256920000002</v>
      </c>
      <c r="O29" s="394">
        <f>'A4'!O29</f>
        <v>7.6786309900000003</v>
      </c>
      <c r="P29" s="394">
        <f>'A4'!P29</f>
        <v>0</v>
      </c>
      <c r="Q29" s="394">
        <f>'A4'!Q29</f>
        <v>0</v>
      </c>
      <c r="R29" s="394">
        <f>'A4'!R29</f>
        <v>18.695901809999995</v>
      </c>
      <c r="S29" s="394">
        <f>'A4'!S29</f>
        <v>0.49204693999999993</v>
      </c>
      <c r="T29" s="394">
        <f>'A4'!T29</f>
        <v>0</v>
      </c>
      <c r="U29" s="394">
        <f>'A4'!U29</f>
        <v>2.4041E-2</v>
      </c>
      <c r="V29" s="394">
        <f>'A4'!V29</f>
        <v>0.10562497</v>
      </c>
      <c r="W29" s="394">
        <f>'A4'!W29</f>
        <v>0</v>
      </c>
      <c r="X29" s="394">
        <f>'A4'!X29</f>
        <v>0.12846866999999998</v>
      </c>
      <c r="Y29" s="394">
        <f>'A4'!Y29</f>
        <v>0.38087374000000007</v>
      </c>
      <c r="Z29" s="394">
        <f>'A4'!Z29</f>
        <v>1.2579411899999999</v>
      </c>
      <c r="AA29" s="394">
        <f>'A4'!AA29</f>
        <v>0</v>
      </c>
      <c r="AB29" s="394">
        <f>'A4'!AB29</f>
        <v>0</v>
      </c>
      <c r="AC29" s="394">
        <f>'A4'!AC29</f>
        <v>343.53056192000003</v>
      </c>
      <c r="AD29" s="394">
        <f>'A4'!AD29</f>
        <v>158.62039165999997</v>
      </c>
      <c r="AE29" s="394">
        <f>'A4'!AE29</f>
        <v>0</v>
      </c>
      <c r="AF29" s="394">
        <f>'A4'!AF29</f>
        <v>0</v>
      </c>
      <c r="AG29" s="394">
        <f>'A4'!AG29</f>
        <v>50.85332863</v>
      </c>
      <c r="AH29" s="394">
        <f>'A4'!AH29</f>
        <v>0</v>
      </c>
      <c r="AI29" s="394">
        <f>'A4'!AI29</f>
        <v>0</v>
      </c>
      <c r="AJ29" s="394">
        <f>'A4'!AJ29</f>
        <v>0</v>
      </c>
      <c r="AK29" s="394">
        <f>'A4'!AK29</f>
        <v>0</v>
      </c>
      <c r="AL29" s="394">
        <f>'A4'!AL29</f>
        <v>2.8529255600000001</v>
      </c>
      <c r="AM29" s="394">
        <f>'A4'!AM29</f>
        <v>0</v>
      </c>
      <c r="AN29" s="394">
        <f>'A4'!AN29</f>
        <v>0</v>
      </c>
      <c r="AO29" s="394">
        <f>'A4'!AO29</f>
        <v>0</v>
      </c>
      <c r="AP29" s="394">
        <f>'A4'!AP29</f>
        <v>0</v>
      </c>
      <c r="AQ29" s="394">
        <f>'A4'!AQ29</f>
        <v>10.44171993</v>
      </c>
      <c r="AR29" s="394">
        <f>'A4'!AR29</f>
        <v>553.54797760000008</v>
      </c>
    </row>
    <row r="30" spans="1:50" s="26" customFormat="1" ht="18" customHeight="1">
      <c r="A30" s="77"/>
      <c r="B30" s="12"/>
      <c r="C30" s="75"/>
      <c r="D30" s="394">
        <f>'A4'!D30</f>
        <v>0</v>
      </c>
      <c r="E30" s="394">
        <f>'A4'!E30</f>
        <v>0</v>
      </c>
      <c r="F30" s="394">
        <f>'A4'!F30</f>
        <v>0</v>
      </c>
      <c r="G30" s="394">
        <f>'A4'!G30</f>
        <v>0</v>
      </c>
      <c r="H30" s="394">
        <f>'A4'!H30</f>
        <v>0</v>
      </c>
      <c r="I30" s="394">
        <f>'A4'!I30</f>
        <v>0</v>
      </c>
      <c r="J30" s="394">
        <f>'A4'!J30</f>
        <v>0</v>
      </c>
      <c r="K30" s="394">
        <f>'A4'!K30</f>
        <v>0</v>
      </c>
      <c r="L30" s="394">
        <f>'A4'!L30</f>
        <v>0</v>
      </c>
      <c r="M30" s="394">
        <f>'A4'!M30</f>
        <v>0</v>
      </c>
      <c r="N30" s="394">
        <f>'A4'!N30</f>
        <v>0</v>
      </c>
      <c r="O30" s="394">
        <f>'A4'!O30</f>
        <v>0</v>
      </c>
      <c r="P30" s="394">
        <f>'A4'!P30</f>
        <v>0</v>
      </c>
      <c r="Q30" s="394">
        <f>'A4'!Q30</f>
        <v>0</v>
      </c>
      <c r="R30" s="394">
        <f>'A4'!R30</f>
        <v>0</v>
      </c>
      <c r="S30" s="394">
        <f>'A4'!S30</f>
        <v>0</v>
      </c>
      <c r="T30" s="394">
        <f>'A4'!T30</f>
        <v>0</v>
      </c>
      <c r="U30" s="394">
        <f>'A4'!U30</f>
        <v>0</v>
      </c>
      <c r="V30" s="394">
        <f>'A4'!V30</f>
        <v>0</v>
      </c>
      <c r="W30" s="394">
        <f>'A4'!W30</f>
        <v>0</v>
      </c>
      <c r="X30" s="394">
        <f>'A4'!X30</f>
        <v>0</v>
      </c>
      <c r="Y30" s="394">
        <f>'A4'!Y30</f>
        <v>0</v>
      </c>
      <c r="Z30" s="394">
        <f>'A4'!Z30</f>
        <v>0</v>
      </c>
      <c r="AA30" s="394">
        <f>'A4'!AA30</f>
        <v>0</v>
      </c>
      <c r="AB30" s="394">
        <f>'A4'!AB30</f>
        <v>0</v>
      </c>
      <c r="AC30" s="394">
        <f>'A4'!AC30</f>
        <v>0</v>
      </c>
      <c r="AD30" s="394">
        <f>'A4'!AD30</f>
        <v>0</v>
      </c>
      <c r="AE30" s="394">
        <f>'A4'!AE30</f>
        <v>0</v>
      </c>
      <c r="AF30" s="394">
        <f>'A4'!AF30</f>
        <v>0</v>
      </c>
      <c r="AG30" s="394">
        <f>'A4'!AG30</f>
        <v>0</v>
      </c>
      <c r="AH30" s="394">
        <f>'A4'!AH30</f>
        <v>0</v>
      </c>
      <c r="AI30" s="394">
        <f>'A4'!AI30</f>
        <v>0</v>
      </c>
      <c r="AJ30" s="394">
        <f>'A4'!AJ30</f>
        <v>0</v>
      </c>
      <c r="AK30" s="394">
        <f>'A4'!AK30</f>
        <v>0</v>
      </c>
      <c r="AL30" s="394">
        <f>'A4'!AL30</f>
        <v>0</v>
      </c>
      <c r="AM30" s="394">
        <f>'A4'!AM30</f>
        <v>0</v>
      </c>
      <c r="AN30" s="394">
        <f>'A4'!AN30</f>
        <v>0</v>
      </c>
      <c r="AO30" s="394">
        <f>'A4'!AO30</f>
        <v>0</v>
      </c>
      <c r="AP30" s="394">
        <f>'A4'!AP30</f>
        <v>0</v>
      </c>
      <c r="AQ30" s="394">
        <f>'A4'!AQ30</f>
        <v>0</v>
      </c>
      <c r="AR30" s="394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4">
        <f>'A4'!D31</f>
        <v>0</v>
      </c>
      <c r="E31" s="394">
        <f>'A4'!E31</f>
        <v>0</v>
      </c>
      <c r="F31" s="394">
        <f>'A4'!F31</f>
        <v>0</v>
      </c>
      <c r="G31" s="394">
        <f>'A4'!G31</f>
        <v>0</v>
      </c>
      <c r="H31" s="394">
        <f>'A4'!H31</f>
        <v>0</v>
      </c>
      <c r="I31" s="394">
        <f>'A4'!I31</f>
        <v>0</v>
      </c>
      <c r="J31" s="394">
        <f>'A4'!J31</f>
        <v>0</v>
      </c>
      <c r="K31" s="394">
        <f>'A4'!K31</f>
        <v>0</v>
      </c>
      <c r="L31" s="394">
        <f>'A4'!L31</f>
        <v>0</v>
      </c>
      <c r="M31" s="394">
        <f>'A4'!M31</f>
        <v>0</v>
      </c>
      <c r="N31" s="394">
        <f>'A4'!N31</f>
        <v>0</v>
      </c>
      <c r="O31" s="394">
        <f>'A4'!O31</f>
        <v>0</v>
      </c>
      <c r="P31" s="394">
        <f>'A4'!P31</f>
        <v>0</v>
      </c>
      <c r="Q31" s="394">
        <f>'A4'!Q31</f>
        <v>0</v>
      </c>
      <c r="R31" s="394">
        <f>'A4'!R31</f>
        <v>0</v>
      </c>
      <c r="S31" s="394">
        <f>'A4'!S31</f>
        <v>0</v>
      </c>
      <c r="T31" s="394">
        <f>'A4'!T31</f>
        <v>0</v>
      </c>
      <c r="U31" s="394">
        <f>'A4'!U31</f>
        <v>0</v>
      </c>
      <c r="V31" s="394">
        <f>'A4'!V31</f>
        <v>0</v>
      </c>
      <c r="W31" s="394">
        <f>'A4'!W31</f>
        <v>0</v>
      </c>
      <c r="X31" s="394">
        <f>'A4'!X31</f>
        <v>0</v>
      </c>
      <c r="Y31" s="394">
        <f>'A4'!Y31</f>
        <v>0</v>
      </c>
      <c r="Z31" s="394">
        <f>'A4'!Z31</f>
        <v>0</v>
      </c>
      <c r="AA31" s="394">
        <f>'A4'!AA31</f>
        <v>0</v>
      </c>
      <c r="AB31" s="394">
        <f>'A4'!AB31</f>
        <v>0</v>
      </c>
      <c r="AC31" s="394">
        <f>'A4'!AC31</f>
        <v>0</v>
      </c>
      <c r="AD31" s="394">
        <f>'A4'!AD31</f>
        <v>0</v>
      </c>
      <c r="AE31" s="394">
        <f>'A4'!AE31</f>
        <v>0</v>
      </c>
      <c r="AF31" s="394">
        <f>'A4'!AF31</f>
        <v>0</v>
      </c>
      <c r="AG31" s="394">
        <f>'A4'!AG31</f>
        <v>0</v>
      </c>
      <c r="AH31" s="394">
        <f>'A4'!AH31</f>
        <v>0</v>
      </c>
      <c r="AI31" s="394">
        <f>'A4'!AI31</f>
        <v>0</v>
      </c>
      <c r="AJ31" s="394">
        <f>'A4'!AJ31</f>
        <v>0</v>
      </c>
      <c r="AK31" s="394">
        <f>'A4'!AK31</f>
        <v>0</v>
      </c>
      <c r="AL31" s="394">
        <f>'A4'!AL31</f>
        <v>0</v>
      </c>
      <c r="AM31" s="394">
        <f>'A4'!AM31</f>
        <v>0</v>
      </c>
      <c r="AN31" s="394">
        <f>'A4'!AN31</f>
        <v>0</v>
      </c>
      <c r="AO31" s="394">
        <f>'A4'!AO31</f>
        <v>0</v>
      </c>
      <c r="AP31" s="394">
        <f>'A4'!AP31</f>
        <v>0</v>
      </c>
      <c r="AQ31" s="394">
        <f>'A4'!AQ31</f>
        <v>0</v>
      </c>
      <c r="AR31" s="394">
        <f>'A4'!AR31</f>
        <v>0</v>
      </c>
    </row>
    <row r="32" spans="1:50" s="14" customFormat="1" ht="18" customHeight="1">
      <c r="A32" s="74"/>
      <c r="B32" s="28" t="s">
        <v>338</v>
      </c>
      <c r="C32" s="75"/>
      <c r="D32" s="470">
        <f>'A4'!D32</f>
        <v>0</v>
      </c>
      <c r="E32" s="470">
        <f>'A4'!E32</f>
        <v>0</v>
      </c>
      <c r="F32" s="470">
        <f>'A4'!F32</f>
        <v>0</v>
      </c>
      <c r="G32" s="470">
        <f>'A4'!G32</f>
        <v>0</v>
      </c>
      <c r="H32" s="470">
        <f>'A4'!H32</f>
        <v>0</v>
      </c>
      <c r="I32" s="470">
        <f>'A4'!I32</f>
        <v>0</v>
      </c>
      <c r="J32" s="470">
        <f>'A4'!J32</f>
        <v>0</v>
      </c>
      <c r="K32" s="470">
        <f>'A4'!K32</f>
        <v>0</v>
      </c>
      <c r="L32" s="470">
        <f>'A4'!L32</f>
        <v>66.444177310000001</v>
      </c>
      <c r="M32" s="470">
        <f>'A4'!M32</f>
        <v>0</v>
      </c>
      <c r="N32" s="470">
        <f>'A4'!N32</f>
        <v>0.98767285000000005</v>
      </c>
      <c r="O32" s="470">
        <f>'A4'!O32</f>
        <v>0</v>
      </c>
      <c r="P32" s="470">
        <f>'A4'!P32</f>
        <v>0</v>
      </c>
      <c r="Q32" s="470">
        <f>'A4'!Q32</f>
        <v>0</v>
      </c>
      <c r="R32" s="470">
        <f>'A4'!R32</f>
        <v>0</v>
      </c>
      <c r="S32" s="470">
        <f>'A4'!S32</f>
        <v>0</v>
      </c>
      <c r="T32" s="470">
        <f>'A4'!T32</f>
        <v>0</v>
      </c>
      <c r="U32" s="470">
        <f>'A4'!U32</f>
        <v>0</v>
      </c>
      <c r="V32" s="470">
        <f>'A4'!V32</f>
        <v>0</v>
      </c>
      <c r="W32" s="470">
        <f>'A4'!W32</f>
        <v>0</v>
      </c>
      <c r="X32" s="470">
        <f>'A4'!X32</f>
        <v>0</v>
      </c>
      <c r="Y32" s="470">
        <f>'A4'!Y32</f>
        <v>0</v>
      </c>
      <c r="Z32" s="470">
        <f>'A4'!Z32</f>
        <v>0</v>
      </c>
      <c r="AA32" s="470">
        <f>'A4'!AA32</f>
        <v>0</v>
      </c>
      <c r="AB32" s="470">
        <f>'A4'!AB32</f>
        <v>0</v>
      </c>
      <c r="AC32" s="470">
        <f>'A4'!AC32</f>
        <v>0</v>
      </c>
      <c r="AD32" s="470">
        <f>'A4'!AD32</f>
        <v>8.4581269999999993</v>
      </c>
      <c r="AE32" s="470">
        <f>'A4'!AE32</f>
        <v>0</v>
      </c>
      <c r="AF32" s="470">
        <f>'A4'!AF32</f>
        <v>0</v>
      </c>
      <c r="AG32" s="470">
        <f>'A4'!AG32</f>
        <v>1.467488E-2</v>
      </c>
      <c r="AH32" s="470">
        <f>'A4'!AH32</f>
        <v>0</v>
      </c>
      <c r="AI32" s="470">
        <f>'A4'!AI32</f>
        <v>0</v>
      </c>
      <c r="AJ32" s="470">
        <f>'A4'!AJ32</f>
        <v>0</v>
      </c>
      <c r="AK32" s="470">
        <f>'A4'!AK32</f>
        <v>0</v>
      </c>
      <c r="AL32" s="470">
        <f>'A4'!AL32</f>
        <v>0</v>
      </c>
      <c r="AM32" s="470">
        <f>'A4'!AM32</f>
        <v>0</v>
      </c>
      <c r="AN32" s="470">
        <f>'A4'!AN32</f>
        <v>0</v>
      </c>
      <c r="AO32" s="470">
        <f>'A4'!AO32</f>
        <v>0</v>
      </c>
      <c r="AP32" s="470">
        <f>'A4'!AP32</f>
        <v>0</v>
      </c>
      <c r="AQ32" s="470">
        <f>'A4'!AQ32</f>
        <v>0</v>
      </c>
      <c r="AR32" s="470">
        <f>'A4'!AR32</f>
        <v>78.286238370000007</v>
      </c>
    </row>
    <row r="33" spans="1:67" s="26" customFormat="1" ht="18" customHeight="1">
      <c r="A33" s="74"/>
      <c r="B33" s="12" t="s">
        <v>332</v>
      </c>
      <c r="C33" s="75"/>
      <c r="D33" s="394">
        <f>'A4'!D33</f>
        <v>0</v>
      </c>
      <c r="E33" s="394">
        <f>'A4'!E33</f>
        <v>0</v>
      </c>
      <c r="F33" s="394">
        <f>'A4'!F33</f>
        <v>0</v>
      </c>
      <c r="G33" s="394">
        <f>'A4'!G33</f>
        <v>0</v>
      </c>
      <c r="H33" s="394">
        <f>'A4'!H33</f>
        <v>0</v>
      </c>
      <c r="I33" s="394">
        <f>'A4'!I33</f>
        <v>0</v>
      </c>
      <c r="J33" s="394">
        <f>'A4'!J33</f>
        <v>0</v>
      </c>
      <c r="K33" s="394">
        <f>'A4'!K33</f>
        <v>0</v>
      </c>
      <c r="L33" s="394">
        <f>'A4'!L33</f>
        <v>9.995757999999999E-2</v>
      </c>
      <c r="M33" s="394">
        <f>'A4'!M33</f>
        <v>0</v>
      </c>
      <c r="N33" s="394">
        <f>'A4'!N33</f>
        <v>0</v>
      </c>
      <c r="O33" s="394">
        <f>'A4'!O33</f>
        <v>0</v>
      </c>
      <c r="P33" s="394">
        <f>'A4'!P33</f>
        <v>0</v>
      </c>
      <c r="Q33" s="394">
        <f>'A4'!Q33</f>
        <v>0</v>
      </c>
      <c r="R33" s="394">
        <f>'A4'!R33</f>
        <v>0</v>
      </c>
      <c r="S33" s="394">
        <f>'A4'!S33</f>
        <v>0</v>
      </c>
      <c r="T33" s="394">
        <f>'A4'!T33</f>
        <v>0</v>
      </c>
      <c r="U33" s="394">
        <f>'A4'!U33</f>
        <v>0</v>
      </c>
      <c r="V33" s="394">
        <f>'A4'!V33</f>
        <v>0</v>
      </c>
      <c r="W33" s="394">
        <f>'A4'!W33</f>
        <v>0</v>
      </c>
      <c r="X33" s="394">
        <f>'A4'!X33</f>
        <v>0</v>
      </c>
      <c r="Y33" s="394">
        <f>'A4'!Y33</f>
        <v>0</v>
      </c>
      <c r="Z33" s="394">
        <f>'A4'!Z33</f>
        <v>0</v>
      </c>
      <c r="AA33" s="394">
        <f>'A4'!AA33</f>
        <v>0</v>
      </c>
      <c r="AB33" s="394">
        <f>'A4'!AB33</f>
        <v>0</v>
      </c>
      <c r="AC33" s="394">
        <f>'A4'!AC33</f>
        <v>0</v>
      </c>
      <c r="AD33" s="394">
        <f>'A4'!AD33</f>
        <v>5.68543895</v>
      </c>
      <c r="AE33" s="394">
        <f>'A4'!AE33</f>
        <v>0</v>
      </c>
      <c r="AF33" s="394">
        <f>'A4'!AF33</f>
        <v>0</v>
      </c>
      <c r="AG33" s="394">
        <f>'A4'!AG33</f>
        <v>1.467488E-2</v>
      </c>
      <c r="AH33" s="394">
        <f>'A4'!AH33</f>
        <v>0</v>
      </c>
      <c r="AI33" s="394">
        <f>'A4'!AI33</f>
        <v>0</v>
      </c>
      <c r="AJ33" s="394">
        <f>'A4'!AJ33</f>
        <v>0</v>
      </c>
      <c r="AK33" s="394">
        <f>'A4'!AK33</f>
        <v>0</v>
      </c>
      <c r="AL33" s="394">
        <f>'A4'!AL33</f>
        <v>0</v>
      </c>
      <c r="AM33" s="394">
        <f>'A4'!AM33</f>
        <v>0</v>
      </c>
      <c r="AN33" s="394">
        <f>'A4'!AN33</f>
        <v>0</v>
      </c>
      <c r="AO33" s="394">
        <f>'A4'!AO33</f>
        <v>0</v>
      </c>
      <c r="AP33" s="394">
        <f>'A4'!AP33</f>
        <v>0</v>
      </c>
      <c r="AQ33" s="394">
        <f>'A4'!AQ33</f>
        <v>0</v>
      </c>
      <c r="AR33" s="394">
        <f>'A4'!AR33</f>
        <v>11.22916625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4">
        <f>'A4'!D34</f>
        <v>0</v>
      </c>
      <c r="E34" s="394">
        <f>'A4'!E34</f>
        <v>0</v>
      </c>
      <c r="F34" s="394">
        <f>'A4'!F34</f>
        <v>0</v>
      </c>
      <c r="G34" s="394">
        <f>'A4'!G34</f>
        <v>0</v>
      </c>
      <c r="H34" s="394">
        <f>'A4'!H34</f>
        <v>0</v>
      </c>
      <c r="I34" s="394">
        <f>'A4'!I34</f>
        <v>0</v>
      </c>
      <c r="J34" s="394">
        <f>'A4'!J34</f>
        <v>0</v>
      </c>
      <c r="K34" s="394">
        <f>'A4'!K34</f>
        <v>0</v>
      </c>
      <c r="L34" s="394">
        <f>'A4'!L34</f>
        <v>0</v>
      </c>
      <c r="M34" s="394">
        <f>'A4'!M34</f>
        <v>0</v>
      </c>
      <c r="N34" s="394">
        <f>'A4'!N34</f>
        <v>0</v>
      </c>
      <c r="O34" s="394">
        <f>'A4'!O34</f>
        <v>0</v>
      </c>
      <c r="P34" s="394">
        <f>'A4'!P34</f>
        <v>0</v>
      </c>
      <c r="Q34" s="394">
        <f>'A4'!Q34</f>
        <v>0</v>
      </c>
      <c r="R34" s="394">
        <f>'A4'!R34</f>
        <v>0</v>
      </c>
      <c r="S34" s="394">
        <f>'A4'!S34</f>
        <v>0</v>
      </c>
      <c r="T34" s="394">
        <f>'A4'!T34</f>
        <v>0</v>
      </c>
      <c r="U34" s="394">
        <f>'A4'!U34</f>
        <v>0</v>
      </c>
      <c r="V34" s="394">
        <f>'A4'!V34</f>
        <v>0</v>
      </c>
      <c r="W34" s="394">
        <f>'A4'!W34</f>
        <v>0</v>
      </c>
      <c r="X34" s="394">
        <f>'A4'!X34</f>
        <v>0</v>
      </c>
      <c r="Y34" s="394">
        <f>'A4'!Y34</f>
        <v>0</v>
      </c>
      <c r="Z34" s="394">
        <f>'A4'!Z34</f>
        <v>0</v>
      </c>
      <c r="AA34" s="394">
        <f>'A4'!AA34</f>
        <v>0</v>
      </c>
      <c r="AB34" s="394">
        <f>'A4'!AB34</f>
        <v>0</v>
      </c>
      <c r="AC34" s="394">
        <f>'A4'!AC34</f>
        <v>0</v>
      </c>
      <c r="AD34" s="394">
        <f>'A4'!AD34</f>
        <v>0.376419</v>
      </c>
      <c r="AE34" s="394">
        <f>'A4'!AE34</f>
        <v>0</v>
      </c>
      <c r="AF34" s="394">
        <f>'A4'!AF34</f>
        <v>0</v>
      </c>
      <c r="AG34" s="394">
        <f>'A4'!AG34</f>
        <v>0</v>
      </c>
      <c r="AH34" s="394">
        <f>'A4'!AH34</f>
        <v>0</v>
      </c>
      <c r="AI34" s="394">
        <f>'A4'!AI34</f>
        <v>0</v>
      </c>
      <c r="AJ34" s="394">
        <f>'A4'!AJ34</f>
        <v>0</v>
      </c>
      <c r="AK34" s="394">
        <f>'A4'!AK34</f>
        <v>0</v>
      </c>
      <c r="AL34" s="394">
        <f>'A4'!AL34</f>
        <v>0</v>
      </c>
      <c r="AM34" s="394">
        <f>'A4'!AM34</f>
        <v>0</v>
      </c>
      <c r="AN34" s="394">
        <f>'A4'!AN34</f>
        <v>0</v>
      </c>
      <c r="AO34" s="394">
        <f>'A4'!AO34</f>
        <v>0</v>
      </c>
      <c r="AP34" s="394">
        <f>'A4'!AP34</f>
        <v>0</v>
      </c>
      <c r="AQ34" s="394">
        <f>'A4'!AQ34</f>
        <v>0</v>
      </c>
      <c r="AR34" s="394">
        <f>'A4'!AR34</f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4">
        <f>'A4'!D35</f>
        <v>0</v>
      </c>
      <c r="E35" s="394">
        <f>'A4'!E35</f>
        <v>0</v>
      </c>
      <c r="F35" s="394">
        <f>'A4'!F35</f>
        <v>0</v>
      </c>
      <c r="G35" s="394">
        <f>'A4'!G35</f>
        <v>0</v>
      </c>
      <c r="H35" s="394">
        <f>'A4'!H35</f>
        <v>0</v>
      </c>
      <c r="I35" s="394">
        <f>'A4'!I35</f>
        <v>0</v>
      </c>
      <c r="J35" s="394">
        <f>'A4'!J35</f>
        <v>0</v>
      </c>
      <c r="K35" s="394">
        <f>'A4'!K35</f>
        <v>0</v>
      </c>
      <c r="L35" s="394">
        <f>'A4'!L35</f>
        <v>9.995757999999999E-2</v>
      </c>
      <c r="M35" s="394">
        <f>'A4'!M35</f>
        <v>0</v>
      </c>
      <c r="N35" s="394">
        <f>'A4'!N35</f>
        <v>0</v>
      </c>
      <c r="O35" s="394">
        <f>'A4'!O35</f>
        <v>0</v>
      </c>
      <c r="P35" s="394">
        <f>'A4'!P35</f>
        <v>0</v>
      </c>
      <c r="Q35" s="394">
        <f>'A4'!Q35</f>
        <v>0</v>
      </c>
      <c r="R35" s="394">
        <f>'A4'!R35</f>
        <v>0</v>
      </c>
      <c r="S35" s="394">
        <f>'A4'!S35</f>
        <v>0</v>
      </c>
      <c r="T35" s="394">
        <f>'A4'!T35</f>
        <v>0</v>
      </c>
      <c r="U35" s="394">
        <f>'A4'!U35</f>
        <v>0</v>
      </c>
      <c r="V35" s="394">
        <f>'A4'!V35</f>
        <v>0</v>
      </c>
      <c r="W35" s="394">
        <f>'A4'!W35</f>
        <v>0</v>
      </c>
      <c r="X35" s="394">
        <f>'A4'!X35</f>
        <v>0</v>
      </c>
      <c r="Y35" s="394">
        <f>'A4'!Y35</f>
        <v>0</v>
      </c>
      <c r="Z35" s="394">
        <f>'A4'!Z35</f>
        <v>0</v>
      </c>
      <c r="AA35" s="394">
        <f>'A4'!AA35</f>
        <v>0</v>
      </c>
      <c r="AB35" s="394">
        <f>'A4'!AB35</f>
        <v>0</v>
      </c>
      <c r="AC35" s="394">
        <f>'A4'!AC35</f>
        <v>0</v>
      </c>
      <c r="AD35" s="394">
        <f>'A4'!AD35</f>
        <v>5.3090199499999997</v>
      </c>
      <c r="AE35" s="394">
        <f>'A4'!AE35</f>
        <v>0</v>
      </c>
      <c r="AF35" s="394">
        <f>'A4'!AF35</f>
        <v>0</v>
      </c>
      <c r="AG35" s="394">
        <f>'A4'!AG35</f>
        <v>1.467488E-2</v>
      </c>
      <c r="AH35" s="394">
        <f>'A4'!AH35</f>
        <v>0</v>
      </c>
      <c r="AI35" s="394">
        <f>'A4'!AI35</f>
        <v>0</v>
      </c>
      <c r="AJ35" s="394">
        <f>'A4'!AJ35</f>
        <v>0</v>
      </c>
      <c r="AK35" s="394">
        <f>'A4'!AK35</f>
        <v>0</v>
      </c>
      <c r="AL35" s="394">
        <f>'A4'!AL35</f>
        <v>0</v>
      </c>
      <c r="AM35" s="394">
        <f>'A4'!AM35</f>
        <v>0</v>
      </c>
      <c r="AN35" s="394">
        <f>'A4'!AN35</f>
        <v>0</v>
      </c>
      <c r="AO35" s="394">
        <f>'A4'!AO35</f>
        <v>0</v>
      </c>
      <c r="AP35" s="394">
        <f>'A4'!AP35</f>
        <v>0</v>
      </c>
      <c r="AQ35" s="394">
        <f>'A4'!AQ35</f>
        <v>0</v>
      </c>
      <c r="AR35" s="394">
        <f>'A4'!AR35</f>
        <v>11.22916625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4">
        <f>'A4'!D36</f>
        <v>0</v>
      </c>
      <c r="E36" s="394">
        <f>'A4'!E36</f>
        <v>0</v>
      </c>
      <c r="F36" s="394">
        <f>'A4'!F36</f>
        <v>0</v>
      </c>
      <c r="G36" s="394">
        <f>'A4'!G36</f>
        <v>0</v>
      </c>
      <c r="H36" s="394">
        <f>'A4'!H36</f>
        <v>0</v>
      </c>
      <c r="I36" s="394">
        <f>'A4'!I36</f>
        <v>0</v>
      </c>
      <c r="J36" s="394">
        <f>'A4'!J36</f>
        <v>0</v>
      </c>
      <c r="K36" s="394">
        <f>'A4'!K36</f>
        <v>0</v>
      </c>
      <c r="L36" s="394">
        <f>'A4'!L36</f>
        <v>66.344219730000006</v>
      </c>
      <c r="M36" s="394">
        <f>'A4'!M36</f>
        <v>0</v>
      </c>
      <c r="N36" s="394">
        <f>'A4'!N36</f>
        <v>0.98767285000000005</v>
      </c>
      <c r="O36" s="394">
        <f>'A4'!O36</f>
        <v>0</v>
      </c>
      <c r="P36" s="394">
        <f>'A4'!P36</f>
        <v>0</v>
      </c>
      <c r="Q36" s="394">
        <f>'A4'!Q36</f>
        <v>0</v>
      </c>
      <c r="R36" s="394">
        <f>'A4'!R36</f>
        <v>0</v>
      </c>
      <c r="S36" s="394">
        <f>'A4'!S36</f>
        <v>0</v>
      </c>
      <c r="T36" s="394">
        <f>'A4'!T36</f>
        <v>0</v>
      </c>
      <c r="U36" s="394">
        <f>'A4'!U36</f>
        <v>0</v>
      </c>
      <c r="V36" s="394">
        <f>'A4'!V36</f>
        <v>0</v>
      </c>
      <c r="W36" s="394">
        <f>'A4'!W36</f>
        <v>0</v>
      </c>
      <c r="X36" s="394">
        <f>'A4'!X36</f>
        <v>0</v>
      </c>
      <c r="Y36" s="394">
        <f>'A4'!Y36</f>
        <v>0</v>
      </c>
      <c r="Z36" s="394">
        <f>'A4'!Z36</f>
        <v>0</v>
      </c>
      <c r="AA36" s="394">
        <f>'A4'!AA36</f>
        <v>0</v>
      </c>
      <c r="AB36" s="394">
        <f>'A4'!AB36</f>
        <v>0</v>
      </c>
      <c r="AC36" s="394">
        <f>'A4'!AC36</f>
        <v>0</v>
      </c>
      <c r="AD36" s="394">
        <f>'A4'!AD36</f>
        <v>2.36621405</v>
      </c>
      <c r="AE36" s="394">
        <f>'A4'!AE36</f>
        <v>0</v>
      </c>
      <c r="AF36" s="394">
        <f>'A4'!AF36</f>
        <v>0</v>
      </c>
      <c r="AG36" s="394">
        <f>'A4'!AG36</f>
        <v>0</v>
      </c>
      <c r="AH36" s="394">
        <f>'A4'!AH36</f>
        <v>0</v>
      </c>
      <c r="AI36" s="394">
        <f>'A4'!AI36</f>
        <v>0</v>
      </c>
      <c r="AJ36" s="394">
        <f>'A4'!AJ36</f>
        <v>0</v>
      </c>
      <c r="AK36" s="394">
        <f>'A4'!AK36</f>
        <v>0</v>
      </c>
      <c r="AL36" s="394">
        <f>'A4'!AL36</f>
        <v>0</v>
      </c>
      <c r="AM36" s="394">
        <f>'A4'!AM36</f>
        <v>0</v>
      </c>
      <c r="AN36" s="394">
        <f>'A4'!AN36</f>
        <v>0</v>
      </c>
      <c r="AO36" s="394">
        <f>'A4'!AO36</f>
        <v>0</v>
      </c>
      <c r="AP36" s="394">
        <f>'A4'!AP36</f>
        <v>0</v>
      </c>
      <c r="AQ36" s="394">
        <f>'A4'!AQ36</f>
        <v>0</v>
      </c>
      <c r="AR36" s="394">
        <f>'A4'!AR36</f>
        <v>51.441968460000005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4">
        <f>'A4'!D37</f>
        <v>0</v>
      </c>
      <c r="E37" s="394">
        <f>'A4'!E37</f>
        <v>0</v>
      </c>
      <c r="F37" s="394">
        <f>'A4'!F37</f>
        <v>0</v>
      </c>
      <c r="G37" s="394">
        <f>'A4'!G37</f>
        <v>0</v>
      </c>
      <c r="H37" s="394">
        <f>'A4'!H37</f>
        <v>0</v>
      </c>
      <c r="I37" s="394">
        <f>'A4'!I37</f>
        <v>0</v>
      </c>
      <c r="J37" s="394">
        <f>'A4'!J37</f>
        <v>0</v>
      </c>
      <c r="K37" s="394">
        <f>'A4'!K37</f>
        <v>0</v>
      </c>
      <c r="L37" s="394">
        <f>'A4'!L37</f>
        <v>0</v>
      </c>
      <c r="M37" s="394">
        <f>'A4'!M37</f>
        <v>0</v>
      </c>
      <c r="N37" s="394">
        <f>'A4'!N37</f>
        <v>0</v>
      </c>
      <c r="O37" s="394">
        <f>'A4'!O37</f>
        <v>0</v>
      </c>
      <c r="P37" s="394">
        <f>'A4'!P37</f>
        <v>0</v>
      </c>
      <c r="Q37" s="394">
        <f>'A4'!Q37</f>
        <v>0</v>
      </c>
      <c r="R37" s="394">
        <f>'A4'!R37</f>
        <v>0</v>
      </c>
      <c r="S37" s="394">
        <f>'A4'!S37</f>
        <v>0</v>
      </c>
      <c r="T37" s="394">
        <f>'A4'!T37</f>
        <v>0</v>
      </c>
      <c r="U37" s="394">
        <f>'A4'!U37</f>
        <v>0</v>
      </c>
      <c r="V37" s="394">
        <f>'A4'!V37</f>
        <v>0</v>
      </c>
      <c r="W37" s="394">
        <f>'A4'!W37</f>
        <v>0</v>
      </c>
      <c r="X37" s="394">
        <f>'A4'!X37</f>
        <v>0</v>
      </c>
      <c r="Y37" s="394">
        <f>'A4'!Y37</f>
        <v>0</v>
      </c>
      <c r="Z37" s="394">
        <f>'A4'!Z37</f>
        <v>0</v>
      </c>
      <c r="AA37" s="394">
        <f>'A4'!AA37</f>
        <v>0</v>
      </c>
      <c r="AB37" s="394">
        <f>'A4'!AB37</f>
        <v>0</v>
      </c>
      <c r="AC37" s="394">
        <f>'A4'!AC37</f>
        <v>0</v>
      </c>
      <c r="AD37" s="394">
        <f>'A4'!AD37</f>
        <v>1.5027900300000001</v>
      </c>
      <c r="AE37" s="394">
        <f>'A4'!AE37</f>
        <v>0</v>
      </c>
      <c r="AF37" s="394">
        <f>'A4'!AF37</f>
        <v>0</v>
      </c>
      <c r="AG37" s="394">
        <f>'A4'!AG37</f>
        <v>0</v>
      </c>
      <c r="AH37" s="394">
        <f>'A4'!AH37</f>
        <v>0</v>
      </c>
      <c r="AI37" s="394">
        <f>'A4'!AI37</f>
        <v>0</v>
      </c>
      <c r="AJ37" s="394">
        <f>'A4'!AJ37</f>
        <v>0</v>
      </c>
      <c r="AK37" s="394">
        <f>'A4'!AK37</f>
        <v>0</v>
      </c>
      <c r="AL37" s="394">
        <f>'A4'!AL37</f>
        <v>0</v>
      </c>
      <c r="AM37" s="394">
        <f>'A4'!AM37</f>
        <v>0</v>
      </c>
      <c r="AN37" s="394">
        <f>'A4'!AN37</f>
        <v>0</v>
      </c>
      <c r="AO37" s="394">
        <f>'A4'!AO37</f>
        <v>0</v>
      </c>
      <c r="AP37" s="394">
        <f>'A4'!AP37</f>
        <v>0</v>
      </c>
      <c r="AQ37" s="394">
        <f>'A4'!AQ37</f>
        <v>0</v>
      </c>
      <c r="AR37" s="394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4">
        <f>'A4'!D38</f>
        <v>0</v>
      </c>
      <c r="E38" s="394">
        <f>'A4'!E38</f>
        <v>0</v>
      </c>
      <c r="F38" s="394">
        <f>'A4'!F38</f>
        <v>0</v>
      </c>
      <c r="G38" s="394">
        <f>'A4'!G38</f>
        <v>0</v>
      </c>
      <c r="H38" s="394">
        <f>'A4'!H38</f>
        <v>0</v>
      </c>
      <c r="I38" s="394">
        <f>'A4'!I38</f>
        <v>0</v>
      </c>
      <c r="J38" s="394">
        <f>'A4'!J38</f>
        <v>0</v>
      </c>
      <c r="K38" s="394">
        <f>'A4'!K38</f>
        <v>0</v>
      </c>
      <c r="L38" s="394">
        <f>'A4'!L38</f>
        <v>66.344219730000006</v>
      </c>
      <c r="M38" s="394">
        <f>'A4'!M38</f>
        <v>0</v>
      </c>
      <c r="N38" s="394">
        <f>'A4'!N38</f>
        <v>0.98767285000000005</v>
      </c>
      <c r="O38" s="394">
        <f>'A4'!O38</f>
        <v>0</v>
      </c>
      <c r="P38" s="394">
        <f>'A4'!P38</f>
        <v>0</v>
      </c>
      <c r="Q38" s="394">
        <f>'A4'!Q38</f>
        <v>0</v>
      </c>
      <c r="R38" s="394">
        <f>'A4'!R38</f>
        <v>0</v>
      </c>
      <c r="S38" s="394">
        <f>'A4'!S38</f>
        <v>0</v>
      </c>
      <c r="T38" s="394">
        <f>'A4'!T38</f>
        <v>0</v>
      </c>
      <c r="U38" s="394">
        <f>'A4'!U38</f>
        <v>0</v>
      </c>
      <c r="V38" s="394">
        <f>'A4'!V38</f>
        <v>0</v>
      </c>
      <c r="W38" s="394">
        <f>'A4'!W38</f>
        <v>0</v>
      </c>
      <c r="X38" s="394">
        <f>'A4'!X38</f>
        <v>0</v>
      </c>
      <c r="Y38" s="394">
        <f>'A4'!Y38</f>
        <v>0</v>
      </c>
      <c r="Z38" s="394">
        <f>'A4'!Z38</f>
        <v>0</v>
      </c>
      <c r="AA38" s="394">
        <f>'A4'!AA38</f>
        <v>0</v>
      </c>
      <c r="AB38" s="394">
        <f>'A4'!AB38</f>
        <v>0</v>
      </c>
      <c r="AC38" s="394">
        <f>'A4'!AC38</f>
        <v>0</v>
      </c>
      <c r="AD38" s="394">
        <f>'A4'!AD38</f>
        <v>0.86342402000000007</v>
      </c>
      <c r="AE38" s="394">
        <f>'A4'!AE38</f>
        <v>0</v>
      </c>
      <c r="AF38" s="394">
        <f>'A4'!AF38</f>
        <v>0</v>
      </c>
      <c r="AG38" s="394">
        <f>'A4'!AG38</f>
        <v>0</v>
      </c>
      <c r="AH38" s="394">
        <f>'A4'!AH38</f>
        <v>0</v>
      </c>
      <c r="AI38" s="394">
        <f>'A4'!AI38</f>
        <v>0</v>
      </c>
      <c r="AJ38" s="394">
        <f>'A4'!AJ38</f>
        <v>0</v>
      </c>
      <c r="AK38" s="394">
        <f>'A4'!AK38</f>
        <v>0</v>
      </c>
      <c r="AL38" s="394">
        <f>'A4'!AL38</f>
        <v>0</v>
      </c>
      <c r="AM38" s="394">
        <f>'A4'!AM38</f>
        <v>0</v>
      </c>
      <c r="AN38" s="394">
        <f>'A4'!AN38</f>
        <v>0</v>
      </c>
      <c r="AO38" s="394">
        <f>'A4'!AO38</f>
        <v>0</v>
      </c>
      <c r="AP38" s="394">
        <f>'A4'!AP38</f>
        <v>0</v>
      </c>
      <c r="AQ38" s="394">
        <f>'A4'!AQ38</f>
        <v>0</v>
      </c>
      <c r="AR38" s="394">
        <f>'A4'!AR38</f>
        <v>51.441968460000005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6" t="s">
        <v>329</v>
      </c>
      <c r="C39" s="75"/>
      <c r="D39" s="394">
        <f>'A4'!D39</f>
        <v>0</v>
      </c>
      <c r="E39" s="394">
        <f>'A4'!E39</f>
        <v>0</v>
      </c>
      <c r="F39" s="394">
        <f>'A4'!F39</f>
        <v>0</v>
      </c>
      <c r="G39" s="394">
        <f>'A4'!G39</f>
        <v>0</v>
      </c>
      <c r="H39" s="394">
        <f>'A4'!H39</f>
        <v>0</v>
      </c>
      <c r="I39" s="394">
        <f>'A4'!I39</f>
        <v>0</v>
      </c>
      <c r="J39" s="394">
        <f>'A4'!J39</f>
        <v>0</v>
      </c>
      <c r="K39" s="394">
        <f>'A4'!K39</f>
        <v>0</v>
      </c>
      <c r="L39" s="394">
        <f>'A4'!L39</f>
        <v>0</v>
      </c>
      <c r="M39" s="394">
        <f>'A4'!M39</f>
        <v>0</v>
      </c>
      <c r="N39" s="394">
        <f>'A4'!N39</f>
        <v>0</v>
      </c>
      <c r="O39" s="394">
        <f>'A4'!O39</f>
        <v>0</v>
      </c>
      <c r="P39" s="394">
        <f>'A4'!P39</f>
        <v>0</v>
      </c>
      <c r="Q39" s="394">
        <f>'A4'!Q39</f>
        <v>0</v>
      </c>
      <c r="R39" s="394">
        <f>'A4'!R39</f>
        <v>0</v>
      </c>
      <c r="S39" s="394">
        <f>'A4'!S39</f>
        <v>0</v>
      </c>
      <c r="T39" s="394">
        <f>'A4'!T39</f>
        <v>0</v>
      </c>
      <c r="U39" s="394">
        <f>'A4'!U39</f>
        <v>0</v>
      </c>
      <c r="V39" s="394">
        <f>'A4'!V39</f>
        <v>0</v>
      </c>
      <c r="W39" s="394">
        <f>'A4'!W39</f>
        <v>0</v>
      </c>
      <c r="X39" s="394">
        <f>'A4'!X39</f>
        <v>0</v>
      </c>
      <c r="Y39" s="394">
        <f>'A4'!Y39</f>
        <v>0</v>
      </c>
      <c r="Z39" s="394">
        <f>'A4'!Z39</f>
        <v>0</v>
      </c>
      <c r="AA39" s="394">
        <f>'A4'!AA39</f>
        <v>0</v>
      </c>
      <c r="AB39" s="394">
        <f>'A4'!AB39</f>
        <v>0</v>
      </c>
      <c r="AC39" s="394">
        <f>'A4'!AC39</f>
        <v>0</v>
      </c>
      <c r="AD39" s="394">
        <f>'A4'!AD39</f>
        <v>0</v>
      </c>
      <c r="AE39" s="394">
        <f>'A4'!AE39</f>
        <v>0</v>
      </c>
      <c r="AF39" s="394">
        <f>'A4'!AF39</f>
        <v>0</v>
      </c>
      <c r="AG39" s="394">
        <f>'A4'!AG39</f>
        <v>0</v>
      </c>
      <c r="AH39" s="394">
        <f>'A4'!AH39</f>
        <v>0</v>
      </c>
      <c r="AI39" s="394">
        <f>'A4'!AI39</f>
        <v>0</v>
      </c>
      <c r="AJ39" s="394">
        <f>'A4'!AJ39</f>
        <v>0</v>
      </c>
      <c r="AK39" s="394">
        <f>'A4'!AK39</f>
        <v>0</v>
      </c>
      <c r="AL39" s="394">
        <f>'A4'!AL39</f>
        <v>0</v>
      </c>
      <c r="AM39" s="394">
        <f>'A4'!AM39</f>
        <v>0</v>
      </c>
      <c r="AN39" s="394">
        <f>'A4'!AN39</f>
        <v>0</v>
      </c>
      <c r="AO39" s="394">
        <f>'A4'!AO39</f>
        <v>0</v>
      </c>
      <c r="AP39" s="394">
        <f>'A4'!AP39</f>
        <v>0</v>
      </c>
      <c r="AQ39" s="394">
        <f>'A4'!AQ39</f>
        <v>0</v>
      </c>
      <c r="AR39" s="394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4">
        <f>'A4'!D40</f>
        <v>0</v>
      </c>
      <c r="E40" s="394">
        <f>'A4'!E40</f>
        <v>0</v>
      </c>
      <c r="F40" s="394">
        <f>'A4'!F40</f>
        <v>0</v>
      </c>
      <c r="G40" s="394">
        <f>'A4'!G40</f>
        <v>0</v>
      </c>
      <c r="H40" s="394">
        <f>'A4'!H40</f>
        <v>0</v>
      </c>
      <c r="I40" s="394">
        <f>'A4'!I40</f>
        <v>0</v>
      </c>
      <c r="J40" s="394">
        <f>'A4'!J40</f>
        <v>0</v>
      </c>
      <c r="K40" s="394">
        <f>'A4'!K40</f>
        <v>0</v>
      </c>
      <c r="L40" s="394">
        <f>'A4'!L40</f>
        <v>0</v>
      </c>
      <c r="M40" s="394">
        <f>'A4'!M40</f>
        <v>0</v>
      </c>
      <c r="N40" s="394">
        <f>'A4'!N40</f>
        <v>0</v>
      </c>
      <c r="O40" s="394">
        <f>'A4'!O40</f>
        <v>0</v>
      </c>
      <c r="P40" s="394">
        <f>'A4'!P40</f>
        <v>0</v>
      </c>
      <c r="Q40" s="394">
        <f>'A4'!Q40</f>
        <v>0</v>
      </c>
      <c r="R40" s="394">
        <f>'A4'!R40</f>
        <v>0</v>
      </c>
      <c r="S40" s="394">
        <f>'A4'!S40</f>
        <v>0</v>
      </c>
      <c r="T40" s="394">
        <f>'A4'!T40</f>
        <v>0</v>
      </c>
      <c r="U40" s="394">
        <f>'A4'!U40</f>
        <v>0</v>
      </c>
      <c r="V40" s="394">
        <f>'A4'!V40</f>
        <v>0</v>
      </c>
      <c r="W40" s="394">
        <f>'A4'!W40</f>
        <v>0</v>
      </c>
      <c r="X40" s="394">
        <f>'A4'!X40</f>
        <v>0</v>
      </c>
      <c r="Y40" s="394">
        <f>'A4'!Y40</f>
        <v>0</v>
      </c>
      <c r="Z40" s="394">
        <f>'A4'!Z40</f>
        <v>0</v>
      </c>
      <c r="AA40" s="394">
        <f>'A4'!AA40</f>
        <v>0</v>
      </c>
      <c r="AB40" s="394">
        <f>'A4'!AB40</f>
        <v>0</v>
      </c>
      <c r="AC40" s="394">
        <f>'A4'!AC40</f>
        <v>0</v>
      </c>
      <c r="AD40" s="394">
        <f>'A4'!AD40</f>
        <v>0</v>
      </c>
      <c r="AE40" s="394">
        <f>'A4'!AE40</f>
        <v>0</v>
      </c>
      <c r="AF40" s="394">
        <f>'A4'!AF40</f>
        <v>0</v>
      </c>
      <c r="AG40" s="394">
        <f>'A4'!AG40</f>
        <v>0</v>
      </c>
      <c r="AH40" s="394">
        <f>'A4'!AH40</f>
        <v>0</v>
      </c>
      <c r="AI40" s="394">
        <f>'A4'!AI40</f>
        <v>0</v>
      </c>
      <c r="AJ40" s="394">
        <f>'A4'!AJ40</f>
        <v>0</v>
      </c>
      <c r="AK40" s="394">
        <f>'A4'!AK40</f>
        <v>0</v>
      </c>
      <c r="AL40" s="394">
        <f>'A4'!AL40</f>
        <v>0</v>
      </c>
      <c r="AM40" s="394">
        <f>'A4'!AM40</f>
        <v>0</v>
      </c>
      <c r="AN40" s="394">
        <f>'A4'!AN40</f>
        <v>0</v>
      </c>
      <c r="AO40" s="394">
        <f>'A4'!AO40</f>
        <v>0</v>
      </c>
      <c r="AP40" s="394">
        <f>'A4'!AP40</f>
        <v>0</v>
      </c>
      <c r="AQ40" s="394">
        <f>'A4'!AQ40</f>
        <v>0</v>
      </c>
      <c r="AR40" s="394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4">
        <f>'A4'!D41</f>
        <v>0</v>
      </c>
      <c r="E41" s="394">
        <f>'A4'!E41</f>
        <v>0</v>
      </c>
      <c r="F41" s="394">
        <f>'A4'!F41</f>
        <v>0</v>
      </c>
      <c r="G41" s="394">
        <f>'A4'!G41</f>
        <v>0</v>
      </c>
      <c r="H41" s="394">
        <f>'A4'!H41</f>
        <v>0</v>
      </c>
      <c r="I41" s="394">
        <f>'A4'!I41</f>
        <v>0</v>
      </c>
      <c r="J41" s="394">
        <f>'A4'!J41</f>
        <v>0</v>
      </c>
      <c r="K41" s="394">
        <f>'A4'!K41</f>
        <v>0</v>
      </c>
      <c r="L41" s="394">
        <f>'A4'!L41</f>
        <v>0</v>
      </c>
      <c r="M41" s="394">
        <f>'A4'!M41</f>
        <v>0</v>
      </c>
      <c r="N41" s="394">
        <f>'A4'!N41</f>
        <v>0</v>
      </c>
      <c r="O41" s="394">
        <f>'A4'!O41</f>
        <v>0</v>
      </c>
      <c r="P41" s="394">
        <f>'A4'!P41</f>
        <v>0</v>
      </c>
      <c r="Q41" s="394">
        <f>'A4'!Q41</f>
        <v>0</v>
      </c>
      <c r="R41" s="394">
        <f>'A4'!R41</f>
        <v>0</v>
      </c>
      <c r="S41" s="394">
        <f>'A4'!S41</f>
        <v>0</v>
      </c>
      <c r="T41" s="394">
        <f>'A4'!T41</f>
        <v>0</v>
      </c>
      <c r="U41" s="394">
        <f>'A4'!U41</f>
        <v>0</v>
      </c>
      <c r="V41" s="394">
        <f>'A4'!V41</f>
        <v>0</v>
      </c>
      <c r="W41" s="394">
        <f>'A4'!W41</f>
        <v>0</v>
      </c>
      <c r="X41" s="394">
        <f>'A4'!X41</f>
        <v>0</v>
      </c>
      <c r="Y41" s="394">
        <f>'A4'!Y41</f>
        <v>0</v>
      </c>
      <c r="Z41" s="394">
        <f>'A4'!Z41</f>
        <v>0</v>
      </c>
      <c r="AA41" s="394">
        <f>'A4'!AA41</f>
        <v>0</v>
      </c>
      <c r="AB41" s="394">
        <f>'A4'!AB41</f>
        <v>0</v>
      </c>
      <c r="AC41" s="394">
        <f>'A4'!AC41</f>
        <v>0</v>
      </c>
      <c r="AD41" s="394">
        <f>'A4'!AD41</f>
        <v>0</v>
      </c>
      <c r="AE41" s="394">
        <f>'A4'!AE41</f>
        <v>0</v>
      </c>
      <c r="AF41" s="394">
        <f>'A4'!AF41</f>
        <v>0</v>
      </c>
      <c r="AG41" s="394">
        <f>'A4'!AG41</f>
        <v>0</v>
      </c>
      <c r="AH41" s="394">
        <f>'A4'!AH41</f>
        <v>0</v>
      </c>
      <c r="AI41" s="394">
        <f>'A4'!AI41</f>
        <v>0</v>
      </c>
      <c r="AJ41" s="394">
        <f>'A4'!AJ41</f>
        <v>0</v>
      </c>
      <c r="AK41" s="394">
        <f>'A4'!AK41</f>
        <v>0</v>
      </c>
      <c r="AL41" s="394">
        <f>'A4'!AL41</f>
        <v>0</v>
      </c>
      <c r="AM41" s="394">
        <f>'A4'!AM41</f>
        <v>0</v>
      </c>
      <c r="AN41" s="394">
        <f>'A4'!AN41</f>
        <v>0</v>
      </c>
      <c r="AO41" s="394">
        <f>'A4'!AO41</f>
        <v>0</v>
      </c>
      <c r="AP41" s="394">
        <f>'A4'!AP41</f>
        <v>0</v>
      </c>
      <c r="AQ41" s="394">
        <f>'A4'!AQ41</f>
        <v>0</v>
      </c>
      <c r="AR41" s="394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6" t="s">
        <v>328</v>
      </c>
      <c r="C42" s="75"/>
      <c r="D42" s="394">
        <f>'A4'!D42</f>
        <v>0</v>
      </c>
      <c r="E42" s="394">
        <f>'A4'!E42</f>
        <v>0</v>
      </c>
      <c r="F42" s="394">
        <f>'A4'!F42</f>
        <v>0</v>
      </c>
      <c r="G42" s="394">
        <f>'A4'!G42</f>
        <v>0</v>
      </c>
      <c r="H42" s="394">
        <f>'A4'!H42</f>
        <v>0</v>
      </c>
      <c r="I42" s="394">
        <f>'A4'!I42</f>
        <v>0</v>
      </c>
      <c r="J42" s="394">
        <f>'A4'!J42</f>
        <v>0</v>
      </c>
      <c r="K42" s="394">
        <f>'A4'!K42</f>
        <v>0</v>
      </c>
      <c r="L42" s="394">
        <f>'A4'!L42</f>
        <v>0</v>
      </c>
      <c r="M42" s="394">
        <f>'A4'!M42</f>
        <v>0</v>
      </c>
      <c r="N42" s="394">
        <f>'A4'!N42</f>
        <v>0</v>
      </c>
      <c r="O42" s="394">
        <f>'A4'!O42</f>
        <v>0</v>
      </c>
      <c r="P42" s="394">
        <f>'A4'!P42</f>
        <v>0</v>
      </c>
      <c r="Q42" s="394">
        <f>'A4'!Q42</f>
        <v>0</v>
      </c>
      <c r="R42" s="394">
        <f>'A4'!R42</f>
        <v>0</v>
      </c>
      <c r="S42" s="394">
        <f>'A4'!S42</f>
        <v>0</v>
      </c>
      <c r="T42" s="394">
        <f>'A4'!T42</f>
        <v>0</v>
      </c>
      <c r="U42" s="394">
        <f>'A4'!U42</f>
        <v>0</v>
      </c>
      <c r="V42" s="394">
        <f>'A4'!V42</f>
        <v>0</v>
      </c>
      <c r="W42" s="394">
        <f>'A4'!W42</f>
        <v>0</v>
      </c>
      <c r="X42" s="394">
        <f>'A4'!X42</f>
        <v>0</v>
      </c>
      <c r="Y42" s="394">
        <f>'A4'!Y42</f>
        <v>0</v>
      </c>
      <c r="Z42" s="394">
        <f>'A4'!Z42</f>
        <v>0</v>
      </c>
      <c r="AA42" s="394">
        <f>'A4'!AA42</f>
        <v>0</v>
      </c>
      <c r="AB42" s="394">
        <f>'A4'!AB42</f>
        <v>0</v>
      </c>
      <c r="AC42" s="394">
        <f>'A4'!AC42</f>
        <v>0</v>
      </c>
      <c r="AD42" s="394">
        <f>'A4'!AD42</f>
        <v>0.406474</v>
      </c>
      <c r="AE42" s="394">
        <f>'A4'!AE42</f>
        <v>0</v>
      </c>
      <c r="AF42" s="394">
        <f>'A4'!AF42</f>
        <v>0</v>
      </c>
      <c r="AG42" s="394">
        <f>'A4'!AG42</f>
        <v>0</v>
      </c>
      <c r="AH42" s="394">
        <f>'A4'!AH42</f>
        <v>0</v>
      </c>
      <c r="AI42" s="394">
        <f>'A4'!AI42</f>
        <v>0</v>
      </c>
      <c r="AJ42" s="394">
        <f>'A4'!AJ42</f>
        <v>0</v>
      </c>
      <c r="AK42" s="394">
        <f>'A4'!AK42</f>
        <v>0</v>
      </c>
      <c r="AL42" s="394">
        <f>'A4'!AL42</f>
        <v>0</v>
      </c>
      <c r="AM42" s="394">
        <f>'A4'!AM42</f>
        <v>0</v>
      </c>
      <c r="AN42" s="394">
        <f>'A4'!AN42</f>
        <v>0</v>
      </c>
      <c r="AO42" s="394">
        <f>'A4'!AO42</f>
        <v>0</v>
      </c>
      <c r="AP42" s="394">
        <f>'A4'!AP42</f>
        <v>0</v>
      </c>
      <c r="AQ42" s="394">
        <f>'A4'!AQ42</f>
        <v>0</v>
      </c>
      <c r="AR42" s="394">
        <f>'A4'!AR42</f>
        <v>15.615103660000001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4">
        <f>'A4'!D43</f>
        <v>0</v>
      </c>
      <c r="E43" s="394">
        <f>'A4'!E43</f>
        <v>0</v>
      </c>
      <c r="F43" s="394">
        <f>'A4'!F43</f>
        <v>0</v>
      </c>
      <c r="G43" s="394">
        <f>'A4'!G43</f>
        <v>0</v>
      </c>
      <c r="H43" s="394">
        <f>'A4'!H43</f>
        <v>0</v>
      </c>
      <c r="I43" s="394">
        <f>'A4'!I43</f>
        <v>0</v>
      </c>
      <c r="J43" s="394">
        <f>'A4'!J43</f>
        <v>0</v>
      </c>
      <c r="K43" s="394">
        <f>'A4'!K43</f>
        <v>0</v>
      </c>
      <c r="L43" s="394">
        <f>'A4'!L43</f>
        <v>0</v>
      </c>
      <c r="M43" s="394">
        <f>'A4'!M43</f>
        <v>0</v>
      </c>
      <c r="N43" s="394">
        <f>'A4'!N43</f>
        <v>0</v>
      </c>
      <c r="O43" s="394">
        <f>'A4'!O43</f>
        <v>0</v>
      </c>
      <c r="P43" s="394">
        <f>'A4'!P43</f>
        <v>0</v>
      </c>
      <c r="Q43" s="394">
        <f>'A4'!Q43</f>
        <v>0</v>
      </c>
      <c r="R43" s="394">
        <f>'A4'!R43</f>
        <v>0</v>
      </c>
      <c r="S43" s="394">
        <f>'A4'!S43</f>
        <v>0</v>
      </c>
      <c r="T43" s="394">
        <f>'A4'!T43</f>
        <v>0</v>
      </c>
      <c r="U43" s="394">
        <f>'A4'!U43</f>
        <v>0</v>
      </c>
      <c r="V43" s="394">
        <f>'A4'!V43</f>
        <v>0</v>
      </c>
      <c r="W43" s="394">
        <f>'A4'!W43</f>
        <v>0</v>
      </c>
      <c r="X43" s="394">
        <f>'A4'!X43</f>
        <v>0</v>
      </c>
      <c r="Y43" s="394">
        <f>'A4'!Y43</f>
        <v>0</v>
      </c>
      <c r="Z43" s="394">
        <f>'A4'!Z43</f>
        <v>0</v>
      </c>
      <c r="AA43" s="394">
        <f>'A4'!AA43</f>
        <v>0</v>
      </c>
      <c r="AB43" s="394">
        <f>'A4'!AB43</f>
        <v>0</v>
      </c>
      <c r="AC43" s="394">
        <f>'A4'!AC43</f>
        <v>0</v>
      </c>
      <c r="AD43" s="394">
        <f>'A4'!AD43</f>
        <v>0.406474</v>
      </c>
      <c r="AE43" s="394">
        <f>'A4'!AE43</f>
        <v>0</v>
      </c>
      <c r="AF43" s="394">
        <f>'A4'!AF43</f>
        <v>0</v>
      </c>
      <c r="AG43" s="394">
        <f>'A4'!AG43</f>
        <v>0</v>
      </c>
      <c r="AH43" s="394">
        <f>'A4'!AH43</f>
        <v>0</v>
      </c>
      <c r="AI43" s="394">
        <f>'A4'!AI43</f>
        <v>0</v>
      </c>
      <c r="AJ43" s="394">
        <f>'A4'!AJ43</f>
        <v>0</v>
      </c>
      <c r="AK43" s="394">
        <f>'A4'!AK43</f>
        <v>0</v>
      </c>
      <c r="AL43" s="394">
        <f>'A4'!AL43</f>
        <v>0</v>
      </c>
      <c r="AM43" s="394">
        <f>'A4'!AM43</f>
        <v>0</v>
      </c>
      <c r="AN43" s="394">
        <f>'A4'!AN43</f>
        <v>0</v>
      </c>
      <c r="AO43" s="394">
        <f>'A4'!AO43</f>
        <v>0</v>
      </c>
      <c r="AP43" s="394">
        <f>'A4'!AP43</f>
        <v>0</v>
      </c>
      <c r="AQ43" s="394">
        <f>'A4'!AQ43</f>
        <v>0</v>
      </c>
      <c r="AR43" s="394">
        <f>'A4'!AR43</f>
        <v>11.34999292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4">
        <f>'A4'!D44</f>
        <v>0</v>
      </c>
      <c r="E44" s="394">
        <f>'A4'!E44</f>
        <v>0</v>
      </c>
      <c r="F44" s="394">
        <f>'A4'!F44</f>
        <v>0</v>
      </c>
      <c r="G44" s="394">
        <f>'A4'!G44</f>
        <v>0</v>
      </c>
      <c r="H44" s="394">
        <f>'A4'!H44</f>
        <v>0</v>
      </c>
      <c r="I44" s="394">
        <f>'A4'!I44</f>
        <v>0</v>
      </c>
      <c r="J44" s="394">
        <f>'A4'!J44</f>
        <v>0</v>
      </c>
      <c r="K44" s="394">
        <f>'A4'!K44</f>
        <v>0</v>
      </c>
      <c r="L44" s="394">
        <f>'A4'!L44</f>
        <v>0</v>
      </c>
      <c r="M44" s="394">
        <f>'A4'!M44</f>
        <v>0</v>
      </c>
      <c r="N44" s="394">
        <f>'A4'!N44</f>
        <v>0</v>
      </c>
      <c r="O44" s="394">
        <f>'A4'!O44</f>
        <v>0</v>
      </c>
      <c r="P44" s="394">
        <f>'A4'!P44</f>
        <v>0</v>
      </c>
      <c r="Q44" s="394">
        <f>'A4'!Q44</f>
        <v>0</v>
      </c>
      <c r="R44" s="394">
        <f>'A4'!R44</f>
        <v>0</v>
      </c>
      <c r="S44" s="394">
        <f>'A4'!S44</f>
        <v>0</v>
      </c>
      <c r="T44" s="394">
        <f>'A4'!T44</f>
        <v>0</v>
      </c>
      <c r="U44" s="394">
        <f>'A4'!U44</f>
        <v>0</v>
      </c>
      <c r="V44" s="394">
        <f>'A4'!V44</f>
        <v>0</v>
      </c>
      <c r="W44" s="394">
        <f>'A4'!W44</f>
        <v>0</v>
      </c>
      <c r="X44" s="394">
        <f>'A4'!X44</f>
        <v>0</v>
      </c>
      <c r="Y44" s="394">
        <f>'A4'!Y44</f>
        <v>0</v>
      </c>
      <c r="Z44" s="394">
        <f>'A4'!Z44</f>
        <v>0</v>
      </c>
      <c r="AA44" s="394">
        <f>'A4'!AA44</f>
        <v>0</v>
      </c>
      <c r="AB44" s="394">
        <f>'A4'!AB44</f>
        <v>0</v>
      </c>
      <c r="AC44" s="394">
        <f>'A4'!AC44</f>
        <v>0</v>
      </c>
      <c r="AD44" s="394">
        <f>'A4'!AD44</f>
        <v>0</v>
      </c>
      <c r="AE44" s="394">
        <f>'A4'!AE44</f>
        <v>0</v>
      </c>
      <c r="AF44" s="394">
        <f>'A4'!AF44</f>
        <v>0</v>
      </c>
      <c r="AG44" s="394">
        <f>'A4'!AG44</f>
        <v>0</v>
      </c>
      <c r="AH44" s="394">
        <f>'A4'!AH44</f>
        <v>0</v>
      </c>
      <c r="AI44" s="394">
        <f>'A4'!AI44</f>
        <v>0</v>
      </c>
      <c r="AJ44" s="394">
        <f>'A4'!AJ44</f>
        <v>0</v>
      </c>
      <c r="AK44" s="394">
        <f>'A4'!AK44</f>
        <v>0</v>
      </c>
      <c r="AL44" s="394">
        <f>'A4'!AL44</f>
        <v>0</v>
      </c>
      <c r="AM44" s="394">
        <f>'A4'!AM44</f>
        <v>0</v>
      </c>
      <c r="AN44" s="394">
        <f>'A4'!AN44</f>
        <v>0</v>
      </c>
      <c r="AO44" s="394">
        <f>'A4'!AO44</f>
        <v>0</v>
      </c>
      <c r="AP44" s="394">
        <f>'A4'!AP44</f>
        <v>0</v>
      </c>
      <c r="AQ44" s="394">
        <f>'A4'!AQ44</f>
        <v>0</v>
      </c>
      <c r="AR44" s="394">
        <f>'A4'!AR44</f>
        <v>4.2651107400000008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339</v>
      </c>
      <c r="C45" s="75"/>
      <c r="D45" s="470">
        <f>'A4'!D45</f>
        <v>0</v>
      </c>
      <c r="E45" s="470">
        <f>'A4'!E45</f>
        <v>0</v>
      </c>
      <c r="F45" s="470">
        <f>'A4'!F45</f>
        <v>0</v>
      </c>
      <c r="G45" s="470">
        <f>'A4'!G45</f>
        <v>0</v>
      </c>
      <c r="H45" s="470">
        <f>'A4'!H45</f>
        <v>0</v>
      </c>
      <c r="I45" s="470">
        <f>'A4'!I45</f>
        <v>0</v>
      </c>
      <c r="J45" s="470">
        <f>'A4'!J45</f>
        <v>0</v>
      </c>
      <c r="K45" s="470">
        <f>'A4'!K45</f>
        <v>0</v>
      </c>
      <c r="L45" s="470">
        <f>'A4'!L45</f>
        <v>0</v>
      </c>
      <c r="M45" s="470">
        <f>'A4'!M45</f>
        <v>0</v>
      </c>
      <c r="N45" s="470">
        <f>'A4'!N45</f>
        <v>0</v>
      </c>
      <c r="O45" s="470">
        <f>'A4'!O45</f>
        <v>0</v>
      </c>
      <c r="P45" s="470">
        <f>'A4'!P45</f>
        <v>0</v>
      </c>
      <c r="Q45" s="470">
        <f>'A4'!Q45</f>
        <v>0</v>
      </c>
      <c r="R45" s="470">
        <f>'A4'!R45</f>
        <v>0</v>
      </c>
      <c r="S45" s="470">
        <f>'A4'!S45</f>
        <v>0</v>
      </c>
      <c r="T45" s="470">
        <f>'A4'!T45</f>
        <v>0</v>
      </c>
      <c r="U45" s="470">
        <f>'A4'!U45</f>
        <v>0</v>
      </c>
      <c r="V45" s="470">
        <f>'A4'!V45</f>
        <v>0</v>
      </c>
      <c r="W45" s="470">
        <f>'A4'!W45</f>
        <v>0</v>
      </c>
      <c r="X45" s="470">
        <f>'A4'!X45</f>
        <v>0</v>
      </c>
      <c r="Y45" s="470">
        <f>'A4'!Y45</f>
        <v>0</v>
      </c>
      <c r="Z45" s="470">
        <f>'A4'!Z45</f>
        <v>0</v>
      </c>
      <c r="AA45" s="470">
        <f>'A4'!AA45</f>
        <v>0</v>
      </c>
      <c r="AB45" s="470">
        <f>'A4'!AB45</f>
        <v>0</v>
      </c>
      <c r="AC45" s="470">
        <f>'A4'!AC45</f>
        <v>0</v>
      </c>
      <c r="AD45" s="470">
        <f>'A4'!AD45</f>
        <v>0</v>
      </c>
      <c r="AE45" s="470">
        <f>'A4'!AE45</f>
        <v>0</v>
      </c>
      <c r="AF45" s="470">
        <f>'A4'!AF45</f>
        <v>0</v>
      </c>
      <c r="AG45" s="470">
        <f>'A4'!AG45</f>
        <v>0</v>
      </c>
      <c r="AH45" s="470">
        <f>'A4'!AH45</f>
        <v>0</v>
      </c>
      <c r="AI45" s="470">
        <f>'A4'!AI45</f>
        <v>0</v>
      </c>
      <c r="AJ45" s="470">
        <f>'A4'!AJ45</f>
        <v>0</v>
      </c>
      <c r="AK45" s="470">
        <f>'A4'!AK45</f>
        <v>0</v>
      </c>
      <c r="AL45" s="470">
        <f>'A4'!AL45</f>
        <v>0</v>
      </c>
      <c r="AM45" s="470">
        <f>'A4'!AM45</f>
        <v>0</v>
      </c>
      <c r="AN45" s="470">
        <f>'A4'!AN45</f>
        <v>0</v>
      </c>
      <c r="AO45" s="470">
        <f>'A4'!AO45</f>
        <v>0</v>
      </c>
      <c r="AP45" s="470">
        <f>'A4'!AP45</f>
        <v>0</v>
      </c>
      <c r="AQ45" s="470">
        <f>'A4'!AQ45</f>
        <v>0</v>
      </c>
      <c r="AR45" s="470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340</v>
      </c>
      <c r="C46" s="75"/>
      <c r="D46" s="394">
        <f>'A4'!D46</f>
        <v>0</v>
      </c>
      <c r="E46" s="394">
        <f>'A4'!E46</f>
        <v>0</v>
      </c>
      <c r="F46" s="394">
        <f>'A4'!F46</f>
        <v>0</v>
      </c>
      <c r="G46" s="394">
        <f>'A4'!G46</f>
        <v>0</v>
      </c>
      <c r="H46" s="394">
        <f>'A4'!H46</f>
        <v>0</v>
      </c>
      <c r="I46" s="394">
        <f>'A4'!I46</f>
        <v>0</v>
      </c>
      <c r="J46" s="394">
        <f>'A4'!J46</f>
        <v>0</v>
      </c>
      <c r="K46" s="394">
        <f>'A4'!K46</f>
        <v>0</v>
      </c>
      <c r="L46" s="394">
        <f>'A4'!L46</f>
        <v>0</v>
      </c>
      <c r="M46" s="394">
        <f>'A4'!M46</f>
        <v>0</v>
      </c>
      <c r="N46" s="394">
        <f>'A4'!N46</f>
        <v>0</v>
      </c>
      <c r="O46" s="394">
        <f>'A4'!O46</f>
        <v>0</v>
      </c>
      <c r="P46" s="394">
        <f>'A4'!P46</f>
        <v>0</v>
      </c>
      <c r="Q46" s="394">
        <f>'A4'!Q46</f>
        <v>0</v>
      </c>
      <c r="R46" s="394">
        <f>'A4'!R46</f>
        <v>0</v>
      </c>
      <c r="S46" s="394">
        <f>'A4'!S46</f>
        <v>0</v>
      </c>
      <c r="T46" s="394">
        <f>'A4'!T46</f>
        <v>0</v>
      </c>
      <c r="U46" s="394">
        <f>'A4'!U46</f>
        <v>0</v>
      </c>
      <c r="V46" s="394">
        <f>'A4'!V46</f>
        <v>0</v>
      </c>
      <c r="W46" s="394">
        <f>'A4'!W46</f>
        <v>0</v>
      </c>
      <c r="X46" s="394">
        <f>'A4'!X46</f>
        <v>0</v>
      </c>
      <c r="Y46" s="394">
        <f>'A4'!Y46</f>
        <v>0</v>
      </c>
      <c r="Z46" s="394">
        <f>'A4'!Z46</f>
        <v>0</v>
      </c>
      <c r="AA46" s="394">
        <f>'A4'!AA46</f>
        <v>0</v>
      </c>
      <c r="AB46" s="394">
        <f>'A4'!AB46</f>
        <v>0</v>
      </c>
      <c r="AC46" s="394">
        <f>'A4'!AC46</f>
        <v>0</v>
      </c>
      <c r="AD46" s="394">
        <f>'A4'!AD46</f>
        <v>0</v>
      </c>
      <c r="AE46" s="394">
        <f>'A4'!AE46</f>
        <v>0</v>
      </c>
      <c r="AF46" s="394">
        <f>'A4'!AF46</f>
        <v>0</v>
      </c>
      <c r="AG46" s="394">
        <f>'A4'!AG46</f>
        <v>0</v>
      </c>
      <c r="AH46" s="394">
        <f>'A4'!AH46</f>
        <v>0</v>
      </c>
      <c r="AI46" s="394">
        <f>'A4'!AI46</f>
        <v>0</v>
      </c>
      <c r="AJ46" s="394">
        <f>'A4'!AJ46</f>
        <v>0</v>
      </c>
      <c r="AK46" s="394">
        <f>'A4'!AK46</f>
        <v>0</v>
      </c>
      <c r="AL46" s="394">
        <f>'A4'!AL46</f>
        <v>0</v>
      </c>
      <c r="AM46" s="394">
        <f>'A4'!AM46</f>
        <v>0</v>
      </c>
      <c r="AN46" s="394">
        <f>'A4'!AN46</f>
        <v>0</v>
      </c>
      <c r="AO46" s="394">
        <f>'A4'!AO46</f>
        <v>0</v>
      </c>
      <c r="AP46" s="394">
        <f>'A4'!AP46</f>
        <v>0</v>
      </c>
      <c r="AQ46" s="394">
        <f>'A4'!AQ46</f>
        <v>0</v>
      </c>
      <c r="AR46" s="394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341</v>
      </c>
      <c r="C47" s="75"/>
      <c r="D47" s="394">
        <f>'A4'!D47</f>
        <v>0</v>
      </c>
      <c r="E47" s="394">
        <f>'A4'!E47</f>
        <v>0</v>
      </c>
      <c r="F47" s="394">
        <f>'A4'!F47</f>
        <v>0</v>
      </c>
      <c r="G47" s="394">
        <f>'A4'!G47</f>
        <v>0</v>
      </c>
      <c r="H47" s="394">
        <f>'A4'!H47</f>
        <v>0</v>
      </c>
      <c r="I47" s="394">
        <f>'A4'!I47</f>
        <v>0</v>
      </c>
      <c r="J47" s="394">
        <f>'A4'!J47</f>
        <v>0</v>
      </c>
      <c r="K47" s="394">
        <f>'A4'!K47</f>
        <v>0</v>
      </c>
      <c r="L47" s="394">
        <f>'A4'!L47</f>
        <v>0</v>
      </c>
      <c r="M47" s="394">
        <f>'A4'!M47</f>
        <v>0</v>
      </c>
      <c r="N47" s="394">
        <f>'A4'!N47</f>
        <v>0</v>
      </c>
      <c r="O47" s="394">
        <f>'A4'!O47</f>
        <v>0</v>
      </c>
      <c r="P47" s="394">
        <f>'A4'!P47</f>
        <v>0</v>
      </c>
      <c r="Q47" s="394">
        <f>'A4'!Q47</f>
        <v>0</v>
      </c>
      <c r="R47" s="394">
        <f>'A4'!R47</f>
        <v>0</v>
      </c>
      <c r="S47" s="394">
        <f>'A4'!S47</f>
        <v>0</v>
      </c>
      <c r="T47" s="394">
        <f>'A4'!T47</f>
        <v>0</v>
      </c>
      <c r="U47" s="394">
        <f>'A4'!U47</f>
        <v>0</v>
      </c>
      <c r="V47" s="394">
        <f>'A4'!V47</f>
        <v>0</v>
      </c>
      <c r="W47" s="394">
        <f>'A4'!W47</f>
        <v>0</v>
      </c>
      <c r="X47" s="394">
        <f>'A4'!X47</f>
        <v>0</v>
      </c>
      <c r="Y47" s="394">
        <f>'A4'!Y47</f>
        <v>0</v>
      </c>
      <c r="Z47" s="394">
        <f>'A4'!Z47</f>
        <v>0</v>
      </c>
      <c r="AA47" s="394">
        <f>'A4'!AA47</f>
        <v>0</v>
      </c>
      <c r="AB47" s="394">
        <f>'A4'!AB47</f>
        <v>0</v>
      </c>
      <c r="AC47" s="394">
        <f>'A4'!AC47</f>
        <v>0</v>
      </c>
      <c r="AD47" s="394">
        <f>'A4'!AD47</f>
        <v>0</v>
      </c>
      <c r="AE47" s="394">
        <f>'A4'!AE47</f>
        <v>0</v>
      </c>
      <c r="AF47" s="394">
        <f>'A4'!AF47</f>
        <v>0</v>
      </c>
      <c r="AG47" s="394">
        <f>'A4'!AG47</f>
        <v>0</v>
      </c>
      <c r="AH47" s="394">
        <f>'A4'!AH47</f>
        <v>0</v>
      </c>
      <c r="AI47" s="394">
        <f>'A4'!AI47</f>
        <v>0</v>
      </c>
      <c r="AJ47" s="394">
        <f>'A4'!AJ47</f>
        <v>0</v>
      </c>
      <c r="AK47" s="394">
        <f>'A4'!AK47</f>
        <v>0</v>
      </c>
      <c r="AL47" s="394">
        <f>'A4'!AL47</f>
        <v>0</v>
      </c>
      <c r="AM47" s="394">
        <f>'A4'!AM47</f>
        <v>0</v>
      </c>
      <c r="AN47" s="394">
        <f>'A4'!AN47</f>
        <v>0</v>
      </c>
      <c r="AO47" s="394">
        <f>'A4'!AO47</f>
        <v>0</v>
      </c>
      <c r="AP47" s="394">
        <f>'A4'!AP47</f>
        <v>0</v>
      </c>
      <c r="AQ47" s="394">
        <f>'A4'!AQ47</f>
        <v>0</v>
      </c>
      <c r="AR47" s="394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4">
        <f>'A4'!D48</f>
        <v>0</v>
      </c>
      <c r="E48" s="394">
        <f>'A4'!E48</f>
        <v>0</v>
      </c>
      <c r="F48" s="394">
        <f>'A4'!F48</f>
        <v>0</v>
      </c>
      <c r="G48" s="394">
        <f>'A4'!G48</f>
        <v>0</v>
      </c>
      <c r="H48" s="394">
        <f>'A4'!H48</f>
        <v>0</v>
      </c>
      <c r="I48" s="394">
        <f>'A4'!I48</f>
        <v>0</v>
      </c>
      <c r="J48" s="394">
        <f>'A4'!J48</f>
        <v>0</v>
      </c>
      <c r="K48" s="394">
        <f>'A4'!K48</f>
        <v>0</v>
      </c>
      <c r="L48" s="394">
        <f>'A4'!L48</f>
        <v>66.444177310000001</v>
      </c>
      <c r="M48" s="394">
        <f>'A4'!M48</f>
        <v>0</v>
      </c>
      <c r="N48" s="394">
        <f>'A4'!N48</f>
        <v>0.98767285000000005</v>
      </c>
      <c r="O48" s="394">
        <f>'A4'!O48</f>
        <v>0</v>
      </c>
      <c r="P48" s="394">
        <f>'A4'!P48</f>
        <v>0</v>
      </c>
      <c r="Q48" s="394">
        <f>'A4'!Q48</f>
        <v>0</v>
      </c>
      <c r="R48" s="394">
        <f>'A4'!R48</f>
        <v>0</v>
      </c>
      <c r="S48" s="394">
        <f>'A4'!S48</f>
        <v>0</v>
      </c>
      <c r="T48" s="394">
        <f>'A4'!T48</f>
        <v>0</v>
      </c>
      <c r="U48" s="394">
        <f>'A4'!U48</f>
        <v>0</v>
      </c>
      <c r="V48" s="394">
        <f>'A4'!V48</f>
        <v>0</v>
      </c>
      <c r="W48" s="394">
        <f>'A4'!W48</f>
        <v>0</v>
      </c>
      <c r="X48" s="394">
        <f>'A4'!X48</f>
        <v>0</v>
      </c>
      <c r="Y48" s="394">
        <f>'A4'!Y48</f>
        <v>0</v>
      </c>
      <c r="Z48" s="394">
        <f>'A4'!Z48</f>
        <v>0</v>
      </c>
      <c r="AA48" s="394">
        <f>'A4'!AA48</f>
        <v>0</v>
      </c>
      <c r="AB48" s="394">
        <f>'A4'!AB48</f>
        <v>0</v>
      </c>
      <c r="AC48" s="394">
        <f>'A4'!AC48</f>
        <v>0</v>
      </c>
      <c r="AD48" s="394">
        <f>'A4'!AD48</f>
        <v>8.4581269999999993</v>
      </c>
      <c r="AE48" s="394">
        <f>'A4'!AE48</f>
        <v>0</v>
      </c>
      <c r="AF48" s="394">
        <f>'A4'!AF48</f>
        <v>0</v>
      </c>
      <c r="AG48" s="394">
        <f>'A4'!AG48</f>
        <v>1.467488E-2</v>
      </c>
      <c r="AH48" s="394">
        <f>'A4'!AH48</f>
        <v>0</v>
      </c>
      <c r="AI48" s="394">
        <f>'A4'!AI48</f>
        <v>0</v>
      </c>
      <c r="AJ48" s="394">
        <f>'A4'!AJ48</f>
        <v>0</v>
      </c>
      <c r="AK48" s="394">
        <f>'A4'!AK48</f>
        <v>0</v>
      </c>
      <c r="AL48" s="394">
        <f>'A4'!AL48</f>
        <v>0</v>
      </c>
      <c r="AM48" s="394">
        <f>'A4'!AM48</f>
        <v>0</v>
      </c>
      <c r="AN48" s="394">
        <f>'A4'!AN48</f>
        <v>0</v>
      </c>
      <c r="AO48" s="394">
        <f>'A4'!AO48</f>
        <v>0</v>
      </c>
      <c r="AP48" s="394">
        <f>'A4'!AP48</f>
        <v>0</v>
      </c>
      <c r="AQ48" s="394">
        <f>'A4'!AQ48</f>
        <v>0</v>
      </c>
      <c r="AR48" s="394">
        <f>'A4'!AR48</f>
        <v>78.286238370000007</v>
      </c>
      <c r="AS48" s="26"/>
    </row>
    <row r="49" spans="1:56" s="14" customFormat="1" ht="18" customHeight="1">
      <c r="A49" s="77"/>
      <c r="B49" s="33" t="s">
        <v>178</v>
      </c>
      <c r="C49" s="75"/>
      <c r="D49" s="394">
        <f>'A4'!D49</f>
        <v>0</v>
      </c>
      <c r="E49" s="394">
        <f>'A4'!E49</f>
        <v>0</v>
      </c>
      <c r="F49" s="394">
        <f>'A4'!F49</f>
        <v>0</v>
      </c>
      <c r="G49" s="394">
        <f>'A4'!G49</f>
        <v>0</v>
      </c>
      <c r="H49" s="394">
        <f>'A4'!H49</f>
        <v>0</v>
      </c>
      <c r="I49" s="394">
        <f>'A4'!I49</f>
        <v>0</v>
      </c>
      <c r="J49" s="394">
        <f>'A4'!J49</f>
        <v>0</v>
      </c>
      <c r="K49" s="394">
        <f>'A4'!K49</f>
        <v>0</v>
      </c>
      <c r="L49" s="394">
        <f>'A4'!L49</f>
        <v>0</v>
      </c>
      <c r="M49" s="394">
        <f>'A4'!M49</f>
        <v>0</v>
      </c>
      <c r="N49" s="394">
        <f>'A4'!N49</f>
        <v>0</v>
      </c>
      <c r="O49" s="394">
        <f>'A4'!O49</f>
        <v>0</v>
      </c>
      <c r="P49" s="394">
        <f>'A4'!P49</f>
        <v>0</v>
      </c>
      <c r="Q49" s="394">
        <f>'A4'!Q49</f>
        <v>0</v>
      </c>
      <c r="R49" s="394">
        <f>'A4'!R49</f>
        <v>0</v>
      </c>
      <c r="S49" s="394">
        <f>'A4'!S49</f>
        <v>0</v>
      </c>
      <c r="T49" s="394">
        <f>'A4'!T49</f>
        <v>0</v>
      </c>
      <c r="U49" s="394">
        <f>'A4'!U49</f>
        <v>0</v>
      </c>
      <c r="V49" s="394">
        <f>'A4'!V49</f>
        <v>0</v>
      </c>
      <c r="W49" s="394">
        <f>'A4'!W49</f>
        <v>0</v>
      </c>
      <c r="X49" s="394">
        <f>'A4'!X49</f>
        <v>0</v>
      </c>
      <c r="Y49" s="394">
        <f>'A4'!Y49</f>
        <v>0</v>
      </c>
      <c r="Z49" s="394">
        <f>'A4'!Z49</f>
        <v>0</v>
      </c>
      <c r="AA49" s="394">
        <f>'A4'!AA49</f>
        <v>0</v>
      </c>
      <c r="AB49" s="394">
        <f>'A4'!AB49</f>
        <v>0</v>
      </c>
      <c r="AC49" s="394">
        <f>'A4'!AC49</f>
        <v>0</v>
      </c>
      <c r="AD49" s="394">
        <f>'A4'!AD49</f>
        <v>0</v>
      </c>
      <c r="AE49" s="394">
        <f>'A4'!AE49</f>
        <v>0</v>
      </c>
      <c r="AF49" s="394">
        <f>'A4'!AF49</f>
        <v>0</v>
      </c>
      <c r="AG49" s="394">
        <f>'A4'!AG49</f>
        <v>0</v>
      </c>
      <c r="AH49" s="394">
        <f>'A4'!AH49</f>
        <v>0</v>
      </c>
      <c r="AI49" s="394">
        <f>'A4'!AI49</f>
        <v>0</v>
      </c>
      <c r="AJ49" s="394">
        <f>'A4'!AJ49</f>
        <v>0</v>
      </c>
      <c r="AK49" s="394">
        <f>'A4'!AK49</f>
        <v>0</v>
      </c>
      <c r="AL49" s="394">
        <f>'A4'!AL49</f>
        <v>0</v>
      </c>
      <c r="AM49" s="394">
        <f>'A4'!AM49</f>
        <v>0</v>
      </c>
      <c r="AN49" s="394">
        <f>'A4'!AN49</f>
        <v>0</v>
      </c>
      <c r="AO49" s="394">
        <f>'A4'!AO49</f>
        <v>0</v>
      </c>
      <c r="AP49" s="394">
        <f>'A4'!AP49</f>
        <v>0</v>
      </c>
      <c r="AQ49" s="394">
        <f>'A4'!AQ49</f>
        <v>0</v>
      </c>
      <c r="AR49" s="394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4">
        <f>'A4'!D50</f>
        <v>0</v>
      </c>
      <c r="E50" s="394">
        <f>'A4'!E50</f>
        <v>0</v>
      </c>
      <c r="F50" s="394">
        <f>'A4'!F50</f>
        <v>0</v>
      </c>
      <c r="G50" s="394">
        <f>'A4'!G50</f>
        <v>0</v>
      </c>
      <c r="H50" s="394">
        <f>'A4'!H50</f>
        <v>0</v>
      </c>
      <c r="I50" s="394">
        <f>'A4'!I50</f>
        <v>0</v>
      </c>
      <c r="J50" s="394">
        <f>'A4'!J50</f>
        <v>0</v>
      </c>
      <c r="K50" s="394">
        <f>'A4'!K50</f>
        <v>0</v>
      </c>
      <c r="L50" s="394">
        <f>'A4'!L50</f>
        <v>1.5500772200000001</v>
      </c>
      <c r="M50" s="394">
        <f>'A4'!M50</f>
        <v>0</v>
      </c>
      <c r="N50" s="394">
        <f>'A4'!N50</f>
        <v>0.98767285000000005</v>
      </c>
      <c r="O50" s="394">
        <f>'A4'!O50</f>
        <v>0</v>
      </c>
      <c r="P50" s="394">
        <f>'A4'!P50</f>
        <v>0</v>
      </c>
      <c r="Q50" s="394">
        <f>'A4'!Q50</f>
        <v>0</v>
      </c>
      <c r="R50" s="394">
        <f>'A4'!R50</f>
        <v>0</v>
      </c>
      <c r="S50" s="394">
        <f>'A4'!S50</f>
        <v>0</v>
      </c>
      <c r="T50" s="394">
        <f>'A4'!T50</f>
        <v>0</v>
      </c>
      <c r="U50" s="394">
        <f>'A4'!U50</f>
        <v>0</v>
      </c>
      <c r="V50" s="394">
        <f>'A4'!V50</f>
        <v>0</v>
      </c>
      <c r="W50" s="394">
        <f>'A4'!W50</f>
        <v>0</v>
      </c>
      <c r="X50" s="394">
        <f>'A4'!X50</f>
        <v>0</v>
      </c>
      <c r="Y50" s="394">
        <f>'A4'!Y50</f>
        <v>0</v>
      </c>
      <c r="Z50" s="394">
        <f>'A4'!Z50</f>
        <v>0</v>
      </c>
      <c r="AA50" s="394">
        <f>'A4'!AA50</f>
        <v>0</v>
      </c>
      <c r="AB50" s="394">
        <f>'A4'!AB50</f>
        <v>0</v>
      </c>
      <c r="AC50" s="394">
        <f>'A4'!AC50</f>
        <v>0</v>
      </c>
      <c r="AD50" s="394">
        <f>'A4'!AD50</f>
        <v>8.4581270000000011</v>
      </c>
      <c r="AE50" s="394">
        <f>'A4'!AE50</f>
        <v>0</v>
      </c>
      <c r="AF50" s="394">
        <f>'A4'!AF50</f>
        <v>0</v>
      </c>
      <c r="AG50" s="394">
        <f>'A4'!AG50</f>
        <v>1.467488E-2</v>
      </c>
      <c r="AH50" s="394">
        <f>'A4'!AH50</f>
        <v>0</v>
      </c>
      <c r="AI50" s="394">
        <f>'A4'!AI50</f>
        <v>0</v>
      </c>
      <c r="AJ50" s="394">
        <f>'A4'!AJ50</f>
        <v>0</v>
      </c>
      <c r="AK50" s="394">
        <f>'A4'!AK50</f>
        <v>0</v>
      </c>
      <c r="AL50" s="394">
        <f>'A4'!AL50</f>
        <v>0</v>
      </c>
      <c r="AM50" s="394">
        <f>'A4'!AM50</f>
        <v>0</v>
      </c>
      <c r="AN50" s="394">
        <f>'A4'!AN50</f>
        <v>0</v>
      </c>
      <c r="AO50" s="394">
        <f>'A4'!AO50</f>
        <v>0</v>
      </c>
      <c r="AP50" s="394">
        <f>'A4'!AP50</f>
        <v>0</v>
      </c>
      <c r="AQ50" s="394">
        <f>'A4'!AQ50</f>
        <v>0</v>
      </c>
      <c r="AR50" s="394">
        <f>'A4'!AR50</f>
        <v>0.81648196000000006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4">
        <f>'A4'!D51</f>
        <v>0</v>
      </c>
      <c r="E51" s="394">
        <f>'A4'!E51</f>
        <v>0</v>
      </c>
      <c r="F51" s="394">
        <f>'A4'!F51</f>
        <v>0</v>
      </c>
      <c r="G51" s="394">
        <f>'A4'!G51</f>
        <v>0</v>
      </c>
      <c r="H51" s="394">
        <f>'A4'!H51</f>
        <v>0</v>
      </c>
      <c r="I51" s="394">
        <f>'A4'!I51</f>
        <v>0</v>
      </c>
      <c r="J51" s="394">
        <f>'A4'!J51</f>
        <v>0</v>
      </c>
      <c r="K51" s="394">
        <f>'A4'!K51</f>
        <v>0</v>
      </c>
      <c r="L51" s="394">
        <f>'A4'!L51</f>
        <v>64.894100090000009</v>
      </c>
      <c r="M51" s="394">
        <f>'A4'!M51</f>
        <v>0</v>
      </c>
      <c r="N51" s="394">
        <f>'A4'!N51</f>
        <v>0</v>
      </c>
      <c r="O51" s="394">
        <f>'A4'!O51</f>
        <v>0</v>
      </c>
      <c r="P51" s="394">
        <f>'A4'!P51</f>
        <v>0</v>
      </c>
      <c r="Q51" s="394">
        <f>'A4'!Q51</f>
        <v>0</v>
      </c>
      <c r="R51" s="394">
        <f>'A4'!R51</f>
        <v>0</v>
      </c>
      <c r="S51" s="394">
        <f>'A4'!S51</f>
        <v>0</v>
      </c>
      <c r="T51" s="394">
        <f>'A4'!T51</f>
        <v>0</v>
      </c>
      <c r="U51" s="394">
        <f>'A4'!U51</f>
        <v>0</v>
      </c>
      <c r="V51" s="394">
        <f>'A4'!V51</f>
        <v>0</v>
      </c>
      <c r="W51" s="394">
        <f>'A4'!W51</f>
        <v>0</v>
      </c>
      <c r="X51" s="394">
        <f>'A4'!X51</f>
        <v>0</v>
      </c>
      <c r="Y51" s="394">
        <f>'A4'!Y51</f>
        <v>0</v>
      </c>
      <c r="Z51" s="394">
        <f>'A4'!Z51</f>
        <v>0</v>
      </c>
      <c r="AA51" s="394">
        <f>'A4'!AA51</f>
        <v>0</v>
      </c>
      <c r="AB51" s="394">
        <f>'A4'!AB51</f>
        <v>0</v>
      </c>
      <c r="AC51" s="394">
        <f>'A4'!AC51</f>
        <v>0</v>
      </c>
      <c r="AD51" s="394">
        <f>'A4'!AD51</f>
        <v>0</v>
      </c>
      <c r="AE51" s="394">
        <f>'A4'!AE51</f>
        <v>0</v>
      </c>
      <c r="AF51" s="394">
        <f>'A4'!AF51</f>
        <v>0</v>
      </c>
      <c r="AG51" s="394">
        <f>'A4'!AG51</f>
        <v>0</v>
      </c>
      <c r="AH51" s="394">
        <f>'A4'!AH51</f>
        <v>0</v>
      </c>
      <c r="AI51" s="394">
        <f>'A4'!AI51</f>
        <v>0</v>
      </c>
      <c r="AJ51" s="394">
        <f>'A4'!AJ51</f>
        <v>0</v>
      </c>
      <c r="AK51" s="394">
        <f>'A4'!AK51</f>
        <v>0</v>
      </c>
      <c r="AL51" s="394">
        <f>'A4'!AL51</f>
        <v>0</v>
      </c>
      <c r="AM51" s="394">
        <f>'A4'!AM51</f>
        <v>0</v>
      </c>
      <c r="AN51" s="394">
        <f>'A4'!AN51</f>
        <v>0</v>
      </c>
      <c r="AO51" s="394">
        <f>'A4'!AO51</f>
        <v>0</v>
      </c>
      <c r="AP51" s="394">
        <f>'A4'!AP51</f>
        <v>0</v>
      </c>
      <c r="AQ51" s="394">
        <f>'A4'!AQ51</f>
        <v>0</v>
      </c>
      <c r="AR51" s="394">
        <f>'A4'!AR51</f>
        <v>77.469756410000002</v>
      </c>
    </row>
    <row r="52" spans="1:56" s="14" customFormat="1" ht="18" customHeight="1">
      <c r="A52" s="77"/>
      <c r="B52" s="12" t="s">
        <v>181</v>
      </c>
      <c r="C52" s="75"/>
      <c r="D52" s="394">
        <f>'A4'!D52</f>
        <v>0</v>
      </c>
      <c r="E52" s="394">
        <f>'A4'!E52</f>
        <v>0</v>
      </c>
      <c r="F52" s="394">
        <f>'A4'!F52</f>
        <v>0</v>
      </c>
      <c r="G52" s="394">
        <f>'A4'!G52</f>
        <v>0</v>
      </c>
      <c r="H52" s="394">
        <f>'A4'!H52</f>
        <v>0</v>
      </c>
      <c r="I52" s="394">
        <f>'A4'!I52</f>
        <v>0</v>
      </c>
      <c r="J52" s="394">
        <f>'A4'!J52</f>
        <v>0</v>
      </c>
      <c r="K52" s="394">
        <f>'A4'!K52</f>
        <v>0</v>
      </c>
      <c r="L52" s="394">
        <f>'A4'!L52</f>
        <v>0</v>
      </c>
      <c r="M52" s="394">
        <f>'A4'!M52</f>
        <v>0</v>
      </c>
      <c r="N52" s="394">
        <f>'A4'!N52</f>
        <v>0</v>
      </c>
      <c r="O52" s="394">
        <f>'A4'!O52</f>
        <v>0</v>
      </c>
      <c r="P52" s="394">
        <f>'A4'!P52</f>
        <v>0</v>
      </c>
      <c r="Q52" s="394">
        <f>'A4'!Q52</f>
        <v>0</v>
      </c>
      <c r="R52" s="394">
        <f>'A4'!R52</f>
        <v>0</v>
      </c>
      <c r="S52" s="394">
        <f>'A4'!S52</f>
        <v>0</v>
      </c>
      <c r="T52" s="394">
        <f>'A4'!T52</f>
        <v>0</v>
      </c>
      <c r="U52" s="394">
        <f>'A4'!U52</f>
        <v>0</v>
      </c>
      <c r="V52" s="394">
        <f>'A4'!V52</f>
        <v>0</v>
      </c>
      <c r="W52" s="394">
        <f>'A4'!W52</f>
        <v>0</v>
      </c>
      <c r="X52" s="394">
        <f>'A4'!X52</f>
        <v>0</v>
      </c>
      <c r="Y52" s="394">
        <f>'A4'!Y52</f>
        <v>0</v>
      </c>
      <c r="Z52" s="394">
        <f>'A4'!Z52</f>
        <v>0</v>
      </c>
      <c r="AA52" s="394">
        <f>'A4'!AA52</f>
        <v>0</v>
      </c>
      <c r="AB52" s="394">
        <f>'A4'!AB52</f>
        <v>0</v>
      </c>
      <c r="AC52" s="394">
        <f>'A4'!AC52</f>
        <v>0</v>
      </c>
      <c r="AD52" s="394">
        <f>'A4'!AD52</f>
        <v>0</v>
      </c>
      <c r="AE52" s="394">
        <f>'A4'!AE52</f>
        <v>0</v>
      </c>
      <c r="AF52" s="394">
        <f>'A4'!AF52</f>
        <v>0</v>
      </c>
      <c r="AG52" s="394">
        <f>'A4'!AG52</f>
        <v>0</v>
      </c>
      <c r="AH52" s="394">
        <f>'A4'!AH52</f>
        <v>0</v>
      </c>
      <c r="AI52" s="394">
        <f>'A4'!AI52</f>
        <v>0</v>
      </c>
      <c r="AJ52" s="394">
        <f>'A4'!AJ52</f>
        <v>0</v>
      </c>
      <c r="AK52" s="394">
        <f>'A4'!AK52</f>
        <v>0</v>
      </c>
      <c r="AL52" s="394">
        <f>'A4'!AL52</f>
        <v>0</v>
      </c>
      <c r="AM52" s="394">
        <f>'A4'!AM52</f>
        <v>0</v>
      </c>
      <c r="AN52" s="394">
        <f>'A4'!AN52</f>
        <v>0</v>
      </c>
      <c r="AO52" s="394">
        <f>'A4'!AO52</f>
        <v>0</v>
      </c>
      <c r="AP52" s="394">
        <f>'A4'!AP52</f>
        <v>0</v>
      </c>
      <c r="AQ52" s="394">
        <f>'A4'!AQ52</f>
        <v>0</v>
      </c>
      <c r="AR52" s="394">
        <f>'A4'!AR52</f>
        <v>0</v>
      </c>
    </row>
    <row r="53" spans="1:56" s="14" customFormat="1" ht="18" customHeight="1">
      <c r="A53" s="78"/>
      <c r="B53" s="12"/>
      <c r="C53" s="105"/>
      <c r="D53" s="394">
        <f>'A4'!D53</f>
        <v>0</v>
      </c>
      <c r="E53" s="394">
        <f>'A4'!E53</f>
        <v>0</v>
      </c>
      <c r="F53" s="394">
        <f>'A4'!F53</f>
        <v>0</v>
      </c>
      <c r="G53" s="394">
        <f>'A4'!G53</f>
        <v>0</v>
      </c>
      <c r="H53" s="394">
        <f>'A4'!H53</f>
        <v>0</v>
      </c>
      <c r="I53" s="394">
        <f>'A4'!I53</f>
        <v>0</v>
      </c>
      <c r="J53" s="394">
        <f>'A4'!J53</f>
        <v>0</v>
      </c>
      <c r="K53" s="394">
        <f>'A4'!K53</f>
        <v>0</v>
      </c>
      <c r="L53" s="394">
        <f>'A4'!L53</f>
        <v>0</v>
      </c>
      <c r="M53" s="394">
        <f>'A4'!M53</f>
        <v>0</v>
      </c>
      <c r="N53" s="394">
        <f>'A4'!N53</f>
        <v>0</v>
      </c>
      <c r="O53" s="394">
        <f>'A4'!O53</f>
        <v>0</v>
      </c>
      <c r="P53" s="394">
        <f>'A4'!P53</f>
        <v>0</v>
      </c>
      <c r="Q53" s="394">
        <f>'A4'!Q53</f>
        <v>0</v>
      </c>
      <c r="R53" s="394">
        <f>'A4'!R53</f>
        <v>0</v>
      </c>
      <c r="S53" s="394">
        <f>'A4'!S53</f>
        <v>0</v>
      </c>
      <c r="T53" s="394">
        <f>'A4'!T53</f>
        <v>0</v>
      </c>
      <c r="U53" s="394">
        <f>'A4'!U53</f>
        <v>0</v>
      </c>
      <c r="V53" s="394">
        <f>'A4'!V53</f>
        <v>0</v>
      </c>
      <c r="W53" s="394">
        <f>'A4'!W53</f>
        <v>0</v>
      </c>
      <c r="X53" s="394">
        <f>'A4'!X53</f>
        <v>0</v>
      </c>
      <c r="Y53" s="394">
        <f>'A4'!Y53</f>
        <v>0</v>
      </c>
      <c r="Z53" s="394">
        <f>'A4'!Z53</f>
        <v>0</v>
      </c>
      <c r="AA53" s="394">
        <f>'A4'!AA53</f>
        <v>0</v>
      </c>
      <c r="AB53" s="394">
        <f>'A4'!AB53</f>
        <v>0</v>
      </c>
      <c r="AC53" s="394">
        <f>'A4'!AC53</f>
        <v>0</v>
      </c>
      <c r="AD53" s="394">
        <f>'A4'!AD53</f>
        <v>0</v>
      </c>
      <c r="AE53" s="394">
        <f>'A4'!AE53</f>
        <v>0</v>
      </c>
      <c r="AF53" s="394">
        <f>'A4'!AF53</f>
        <v>0</v>
      </c>
      <c r="AG53" s="394">
        <f>'A4'!AG53</f>
        <v>0</v>
      </c>
      <c r="AH53" s="394">
        <f>'A4'!AH53</f>
        <v>0</v>
      </c>
      <c r="AI53" s="394">
        <f>'A4'!AI53</f>
        <v>0</v>
      </c>
      <c r="AJ53" s="394">
        <f>'A4'!AJ53</f>
        <v>0</v>
      </c>
      <c r="AK53" s="394">
        <f>'A4'!AK53</f>
        <v>0</v>
      </c>
      <c r="AL53" s="394">
        <f>'A4'!AL53</f>
        <v>0</v>
      </c>
      <c r="AM53" s="394">
        <f>'A4'!AM53</f>
        <v>0</v>
      </c>
      <c r="AN53" s="394">
        <f>'A4'!AN53</f>
        <v>0</v>
      </c>
      <c r="AO53" s="394">
        <f>'A4'!AO53</f>
        <v>0</v>
      </c>
      <c r="AP53" s="394">
        <f>'A4'!AP53</f>
        <v>0</v>
      </c>
      <c r="AQ53" s="394">
        <f>'A4'!AQ53</f>
        <v>0</v>
      </c>
      <c r="AR53" s="394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4">
        <f>'A4'!D54</f>
        <v>0</v>
      </c>
      <c r="E54" s="394">
        <f>'A4'!E54</f>
        <v>0</v>
      </c>
      <c r="F54" s="394">
        <f>'A4'!F54</f>
        <v>0</v>
      </c>
      <c r="G54" s="394">
        <f>'A4'!G54</f>
        <v>0</v>
      </c>
      <c r="H54" s="394">
        <f>'A4'!H54</f>
        <v>0</v>
      </c>
      <c r="I54" s="394">
        <f>'A4'!I54</f>
        <v>0</v>
      </c>
      <c r="J54" s="394">
        <f>'A4'!J54</f>
        <v>0</v>
      </c>
      <c r="K54" s="394">
        <f>'A4'!K54</f>
        <v>0</v>
      </c>
      <c r="L54" s="394">
        <f>'A4'!L54</f>
        <v>0</v>
      </c>
      <c r="M54" s="394">
        <f>'A4'!M54</f>
        <v>0</v>
      </c>
      <c r="N54" s="394">
        <f>'A4'!N54</f>
        <v>0</v>
      </c>
      <c r="O54" s="394">
        <f>'A4'!O54</f>
        <v>0</v>
      </c>
      <c r="P54" s="394">
        <f>'A4'!P54</f>
        <v>0</v>
      </c>
      <c r="Q54" s="394">
        <f>'A4'!Q54</f>
        <v>0</v>
      </c>
      <c r="R54" s="394">
        <f>'A4'!R54</f>
        <v>0</v>
      </c>
      <c r="S54" s="394">
        <f>'A4'!S54</f>
        <v>0</v>
      </c>
      <c r="T54" s="394">
        <f>'A4'!T54</f>
        <v>0</v>
      </c>
      <c r="U54" s="394">
        <f>'A4'!U54</f>
        <v>0</v>
      </c>
      <c r="V54" s="394">
        <f>'A4'!V54</f>
        <v>0</v>
      </c>
      <c r="W54" s="394">
        <f>'A4'!W54</f>
        <v>0</v>
      </c>
      <c r="X54" s="394">
        <f>'A4'!X54</f>
        <v>0</v>
      </c>
      <c r="Y54" s="394">
        <f>'A4'!Y54</f>
        <v>0</v>
      </c>
      <c r="Z54" s="394">
        <f>'A4'!Z54</f>
        <v>0</v>
      </c>
      <c r="AA54" s="394">
        <f>'A4'!AA54</f>
        <v>0</v>
      </c>
      <c r="AB54" s="394">
        <f>'A4'!AB54</f>
        <v>0</v>
      </c>
      <c r="AC54" s="394">
        <f>'A4'!AC54</f>
        <v>0</v>
      </c>
      <c r="AD54" s="394">
        <f>'A4'!AD54</f>
        <v>0</v>
      </c>
      <c r="AE54" s="394">
        <f>'A4'!AE54</f>
        <v>0</v>
      </c>
      <c r="AF54" s="394">
        <f>'A4'!AF54</f>
        <v>0</v>
      </c>
      <c r="AG54" s="394">
        <f>'A4'!AG54</f>
        <v>0</v>
      </c>
      <c r="AH54" s="394">
        <f>'A4'!AH54</f>
        <v>0</v>
      </c>
      <c r="AI54" s="394">
        <f>'A4'!AI54</f>
        <v>0</v>
      </c>
      <c r="AJ54" s="394">
        <f>'A4'!AJ54</f>
        <v>0</v>
      </c>
      <c r="AK54" s="394">
        <f>'A4'!AK54</f>
        <v>0</v>
      </c>
      <c r="AL54" s="394">
        <f>'A4'!AL54</f>
        <v>0</v>
      </c>
      <c r="AM54" s="394">
        <f>'A4'!AM54</f>
        <v>0</v>
      </c>
      <c r="AN54" s="394">
        <f>'A4'!AN54</f>
        <v>0</v>
      </c>
      <c r="AO54" s="394">
        <f>'A4'!AO54</f>
        <v>0</v>
      </c>
      <c r="AP54" s="394">
        <f>'A4'!AP54</f>
        <v>0</v>
      </c>
      <c r="AQ54" s="394">
        <f>'A4'!AQ54</f>
        <v>0</v>
      </c>
      <c r="AR54" s="394">
        <f>'A4'!AR54</f>
        <v>0</v>
      </c>
    </row>
    <row r="55" spans="1:56" s="14" customFormat="1" ht="18" customHeight="1">
      <c r="A55" s="78"/>
      <c r="B55" s="28" t="s">
        <v>338</v>
      </c>
      <c r="C55" s="75"/>
      <c r="D55" s="470">
        <f>'A4'!D55</f>
        <v>0</v>
      </c>
      <c r="E55" s="470">
        <f>'A4'!E55</f>
        <v>0</v>
      </c>
      <c r="F55" s="470">
        <f>'A4'!F55</f>
        <v>0</v>
      </c>
      <c r="G55" s="470">
        <f>'A4'!G55</f>
        <v>0</v>
      </c>
      <c r="H55" s="470">
        <f>'A4'!H55</f>
        <v>0</v>
      </c>
      <c r="I55" s="470">
        <f>'A4'!I55</f>
        <v>0</v>
      </c>
      <c r="J55" s="470">
        <f>'A4'!J55</f>
        <v>0</v>
      </c>
      <c r="K55" s="470">
        <f>'A4'!K55</f>
        <v>0</v>
      </c>
      <c r="L55" s="470">
        <f>'A4'!L55</f>
        <v>0</v>
      </c>
      <c r="M55" s="470">
        <f>'A4'!M55</f>
        <v>0</v>
      </c>
      <c r="N55" s="470">
        <f>'A4'!N55</f>
        <v>21.438416530000001</v>
      </c>
      <c r="O55" s="470">
        <f>'A4'!O55</f>
        <v>1.7516974000000003</v>
      </c>
      <c r="P55" s="470">
        <f>'A4'!P55</f>
        <v>0</v>
      </c>
      <c r="Q55" s="470">
        <f>'A4'!Q55</f>
        <v>0</v>
      </c>
      <c r="R55" s="470">
        <f>'A4'!R55</f>
        <v>6.5484680200000005</v>
      </c>
      <c r="S55" s="470">
        <f>'A4'!S55</f>
        <v>0</v>
      </c>
      <c r="T55" s="470">
        <f>'A4'!T55</f>
        <v>0</v>
      </c>
      <c r="U55" s="470">
        <f>'A4'!U55</f>
        <v>0</v>
      </c>
      <c r="V55" s="470">
        <f>'A4'!V55</f>
        <v>0</v>
      </c>
      <c r="W55" s="470">
        <f>'A4'!W55</f>
        <v>0</v>
      </c>
      <c r="X55" s="470">
        <f>'A4'!X55</f>
        <v>0</v>
      </c>
      <c r="Y55" s="470">
        <f>'A4'!Y55</f>
        <v>0.45063137999999997</v>
      </c>
      <c r="Z55" s="470">
        <f>'A4'!Z55</f>
        <v>15.84178805</v>
      </c>
      <c r="AA55" s="470">
        <f>'A4'!AA55</f>
        <v>0</v>
      </c>
      <c r="AB55" s="470">
        <f>'A4'!AB55</f>
        <v>0</v>
      </c>
      <c r="AC55" s="470">
        <f>'A4'!AC55</f>
        <v>435.19971514000002</v>
      </c>
      <c r="AD55" s="470">
        <f>'A4'!AD55</f>
        <v>328.20696887999998</v>
      </c>
      <c r="AE55" s="470">
        <f>'A4'!AE55</f>
        <v>0</v>
      </c>
      <c r="AF55" s="470">
        <f>'A4'!AF55</f>
        <v>0</v>
      </c>
      <c r="AG55" s="470">
        <f>'A4'!AG55</f>
        <v>69.435266369999994</v>
      </c>
      <c r="AH55" s="470">
        <f>'A4'!AH55</f>
        <v>0</v>
      </c>
      <c r="AI55" s="470">
        <f>'A4'!AI55</f>
        <v>0</v>
      </c>
      <c r="AJ55" s="470">
        <f>'A4'!AJ55</f>
        <v>0</v>
      </c>
      <c r="AK55" s="470">
        <f>'A4'!AK55</f>
        <v>0</v>
      </c>
      <c r="AL55" s="470">
        <f>'A4'!AL55</f>
        <v>106.40984515</v>
      </c>
      <c r="AM55" s="470">
        <f>'A4'!AM55</f>
        <v>0</v>
      </c>
      <c r="AN55" s="470">
        <f>'A4'!AN55</f>
        <v>0</v>
      </c>
      <c r="AO55" s="470">
        <f>'A4'!AO55</f>
        <v>0</v>
      </c>
      <c r="AP55" s="470">
        <f>'A4'!AP55</f>
        <v>0</v>
      </c>
      <c r="AQ55" s="470">
        <f>'A4'!AQ55</f>
        <v>3.2138489399999992</v>
      </c>
      <c r="AR55" s="470">
        <f>'A4'!AR55</f>
        <v>1639.0356735400007</v>
      </c>
    </row>
    <row r="56" spans="1:56" s="14" customFormat="1" ht="18" customHeight="1">
      <c r="A56" s="77"/>
      <c r="B56" s="12" t="s">
        <v>332</v>
      </c>
      <c r="C56" s="75"/>
      <c r="D56" s="394">
        <f>'A4'!D56</f>
        <v>0</v>
      </c>
      <c r="E56" s="394">
        <f>'A4'!E56</f>
        <v>0</v>
      </c>
      <c r="F56" s="394">
        <f>'A4'!F56</f>
        <v>0</v>
      </c>
      <c r="G56" s="394">
        <f>'A4'!G56</f>
        <v>0</v>
      </c>
      <c r="H56" s="394">
        <f>'A4'!H56</f>
        <v>0</v>
      </c>
      <c r="I56" s="394">
        <f>'A4'!I56</f>
        <v>0</v>
      </c>
      <c r="J56" s="394">
        <f>'A4'!J56</f>
        <v>0</v>
      </c>
      <c r="K56" s="394">
        <f>'A4'!K56</f>
        <v>0</v>
      </c>
      <c r="L56" s="394">
        <f>'A4'!L56</f>
        <v>0</v>
      </c>
      <c r="M56" s="394">
        <f>'A4'!M56</f>
        <v>0</v>
      </c>
      <c r="N56" s="394">
        <f>'A4'!N56</f>
        <v>20.824318720000001</v>
      </c>
      <c r="O56" s="394">
        <f>'A4'!O56</f>
        <v>1.7516974000000003</v>
      </c>
      <c r="P56" s="394">
        <f>'A4'!P56</f>
        <v>0</v>
      </c>
      <c r="Q56" s="394">
        <f>'A4'!Q56</f>
        <v>0</v>
      </c>
      <c r="R56" s="394">
        <f>'A4'!R56</f>
        <v>0</v>
      </c>
      <c r="S56" s="394">
        <f>'A4'!S56</f>
        <v>0</v>
      </c>
      <c r="T56" s="394">
        <f>'A4'!T56</f>
        <v>0</v>
      </c>
      <c r="U56" s="394">
        <f>'A4'!U56</f>
        <v>0</v>
      </c>
      <c r="V56" s="394">
        <f>'A4'!V56</f>
        <v>0</v>
      </c>
      <c r="W56" s="394">
        <f>'A4'!W56</f>
        <v>0</v>
      </c>
      <c r="X56" s="394">
        <f>'A4'!X56</f>
        <v>0</v>
      </c>
      <c r="Y56" s="394">
        <f>'A4'!Y56</f>
        <v>0.45063137999999997</v>
      </c>
      <c r="Z56" s="394">
        <f>'A4'!Z56</f>
        <v>7.8929551600000014</v>
      </c>
      <c r="AA56" s="394">
        <f>'A4'!AA56</f>
        <v>0</v>
      </c>
      <c r="AB56" s="394">
        <f>'A4'!AB56</f>
        <v>0</v>
      </c>
      <c r="AC56" s="394">
        <f>'A4'!AC56</f>
        <v>106.83797920000001</v>
      </c>
      <c r="AD56" s="394">
        <f>'A4'!AD56</f>
        <v>140.24520300000003</v>
      </c>
      <c r="AE56" s="394">
        <f>'A4'!AE56</f>
        <v>0</v>
      </c>
      <c r="AF56" s="394">
        <f>'A4'!AF56</f>
        <v>0</v>
      </c>
      <c r="AG56" s="394">
        <f>'A4'!AG56</f>
        <v>35.221790300000002</v>
      </c>
      <c r="AH56" s="394">
        <f>'A4'!AH56</f>
        <v>0</v>
      </c>
      <c r="AI56" s="394">
        <f>'A4'!AI56</f>
        <v>0</v>
      </c>
      <c r="AJ56" s="394">
        <f>'A4'!AJ56</f>
        <v>0</v>
      </c>
      <c r="AK56" s="394">
        <f>'A4'!AK56</f>
        <v>0</v>
      </c>
      <c r="AL56" s="394">
        <f>'A4'!AL56</f>
        <v>23.350316890000002</v>
      </c>
      <c r="AM56" s="394">
        <f>'A4'!AM56</f>
        <v>0</v>
      </c>
      <c r="AN56" s="394">
        <f>'A4'!AN56</f>
        <v>0</v>
      </c>
      <c r="AO56" s="394">
        <f>'A4'!AO56</f>
        <v>0</v>
      </c>
      <c r="AP56" s="394">
        <f>'A4'!AP56</f>
        <v>0</v>
      </c>
      <c r="AQ56" s="394">
        <f>'A4'!AQ56</f>
        <v>1.6183009399999995</v>
      </c>
      <c r="AR56" s="394">
        <f>'A4'!AR56</f>
        <v>177.15312835</v>
      </c>
    </row>
    <row r="57" spans="1:56" s="14" customFormat="1" ht="18" customHeight="1">
      <c r="A57" s="78"/>
      <c r="B57" s="31" t="s">
        <v>175</v>
      </c>
      <c r="C57" s="75"/>
      <c r="D57" s="394">
        <f>'A4'!D57</f>
        <v>0</v>
      </c>
      <c r="E57" s="394">
        <f>'A4'!E57</f>
        <v>0</v>
      </c>
      <c r="F57" s="394">
        <f>'A4'!F57</f>
        <v>0</v>
      </c>
      <c r="G57" s="394">
        <f>'A4'!G57</f>
        <v>0</v>
      </c>
      <c r="H57" s="394">
        <f>'A4'!H57</f>
        <v>0</v>
      </c>
      <c r="I57" s="394">
        <f>'A4'!I57</f>
        <v>0</v>
      </c>
      <c r="J57" s="394">
        <f>'A4'!J57</f>
        <v>0</v>
      </c>
      <c r="K57" s="394">
        <f>'A4'!K57</f>
        <v>0</v>
      </c>
      <c r="L57" s="394">
        <f>'A4'!L57</f>
        <v>0</v>
      </c>
      <c r="M57" s="394">
        <f>'A4'!M57</f>
        <v>0</v>
      </c>
      <c r="N57" s="394">
        <f>'A4'!N57</f>
        <v>0</v>
      </c>
      <c r="O57" s="394">
        <f>'A4'!O57</f>
        <v>0</v>
      </c>
      <c r="P57" s="394">
        <f>'A4'!P57</f>
        <v>0</v>
      </c>
      <c r="Q57" s="394">
        <f>'A4'!Q57</f>
        <v>0</v>
      </c>
      <c r="R57" s="394">
        <f>'A4'!R57</f>
        <v>0</v>
      </c>
      <c r="S57" s="394">
        <f>'A4'!S57</f>
        <v>0</v>
      </c>
      <c r="T57" s="394">
        <f>'A4'!T57</f>
        <v>0</v>
      </c>
      <c r="U57" s="394">
        <f>'A4'!U57</f>
        <v>0</v>
      </c>
      <c r="V57" s="394">
        <f>'A4'!V57</f>
        <v>0</v>
      </c>
      <c r="W57" s="394">
        <f>'A4'!W57</f>
        <v>0</v>
      </c>
      <c r="X57" s="394">
        <f>'A4'!X57</f>
        <v>0</v>
      </c>
      <c r="Y57" s="394">
        <f>'A4'!Y57</f>
        <v>0</v>
      </c>
      <c r="Z57" s="394">
        <f>'A4'!Z57</f>
        <v>0</v>
      </c>
      <c r="AA57" s="394">
        <f>'A4'!AA57</f>
        <v>0</v>
      </c>
      <c r="AB57" s="394">
        <f>'A4'!AB57</f>
        <v>0</v>
      </c>
      <c r="AC57" s="394">
        <f>'A4'!AC57</f>
        <v>0</v>
      </c>
      <c r="AD57" s="394">
        <f>'A4'!AD57</f>
        <v>2.2732940199999994</v>
      </c>
      <c r="AE57" s="394">
        <f>'A4'!AE57</f>
        <v>0</v>
      </c>
      <c r="AF57" s="394">
        <f>'A4'!AF57</f>
        <v>0</v>
      </c>
      <c r="AG57" s="394">
        <f>'A4'!AG57</f>
        <v>0</v>
      </c>
      <c r="AH57" s="394">
        <f>'A4'!AH57</f>
        <v>0</v>
      </c>
      <c r="AI57" s="394">
        <f>'A4'!AI57</f>
        <v>0</v>
      </c>
      <c r="AJ57" s="394">
        <f>'A4'!AJ57</f>
        <v>0</v>
      </c>
      <c r="AK57" s="394">
        <f>'A4'!AK57</f>
        <v>0</v>
      </c>
      <c r="AL57" s="394">
        <f>'A4'!AL57</f>
        <v>0</v>
      </c>
      <c r="AM57" s="394">
        <f>'A4'!AM57</f>
        <v>0</v>
      </c>
      <c r="AN57" s="394">
        <f>'A4'!AN57</f>
        <v>0</v>
      </c>
      <c r="AO57" s="394">
        <f>'A4'!AO57</f>
        <v>0</v>
      </c>
      <c r="AP57" s="394">
        <f>'A4'!AP57</f>
        <v>0</v>
      </c>
      <c r="AQ57" s="394">
        <f>'A4'!AQ57</f>
        <v>0</v>
      </c>
      <c r="AR57" s="394">
        <f>'A4'!AR57</f>
        <v>19.772268579999999</v>
      </c>
    </row>
    <row r="58" spans="1:56" s="14" customFormat="1" ht="18" customHeight="1">
      <c r="A58" s="78"/>
      <c r="B58" s="31" t="s">
        <v>176</v>
      </c>
      <c r="C58" s="75"/>
      <c r="D58" s="394">
        <f>'A4'!D58</f>
        <v>0</v>
      </c>
      <c r="E58" s="394">
        <f>'A4'!E58</f>
        <v>0</v>
      </c>
      <c r="F58" s="394">
        <f>'A4'!F58</f>
        <v>0</v>
      </c>
      <c r="G58" s="394">
        <f>'A4'!G58</f>
        <v>0</v>
      </c>
      <c r="H58" s="394">
        <f>'A4'!H58</f>
        <v>0</v>
      </c>
      <c r="I58" s="394">
        <f>'A4'!I58</f>
        <v>0</v>
      </c>
      <c r="J58" s="394">
        <f>'A4'!J58</f>
        <v>0</v>
      </c>
      <c r="K58" s="394">
        <f>'A4'!K58</f>
        <v>0</v>
      </c>
      <c r="L58" s="394">
        <f>'A4'!L58</f>
        <v>0</v>
      </c>
      <c r="M58" s="394">
        <f>'A4'!M58</f>
        <v>0</v>
      </c>
      <c r="N58" s="394">
        <f>'A4'!N58</f>
        <v>20.824318720000001</v>
      </c>
      <c r="O58" s="394">
        <f>'A4'!O58</f>
        <v>1.7516974000000003</v>
      </c>
      <c r="P58" s="394">
        <f>'A4'!P58</f>
        <v>0</v>
      </c>
      <c r="Q58" s="394">
        <f>'A4'!Q58</f>
        <v>0</v>
      </c>
      <c r="R58" s="394">
        <f>'A4'!R58</f>
        <v>0</v>
      </c>
      <c r="S58" s="394">
        <f>'A4'!S58</f>
        <v>0</v>
      </c>
      <c r="T58" s="394">
        <f>'A4'!T58</f>
        <v>0</v>
      </c>
      <c r="U58" s="394">
        <f>'A4'!U58</f>
        <v>0</v>
      </c>
      <c r="V58" s="394">
        <f>'A4'!V58</f>
        <v>0</v>
      </c>
      <c r="W58" s="394">
        <f>'A4'!W58</f>
        <v>0</v>
      </c>
      <c r="X58" s="394">
        <f>'A4'!X58</f>
        <v>0</v>
      </c>
      <c r="Y58" s="394">
        <f>'A4'!Y58</f>
        <v>0.45063137999999997</v>
      </c>
      <c r="Z58" s="394">
        <f>'A4'!Z58</f>
        <v>7.8929551600000014</v>
      </c>
      <c r="AA58" s="394">
        <f>'A4'!AA58</f>
        <v>0</v>
      </c>
      <c r="AB58" s="394">
        <f>'A4'!AB58</f>
        <v>0</v>
      </c>
      <c r="AC58" s="394">
        <f>'A4'!AC58</f>
        <v>106.83797920000001</v>
      </c>
      <c r="AD58" s="394">
        <f>'A4'!AD58</f>
        <v>137.97190898000002</v>
      </c>
      <c r="AE58" s="394">
        <f>'A4'!AE58</f>
        <v>0</v>
      </c>
      <c r="AF58" s="394">
        <f>'A4'!AF58</f>
        <v>0</v>
      </c>
      <c r="AG58" s="394">
        <f>'A4'!AG58</f>
        <v>35.221790300000002</v>
      </c>
      <c r="AH58" s="394">
        <f>'A4'!AH58</f>
        <v>0</v>
      </c>
      <c r="AI58" s="394">
        <f>'A4'!AI58</f>
        <v>0</v>
      </c>
      <c r="AJ58" s="394">
        <f>'A4'!AJ58</f>
        <v>0</v>
      </c>
      <c r="AK58" s="394">
        <f>'A4'!AK58</f>
        <v>0</v>
      </c>
      <c r="AL58" s="394">
        <f>'A4'!AL58</f>
        <v>23.350316890000002</v>
      </c>
      <c r="AM58" s="394">
        <f>'A4'!AM58</f>
        <v>0</v>
      </c>
      <c r="AN58" s="394">
        <f>'A4'!AN58</f>
        <v>0</v>
      </c>
      <c r="AO58" s="394">
        <f>'A4'!AO58</f>
        <v>0</v>
      </c>
      <c r="AP58" s="394">
        <f>'A4'!AP58</f>
        <v>0</v>
      </c>
      <c r="AQ58" s="394">
        <f>'A4'!AQ58</f>
        <v>1.6183009399999995</v>
      </c>
      <c r="AR58" s="394">
        <f>'A4'!AR58</f>
        <v>157.38085977</v>
      </c>
    </row>
    <row r="59" spans="1:56" s="14" customFormat="1" ht="18" customHeight="1">
      <c r="A59" s="78"/>
      <c r="B59" s="12" t="s">
        <v>177</v>
      </c>
      <c r="C59" s="75"/>
      <c r="D59" s="394">
        <f>'A4'!D59</f>
        <v>0</v>
      </c>
      <c r="E59" s="394">
        <f>'A4'!E59</f>
        <v>0</v>
      </c>
      <c r="F59" s="394">
        <f>'A4'!F59</f>
        <v>0</v>
      </c>
      <c r="G59" s="394">
        <f>'A4'!G59</f>
        <v>0</v>
      </c>
      <c r="H59" s="394">
        <f>'A4'!H59</f>
        <v>0</v>
      </c>
      <c r="I59" s="394">
        <f>'A4'!I59</f>
        <v>0</v>
      </c>
      <c r="J59" s="394">
        <f>'A4'!J59</f>
        <v>0</v>
      </c>
      <c r="K59" s="394">
        <f>'A4'!K59</f>
        <v>0</v>
      </c>
      <c r="L59" s="394">
        <f>'A4'!L59</f>
        <v>0</v>
      </c>
      <c r="M59" s="394">
        <f>'A4'!M59</f>
        <v>0</v>
      </c>
      <c r="N59" s="394">
        <f>'A4'!N59</f>
        <v>0.61409780999999997</v>
      </c>
      <c r="O59" s="394">
        <f>'A4'!O59</f>
        <v>0</v>
      </c>
      <c r="P59" s="394">
        <f>'A4'!P59</f>
        <v>0</v>
      </c>
      <c r="Q59" s="394">
        <f>'A4'!Q59</f>
        <v>0</v>
      </c>
      <c r="R59" s="394">
        <f>'A4'!R59</f>
        <v>6.5484680200000005</v>
      </c>
      <c r="S59" s="394">
        <f>'A4'!S59</f>
        <v>0</v>
      </c>
      <c r="T59" s="394">
        <f>'A4'!T59</f>
        <v>0</v>
      </c>
      <c r="U59" s="394">
        <f>'A4'!U59</f>
        <v>0</v>
      </c>
      <c r="V59" s="394">
        <f>'A4'!V59</f>
        <v>0</v>
      </c>
      <c r="W59" s="394">
        <f>'A4'!W59</f>
        <v>0</v>
      </c>
      <c r="X59" s="394">
        <f>'A4'!X59</f>
        <v>0</v>
      </c>
      <c r="Y59" s="394">
        <f>'A4'!Y59</f>
        <v>0</v>
      </c>
      <c r="Z59" s="394">
        <f>'A4'!Z59</f>
        <v>7.9488328899999985</v>
      </c>
      <c r="AA59" s="394">
        <f>'A4'!AA59</f>
        <v>0</v>
      </c>
      <c r="AB59" s="394">
        <f>'A4'!AB59</f>
        <v>0</v>
      </c>
      <c r="AC59" s="394">
        <f>'A4'!AC59</f>
        <v>321.29018493000001</v>
      </c>
      <c r="AD59" s="394">
        <f>'A4'!AD59</f>
        <v>144.42584374999998</v>
      </c>
      <c r="AE59" s="394">
        <f>'A4'!AE59</f>
        <v>0</v>
      </c>
      <c r="AF59" s="394">
        <f>'A4'!AF59</f>
        <v>0</v>
      </c>
      <c r="AG59" s="394">
        <f>'A4'!AG59</f>
        <v>34.213476069999999</v>
      </c>
      <c r="AH59" s="394">
        <f>'A4'!AH59</f>
        <v>0</v>
      </c>
      <c r="AI59" s="394">
        <f>'A4'!AI59</f>
        <v>0</v>
      </c>
      <c r="AJ59" s="394">
        <f>'A4'!AJ59</f>
        <v>0</v>
      </c>
      <c r="AK59" s="394">
        <f>'A4'!AK59</f>
        <v>0</v>
      </c>
      <c r="AL59" s="394">
        <f>'A4'!AL59</f>
        <v>82.959361819999998</v>
      </c>
      <c r="AM59" s="394">
        <f>'A4'!AM59</f>
        <v>0</v>
      </c>
      <c r="AN59" s="394">
        <f>'A4'!AN59</f>
        <v>0</v>
      </c>
      <c r="AO59" s="394">
        <f>'A4'!AO59</f>
        <v>0</v>
      </c>
      <c r="AP59" s="394">
        <f>'A4'!AP59</f>
        <v>0</v>
      </c>
      <c r="AQ59" s="394">
        <f>'A4'!AQ59</f>
        <v>0</v>
      </c>
      <c r="AR59" s="394">
        <f>'A4'!AR59</f>
        <v>1382.2027433000007</v>
      </c>
    </row>
    <row r="60" spans="1:56" s="14" customFormat="1" ht="18" customHeight="1">
      <c r="A60" s="78"/>
      <c r="B60" s="31" t="s">
        <v>175</v>
      </c>
      <c r="C60" s="75"/>
      <c r="D60" s="394">
        <f>'A4'!D60</f>
        <v>0</v>
      </c>
      <c r="E60" s="394">
        <f>'A4'!E60</f>
        <v>0</v>
      </c>
      <c r="F60" s="394">
        <f>'A4'!F60</f>
        <v>0</v>
      </c>
      <c r="G60" s="394">
        <f>'A4'!G60</f>
        <v>0</v>
      </c>
      <c r="H60" s="394">
        <f>'A4'!H60</f>
        <v>0</v>
      </c>
      <c r="I60" s="394">
        <f>'A4'!I60</f>
        <v>0</v>
      </c>
      <c r="J60" s="394">
        <f>'A4'!J60</f>
        <v>0</v>
      </c>
      <c r="K60" s="394">
        <f>'A4'!K60</f>
        <v>0</v>
      </c>
      <c r="L60" s="394">
        <f>'A4'!L60</f>
        <v>0</v>
      </c>
      <c r="M60" s="394">
        <f>'A4'!M60</f>
        <v>0</v>
      </c>
      <c r="N60" s="394">
        <f>'A4'!N60</f>
        <v>0</v>
      </c>
      <c r="O60" s="394">
        <f>'A4'!O60</f>
        <v>0</v>
      </c>
      <c r="P60" s="394">
        <f>'A4'!P60</f>
        <v>0</v>
      </c>
      <c r="Q60" s="394">
        <f>'A4'!Q60</f>
        <v>0</v>
      </c>
      <c r="R60" s="394">
        <f>'A4'!R60</f>
        <v>0</v>
      </c>
      <c r="S60" s="394">
        <f>'A4'!S60</f>
        <v>0</v>
      </c>
      <c r="T60" s="394">
        <f>'A4'!T60</f>
        <v>0</v>
      </c>
      <c r="U60" s="394">
        <f>'A4'!U60</f>
        <v>0</v>
      </c>
      <c r="V60" s="394">
        <f>'A4'!V60</f>
        <v>0</v>
      </c>
      <c r="W60" s="394">
        <f>'A4'!W60</f>
        <v>0</v>
      </c>
      <c r="X60" s="394">
        <f>'A4'!X60</f>
        <v>0</v>
      </c>
      <c r="Y60" s="394">
        <f>'A4'!Y60</f>
        <v>0</v>
      </c>
      <c r="Z60" s="394">
        <f>'A4'!Z60</f>
        <v>0</v>
      </c>
      <c r="AA60" s="394">
        <f>'A4'!AA60</f>
        <v>0</v>
      </c>
      <c r="AB60" s="394">
        <f>'A4'!AB60</f>
        <v>0</v>
      </c>
      <c r="AC60" s="394">
        <f>'A4'!AC60</f>
        <v>0</v>
      </c>
      <c r="AD60" s="394">
        <f>'A4'!AD60</f>
        <v>110.21668978999999</v>
      </c>
      <c r="AE60" s="394">
        <f>'A4'!AE60</f>
        <v>0</v>
      </c>
      <c r="AF60" s="394">
        <f>'A4'!AF60</f>
        <v>0</v>
      </c>
      <c r="AG60" s="394">
        <f>'A4'!AG60</f>
        <v>0</v>
      </c>
      <c r="AH60" s="394">
        <f>'A4'!AH60</f>
        <v>0</v>
      </c>
      <c r="AI60" s="394">
        <f>'A4'!AI60</f>
        <v>0</v>
      </c>
      <c r="AJ60" s="394">
        <f>'A4'!AJ60</f>
        <v>0</v>
      </c>
      <c r="AK60" s="394">
        <f>'A4'!AK60</f>
        <v>0</v>
      </c>
      <c r="AL60" s="394">
        <f>'A4'!AL60</f>
        <v>0</v>
      </c>
      <c r="AM60" s="394">
        <f>'A4'!AM60</f>
        <v>0</v>
      </c>
      <c r="AN60" s="394">
        <f>'A4'!AN60</f>
        <v>0</v>
      </c>
      <c r="AO60" s="394">
        <f>'A4'!AO60</f>
        <v>0</v>
      </c>
      <c r="AP60" s="394">
        <f>'A4'!AP60</f>
        <v>0</v>
      </c>
      <c r="AQ60" s="394">
        <f>'A4'!AQ60</f>
        <v>0</v>
      </c>
      <c r="AR60" s="394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4">
        <f>'A4'!D61</f>
        <v>0</v>
      </c>
      <c r="E61" s="394">
        <f>'A4'!E61</f>
        <v>0</v>
      </c>
      <c r="F61" s="394">
        <f>'A4'!F61</f>
        <v>0</v>
      </c>
      <c r="G61" s="394">
        <f>'A4'!G61</f>
        <v>0</v>
      </c>
      <c r="H61" s="394">
        <f>'A4'!H61</f>
        <v>0</v>
      </c>
      <c r="I61" s="394">
        <f>'A4'!I61</f>
        <v>0</v>
      </c>
      <c r="J61" s="394">
        <f>'A4'!J61</f>
        <v>0</v>
      </c>
      <c r="K61" s="394">
        <f>'A4'!K61</f>
        <v>0</v>
      </c>
      <c r="L61" s="394">
        <f>'A4'!L61</f>
        <v>0</v>
      </c>
      <c r="M61" s="394">
        <f>'A4'!M61</f>
        <v>0</v>
      </c>
      <c r="N61" s="394">
        <f>'A4'!N61</f>
        <v>0.61409780999999997</v>
      </c>
      <c r="O61" s="394">
        <f>'A4'!O61</f>
        <v>0</v>
      </c>
      <c r="P61" s="394">
        <f>'A4'!P61</f>
        <v>0</v>
      </c>
      <c r="Q61" s="394">
        <f>'A4'!Q61</f>
        <v>0</v>
      </c>
      <c r="R61" s="394">
        <f>'A4'!R61</f>
        <v>6.5484680200000005</v>
      </c>
      <c r="S61" s="394">
        <f>'A4'!S61</f>
        <v>0</v>
      </c>
      <c r="T61" s="394">
        <f>'A4'!T61</f>
        <v>0</v>
      </c>
      <c r="U61" s="394">
        <f>'A4'!U61</f>
        <v>0</v>
      </c>
      <c r="V61" s="394">
        <f>'A4'!V61</f>
        <v>0</v>
      </c>
      <c r="W61" s="394">
        <f>'A4'!W61</f>
        <v>0</v>
      </c>
      <c r="X61" s="394">
        <f>'A4'!X61</f>
        <v>0</v>
      </c>
      <c r="Y61" s="394">
        <f>'A4'!Y61</f>
        <v>0</v>
      </c>
      <c r="Z61" s="394">
        <f>'A4'!Z61</f>
        <v>7.9488328899999985</v>
      </c>
      <c r="AA61" s="394">
        <f>'A4'!AA61</f>
        <v>0</v>
      </c>
      <c r="AB61" s="394">
        <f>'A4'!AB61</f>
        <v>0</v>
      </c>
      <c r="AC61" s="394">
        <f>'A4'!AC61</f>
        <v>321.29018493000001</v>
      </c>
      <c r="AD61" s="394">
        <f>'A4'!AD61</f>
        <v>34.209153959999995</v>
      </c>
      <c r="AE61" s="394">
        <f>'A4'!AE61</f>
        <v>0</v>
      </c>
      <c r="AF61" s="394">
        <f>'A4'!AF61</f>
        <v>0</v>
      </c>
      <c r="AG61" s="394">
        <f>'A4'!AG61</f>
        <v>34.213476069999999</v>
      </c>
      <c r="AH61" s="394">
        <f>'A4'!AH61</f>
        <v>0</v>
      </c>
      <c r="AI61" s="394">
        <f>'A4'!AI61</f>
        <v>0</v>
      </c>
      <c r="AJ61" s="394">
        <f>'A4'!AJ61</f>
        <v>0</v>
      </c>
      <c r="AK61" s="394">
        <f>'A4'!AK61</f>
        <v>0</v>
      </c>
      <c r="AL61" s="394">
        <f>'A4'!AL61</f>
        <v>82.959361819999998</v>
      </c>
      <c r="AM61" s="394">
        <f>'A4'!AM61</f>
        <v>0</v>
      </c>
      <c r="AN61" s="394">
        <f>'A4'!AN61</f>
        <v>0</v>
      </c>
      <c r="AO61" s="394">
        <f>'A4'!AO61</f>
        <v>0</v>
      </c>
      <c r="AP61" s="394">
        <f>'A4'!AP61</f>
        <v>0</v>
      </c>
      <c r="AQ61" s="394">
        <f>'A4'!AQ61</f>
        <v>0</v>
      </c>
      <c r="AR61" s="394">
        <f>'A4'!AR61</f>
        <v>1382.2027433000007</v>
      </c>
    </row>
    <row r="62" spans="1:56" s="14" customFormat="1" ht="18" customHeight="1">
      <c r="A62" s="77"/>
      <c r="B62" s="466" t="s">
        <v>329</v>
      </c>
      <c r="C62" s="75"/>
      <c r="D62" s="394">
        <f>'A4'!D62</f>
        <v>0</v>
      </c>
      <c r="E62" s="394">
        <f>'A4'!E62</f>
        <v>0</v>
      </c>
      <c r="F62" s="394">
        <f>'A4'!F62</f>
        <v>0</v>
      </c>
      <c r="G62" s="394">
        <f>'A4'!G62</f>
        <v>0</v>
      </c>
      <c r="H62" s="394">
        <f>'A4'!H62</f>
        <v>0</v>
      </c>
      <c r="I62" s="394">
        <f>'A4'!I62</f>
        <v>0</v>
      </c>
      <c r="J62" s="394">
        <f>'A4'!J62</f>
        <v>0</v>
      </c>
      <c r="K62" s="394">
        <f>'A4'!K62</f>
        <v>0</v>
      </c>
      <c r="L62" s="394">
        <f>'A4'!L62</f>
        <v>0</v>
      </c>
      <c r="M62" s="394">
        <f>'A4'!M62</f>
        <v>0</v>
      </c>
      <c r="N62" s="394">
        <f>'A4'!N62</f>
        <v>0</v>
      </c>
      <c r="O62" s="394">
        <f>'A4'!O62</f>
        <v>0</v>
      </c>
      <c r="P62" s="394">
        <f>'A4'!P62</f>
        <v>0</v>
      </c>
      <c r="Q62" s="394">
        <f>'A4'!Q62</f>
        <v>0</v>
      </c>
      <c r="R62" s="394">
        <f>'A4'!R62</f>
        <v>0</v>
      </c>
      <c r="S62" s="394">
        <f>'A4'!S62</f>
        <v>0</v>
      </c>
      <c r="T62" s="394">
        <f>'A4'!T62</f>
        <v>0</v>
      </c>
      <c r="U62" s="394">
        <f>'A4'!U62</f>
        <v>0</v>
      </c>
      <c r="V62" s="394">
        <f>'A4'!V62</f>
        <v>0</v>
      </c>
      <c r="W62" s="394">
        <f>'A4'!W62</f>
        <v>0</v>
      </c>
      <c r="X62" s="394">
        <f>'A4'!X62</f>
        <v>0</v>
      </c>
      <c r="Y62" s="394">
        <f>'A4'!Y62</f>
        <v>0</v>
      </c>
      <c r="Z62" s="394">
        <f>'A4'!Z62</f>
        <v>0</v>
      </c>
      <c r="AA62" s="394">
        <f>'A4'!AA62</f>
        <v>0</v>
      </c>
      <c r="AB62" s="394">
        <f>'A4'!AB62</f>
        <v>0</v>
      </c>
      <c r="AC62" s="394">
        <f>'A4'!AC62</f>
        <v>0</v>
      </c>
      <c r="AD62" s="394">
        <f>'A4'!AD62</f>
        <v>0</v>
      </c>
      <c r="AE62" s="394">
        <f>'A4'!AE62</f>
        <v>0</v>
      </c>
      <c r="AF62" s="394">
        <f>'A4'!AF62</f>
        <v>0</v>
      </c>
      <c r="AG62" s="394">
        <f>'A4'!AG62</f>
        <v>0</v>
      </c>
      <c r="AH62" s="394">
        <f>'A4'!AH62</f>
        <v>0</v>
      </c>
      <c r="AI62" s="394">
        <f>'A4'!AI62</f>
        <v>0</v>
      </c>
      <c r="AJ62" s="394">
        <f>'A4'!AJ62</f>
        <v>0</v>
      </c>
      <c r="AK62" s="394">
        <f>'A4'!AK62</f>
        <v>0</v>
      </c>
      <c r="AL62" s="394">
        <f>'A4'!AL62</f>
        <v>0</v>
      </c>
      <c r="AM62" s="394">
        <f>'A4'!AM62</f>
        <v>0</v>
      </c>
      <c r="AN62" s="394">
        <f>'A4'!AN62</f>
        <v>0</v>
      </c>
      <c r="AO62" s="394">
        <f>'A4'!AO62</f>
        <v>0</v>
      </c>
      <c r="AP62" s="394">
        <f>'A4'!AP62</f>
        <v>0</v>
      </c>
      <c r="AQ62" s="394">
        <f>'A4'!AQ62</f>
        <v>0</v>
      </c>
      <c r="AR62" s="394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4">
        <f>'A4'!D63</f>
        <v>0</v>
      </c>
      <c r="E63" s="394">
        <f>'A4'!E63</f>
        <v>0</v>
      </c>
      <c r="F63" s="394">
        <f>'A4'!F63</f>
        <v>0</v>
      </c>
      <c r="G63" s="394">
        <f>'A4'!G63</f>
        <v>0</v>
      </c>
      <c r="H63" s="394">
        <f>'A4'!H63</f>
        <v>0</v>
      </c>
      <c r="I63" s="394">
        <f>'A4'!I63</f>
        <v>0</v>
      </c>
      <c r="J63" s="394">
        <f>'A4'!J63</f>
        <v>0</v>
      </c>
      <c r="K63" s="394">
        <f>'A4'!K63</f>
        <v>0</v>
      </c>
      <c r="L63" s="394">
        <f>'A4'!L63</f>
        <v>0</v>
      </c>
      <c r="M63" s="394">
        <f>'A4'!M63</f>
        <v>0</v>
      </c>
      <c r="N63" s="394">
        <f>'A4'!N63</f>
        <v>0</v>
      </c>
      <c r="O63" s="394">
        <f>'A4'!O63</f>
        <v>0</v>
      </c>
      <c r="P63" s="394">
        <f>'A4'!P63</f>
        <v>0</v>
      </c>
      <c r="Q63" s="394">
        <f>'A4'!Q63</f>
        <v>0</v>
      </c>
      <c r="R63" s="394">
        <f>'A4'!R63</f>
        <v>0</v>
      </c>
      <c r="S63" s="394">
        <f>'A4'!S63</f>
        <v>0</v>
      </c>
      <c r="T63" s="394">
        <f>'A4'!T63</f>
        <v>0</v>
      </c>
      <c r="U63" s="394">
        <f>'A4'!U63</f>
        <v>0</v>
      </c>
      <c r="V63" s="394">
        <f>'A4'!V63</f>
        <v>0</v>
      </c>
      <c r="W63" s="394">
        <f>'A4'!W63</f>
        <v>0</v>
      </c>
      <c r="X63" s="394">
        <f>'A4'!X63</f>
        <v>0</v>
      </c>
      <c r="Y63" s="394">
        <f>'A4'!Y63</f>
        <v>0</v>
      </c>
      <c r="Z63" s="394">
        <f>'A4'!Z63</f>
        <v>0</v>
      </c>
      <c r="AA63" s="394">
        <f>'A4'!AA63</f>
        <v>0</v>
      </c>
      <c r="AB63" s="394">
        <f>'A4'!AB63</f>
        <v>0</v>
      </c>
      <c r="AC63" s="394">
        <f>'A4'!AC63</f>
        <v>0</v>
      </c>
      <c r="AD63" s="394">
        <f>'A4'!AD63</f>
        <v>0</v>
      </c>
      <c r="AE63" s="394">
        <f>'A4'!AE63</f>
        <v>0</v>
      </c>
      <c r="AF63" s="394">
        <f>'A4'!AF63</f>
        <v>0</v>
      </c>
      <c r="AG63" s="394">
        <f>'A4'!AG63</f>
        <v>0</v>
      </c>
      <c r="AH63" s="394">
        <f>'A4'!AH63</f>
        <v>0</v>
      </c>
      <c r="AI63" s="394">
        <f>'A4'!AI63</f>
        <v>0</v>
      </c>
      <c r="AJ63" s="394">
        <f>'A4'!AJ63</f>
        <v>0</v>
      </c>
      <c r="AK63" s="394">
        <f>'A4'!AK63</f>
        <v>0</v>
      </c>
      <c r="AL63" s="394">
        <f>'A4'!AL63</f>
        <v>0</v>
      </c>
      <c r="AM63" s="394">
        <f>'A4'!AM63</f>
        <v>0</v>
      </c>
      <c r="AN63" s="394">
        <f>'A4'!AN63</f>
        <v>0</v>
      </c>
      <c r="AO63" s="394">
        <f>'A4'!AO63</f>
        <v>0</v>
      </c>
      <c r="AP63" s="394">
        <f>'A4'!AP63</f>
        <v>0</v>
      </c>
      <c r="AQ63" s="394">
        <f>'A4'!AQ63</f>
        <v>0</v>
      </c>
      <c r="AR63" s="394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4">
        <f>'A4'!D64</f>
        <v>0</v>
      </c>
      <c r="E64" s="394">
        <f>'A4'!E64</f>
        <v>0</v>
      </c>
      <c r="F64" s="394">
        <f>'A4'!F64</f>
        <v>0</v>
      </c>
      <c r="G64" s="394">
        <f>'A4'!G64</f>
        <v>0</v>
      </c>
      <c r="H64" s="394">
        <f>'A4'!H64</f>
        <v>0</v>
      </c>
      <c r="I64" s="394">
        <f>'A4'!I64</f>
        <v>0</v>
      </c>
      <c r="J64" s="394">
        <f>'A4'!J64</f>
        <v>0</v>
      </c>
      <c r="K64" s="394">
        <f>'A4'!K64</f>
        <v>0</v>
      </c>
      <c r="L64" s="394">
        <f>'A4'!L64</f>
        <v>0</v>
      </c>
      <c r="M64" s="394">
        <f>'A4'!M64</f>
        <v>0</v>
      </c>
      <c r="N64" s="394">
        <f>'A4'!N64</f>
        <v>0</v>
      </c>
      <c r="O64" s="394">
        <f>'A4'!O64</f>
        <v>0</v>
      </c>
      <c r="P64" s="394">
        <f>'A4'!P64</f>
        <v>0</v>
      </c>
      <c r="Q64" s="394">
        <f>'A4'!Q64</f>
        <v>0</v>
      </c>
      <c r="R64" s="394">
        <f>'A4'!R64</f>
        <v>0</v>
      </c>
      <c r="S64" s="394">
        <f>'A4'!S64</f>
        <v>0</v>
      </c>
      <c r="T64" s="394">
        <f>'A4'!T64</f>
        <v>0</v>
      </c>
      <c r="U64" s="394">
        <f>'A4'!U64</f>
        <v>0</v>
      </c>
      <c r="V64" s="394">
        <f>'A4'!V64</f>
        <v>0</v>
      </c>
      <c r="W64" s="394">
        <f>'A4'!W64</f>
        <v>0</v>
      </c>
      <c r="X64" s="394">
        <f>'A4'!X64</f>
        <v>0</v>
      </c>
      <c r="Y64" s="394">
        <f>'A4'!Y64</f>
        <v>0</v>
      </c>
      <c r="Z64" s="394">
        <f>'A4'!Z64</f>
        <v>0</v>
      </c>
      <c r="AA64" s="394">
        <f>'A4'!AA64</f>
        <v>0</v>
      </c>
      <c r="AB64" s="394">
        <f>'A4'!AB64</f>
        <v>0</v>
      </c>
      <c r="AC64" s="394">
        <f>'A4'!AC64</f>
        <v>0</v>
      </c>
      <c r="AD64" s="394">
        <f>'A4'!AD64</f>
        <v>0</v>
      </c>
      <c r="AE64" s="394">
        <f>'A4'!AE64</f>
        <v>0</v>
      </c>
      <c r="AF64" s="394">
        <f>'A4'!AF64</f>
        <v>0</v>
      </c>
      <c r="AG64" s="394">
        <f>'A4'!AG64</f>
        <v>0</v>
      </c>
      <c r="AH64" s="394">
        <f>'A4'!AH64</f>
        <v>0</v>
      </c>
      <c r="AI64" s="394">
        <f>'A4'!AI64</f>
        <v>0</v>
      </c>
      <c r="AJ64" s="394">
        <f>'A4'!AJ64</f>
        <v>0</v>
      </c>
      <c r="AK64" s="394">
        <f>'A4'!AK64</f>
        <v>0</v>
      </c>
      <c r="AL64" s="394">
        <f>'A4'!AL64</f>
        <v>0</v>
      </c>
      <c r="AM64" s="394">
        <f>'A4'!AM64</f>
        <v>0</v>
      </c>
      <c r="AN64" s="394">
        <f>'A4'!AN64</f>
        <v>0</v>
      </c>
      <c r="AO64" s="394">
        <f>'A4'!AO64</f>
        <v>0</v>
      </c>
      <c r="AP64" s="394">
        <f>'A4'!AP64</f>
        <v>0</v>
      </c>
      <c r="AQ64" s="394">
        <f>'A4'!AQ64</f>
        <v>0</v>
      </c>
      <c r="AR64" s="394">
        <f>'A4'!AR64</f>
        <v>0</v>
      </c>
    </row>
    <row r="65" spans="1:44" s="14" customFormat="1" ht="18" customHeight="1">
      <c r="A65" s="78"/>
      <c r="B65" s="466" t="s">
        <v>328</v>
      </c>
      <c r="C65" s="75"/>
      <c r="D65" s="394">
        <f>'A4'!D65</f>
        <v>0</v>
      </c>
      <c r="E65" s="394">
        <f>'A4'!E65</f>
        <v>0</v>
      </c>
      <c r="F65" s="394">
        <f>'A4'!F65</f>
        <v>0</v>
      </c>
      <c r="G65" s="394">
        <f>'A4'!G65</f>
        <v>0</v>
      </c>
      <c r="H65" s="394">
        <f>'A4'!H65</f>
        <v>0</v>
      </c>
      <c r="I65" s="394">
        <f>'A4'!I65</f>
        <v>0</v>
      </c>
      <c r="J65" s="394">
        <f>'A4'!J65</f>
        <v>0</v>
      </c>
      <c r="K65" s="394">
        <f>'A4'!K65</f>
        <v>0</v>
      </c>
      <c r="L65" s="394">
        <f>'A4'!L65</f>
        <v>0</v>
      </c>
      <c r="M65" s="394">
        <f>'A4'!M65</f>
        <v>0</v>
      </c>
      <c r="N65" s="394">
        <f>'A4'!N65</f>
        <v>0</v>
      </c>
      <c r="O65" s="394">
        <f>'A4'!O65</f>
        <v>0</v>
      </c>
      <c r="P65" s="394">
        <f>'A4'!P65</f>
        <v>0</v>
      </c>
      <c r="Q65" s="394">
        <f>'A4'!Q65</f>
        <v>0</v>
      </c>
      <c r="R65" s="394">
        <f>'A4'!R65</f>
        <v>0</v>
      </c>
      <c r="S65" s="394">
        <f>'A4'!S65</f>
        <v>0</v>
      </c>
      <c r="T65" s="394">
        <f>'A4'!T65</f>
        <v>0</v>
      </c>
      <c r="U65" s="394">
        <f>'A4'!U65</f>
        <v>0</v>
      </c>
      <c r="V65" s="394">
        <f>'A4'!V65</f>
        <v>0</v>
      </c>
      <c r="W65" s="394">
        <f>'A4'!W65</f>
        <v>0</v>
      </c>
      <c r="X65" s="394">
        <f>'A4'!X65</f>
        <v>0</v>
      </c>
      <c r="Y65" s="394">
        <f>'A4'!Y65</f>
        <v>0</v>
      </c>
      <c r="Z65" s="394">
        <f>'A4'!Z65</f>
        <v>0</v>
      </c>
      <c r="AA65" s="394">
        <f>'A4'!AA65</f>
        <v>0</v>
      </c>
      <c r="AB65" s="394">
        <f>'A4'!AB65</f>
        <v>0</v>
      </c>
      <c r="AC65" s="394">
        <f>'A4'!AC65</f>
        <v>7.0715510100000003</v>
      </c>
      <c r="AD65" s="394">
        <f>'A4'!AD65</f>
        <v>43.535922129999989</v>
      </c>
      <c r="AE65" s="394">
        <f>'A4'!AE65</f>
        <v>0</v>
      </c>
      <c r="AF65" s="394">
        <f>'A4'!AF65</f>
        <v>0</v>
      </c>
      <c r="AG65" s="394">
        <f>'A4'!AG65</f>
        <v>0</v>
      </c>
      <c r="AH65" s="394">
        <f>'A4'!AH65</f>
        <v>0</v>
      </c>
      <c r="AI65" s="394">
        <f>'A4'!AI65</f>
        <v>0</v>
      </c>
      <c r="AJ65" s="394">
        <f>'A4'!AJ65</f>
        <v>0</v>
      </c>
      <c r="AK65" s="394">
        <f>'A4'!AK65</f>
        <v>0</v>
      </c>
      <c r="AL65" s="394">
        <f>'A4'!AL65</f>
        <v>0.10016644</v>
      </c>
      <c r="AM65" s="394">
        <f>'A4'!AM65</f>
        <v>0</v>
      </c>
      <c r="AN65" s="394">
        <f>'A4'!AN65</f>
        <v>0</v>
      </c>
      <c r="AO65" s="394">
        <f>'A4'!AO65</f>
        <v>0</v>
      </c>
      <c r="AP65" s="394">
        <f>'A4'!AP65</f>
        <v>0</v>
      </c>
      <c r="AQ65" s="394">
        <f>'A4'!AQ65</f>
        <v>1.595548</v>
      </c>
      <c r="AR65" s="394">
        <f>'A4'!AR65</f>
        <v>79.679801889999993</v>
      </c>
    </row>
    <row r="66" spans="1:44" s="14" customFormat="1" ht="18" customHeight="1">
      <c r="A66" s="78"/>
      <c r="B66" s="31" t="s">
        <v>175</v>
      </c>
      <c r="C66" s="75"/>
      <c r="D66" s="394">
        <f>'A4'!D66</f>
        <v>0</v>
      </c>
      <c r="E66" s="394">
        <f>'A4'!E66</f>
        <v>0</v>
      </c>
      <c r="F66" s="394">
        <f>'A4'!F66</f>
        <v>0</v>
      </c>
      <c r="G66" s="394">
        <f>'A4'!G66</f>
        <v>0</v>
      </c>
      <c r="H66" s="394">
        <f>'A4'!H66</f>
        <v>0</v>
      </c>
      <c r="I66" s="394">
        <f>'A4'!I66</f>
        <v>0</v>
      </c>
      <c r="J66" s="394">
        <f>'A4'!J66</f>
        <v>0</v>
      </c>
      <c r="K66" s="394">
        <f>'A4'!K66</f>
        <v>0</v>
      </c>
      <c r="L66" s="394">
        <f>'A4'!L66</f>
        <v>0</v>
      </c>
      <c r="M66" s="394">
        <f>'A4'!M66</f>
        <v>0</v>
      </c>
      <c r="N66" s="394">
        <f>'A4'!N66</f>
        <v>0</v>
      </c>
      <c r="O66" s="394">
        <f>'A4'!O66</f>
        <v>0</v>
      </c>
      <c r="P66" s="394">
        <f>'A4'!P66</f>
        <v>0</v>
      </c>
      <c r="Q66" s="394">
        <f>'A4'!Q66</f>
        <v>0</v>
      </c>
      <c r="R66" s="394">
        <f>'A4'!R66</f>
        <v>0</v>
      </c>
      <c r="S66" s="394">
        <f>'A4'!S66</f>
        <v>0</v>
      </c>
      <c r="T66" s="394">
        <f>'A4'!T66</f>
        <v>0</v>
      </c>
      <c r="U66" s="394">
        <f>'A4'!U66</f>
        <v>0</v>
      </c>
      <c r="V66" s="394">
        <f>'A4'!V66</f>
        <v>0</v>
      </c>
      <c r="W66" s="394">
        <f>'A4'!W66</f>
        <v>0</v>
      </c>
      <c r="X66" s="394">
        <f>'A4'!X66</f>
        <v>0</v>
      </c>
      <c r="Y66" s="394">
        <f>'A4'!Y66</f>
        <v>0</v>
      </c>
      <c r="Z66" s="394">
        <f>'A4'!Z66</f>
        <v>0</v>
      </c>
      <c r="AA66" s="394">
        <f>'A4'!AA66</f>
        <v>0</v>
      </c>
      <c r="AB66" s="394">
        <f>'A4'!AB66</f>
        <v>0</v>
      </c>
      <c r="AC66" s="394">
        <f>'A4'!AC66</f>
        <v>6.9166027200000002</v>
      </c>
      <c r="AD66" s="394">
        <f>'A4'!AD66</f>
        <v>22.01823555999999</v>
      </c>
      <c r="AE66" s="394">
        <f>'A4'!AE66</f>
        <v>0</v>
      </c>
      <c r="AF66" s="394">
        <f>'A4'!AF66</f>
        <v>0</v>
      </c>
      <c r="AG66" s="394">
        <f>'A4'!AG66</f>
        <v>0</v>
      </c>
      <c r="AH66" s="394">
        <f>'A4'!AH66</f>
        <v>0</v>
      </c>
      <c r="AI66" s="394">
        <f>'A4'!AI66</f>
        <v>0</v>
      </c>
      <c r="AJ66" s="394">
        <f>'A4'!AJ66</f>
        <v>0</v>
      </c>
      <c r="AK66" s="394">
        <f>'A4'!AK66</f>
        <v>0</v>
      </c>
      <c r="AL66" s="394">
        <f>'A4'!AL66</f>
        <v>0.10016644</v>
      </c>
      <c r="AM66" s="394">
        <f>'A4'!AM66</f>
        <v>0</v>
      </c>
      <c r="AN66" s="394">
        <f>'A4'!AN66</f>
        <v>0</v>
      </c>
      <c r="AO66" s="394">
        <f>'A4'!AO66</f>
        <v>0</v>
      </c>
      <c r="AP66" s="394">
        <f>'A4'!AP66</f>
        <v>0</v>
      </c>
      <c r="AQ66" s="394">
        <f>'A4'!AQ66</f>
        <v>0.10009409</v>
      </c>
      <c r="AR66" s="394">
        <f>'A4'!AR66</f>
        <v>34.814566259999992</v>
      </c>
    </row>
    <row r="67" spans="1:44" s="14" customFormat="1" ht="18" customHeight="1">
      <c r="A67" s="78"/>
      <c r="B67" s="31" t="s">
        <v>176</v>
      </c>
      <c r="C67" s="75"/>
      <c r="D67" s="394">
        <f>'A4'!D67</f>
        <v>0</v>
      </c>
      <c r="E67" s="394">
        <f>'A4'!E67</f>
        <v>0</v>
      </c>
      <c r="F67" s="394">
        <f>'A4'!F67</f>
        <v>0</v>
      </c>
      <c r="G67" s="394">
        <f>'A4'!G67</f>
        <v>0</v>
      </c>
      <c r="H67" s="394">
        <f>'A4'!H67</f>
        <v>0</v>
      </c>
      <c r="I67" s="394">
        <f>'A4'!I67</f>
        <v>0</v>
      </c>
      <c r="J67" s="394">
        <f>'A4'!J67</f>
        <v>0</v>
      </c>
      <c r="K67" s="394">
        <f>'A4'!K67</f>
        <v>0</v>
      </c>
      <c r="L67" s="394">
        <f>'A4'!L67</f>
        <v>0</v>
      </c>
      <c r="M67" s="394">
        <f>'A4'!M67</f>
        <v>0</v>
      </c>
      <c r="N67" s="394">
        <f>'A4'!N67</f>
        <v>0</v>
      </c>
      <c r="O67" s="394">
        <f>'A4'!O67</f>
        <v>0</v>
      </c>
      <c r="P67" s="394">
        <f>'A4'!P67</f>
        <v>0</v>
      </c>
      <c r="Q67" s="394">
        <f>'A4'!Q67</f>
        <v>0</v>
      </c>
      <c r="R67" s="394">
        <f>'A4'!R67</f>
        <v>0</v>
      </c>
      <c r="S67" s="394">
        <f>'A4'!S67</f>
        <v>0</v>
      </c>
      <c r="T67" s="394">
        <f>'A4'!T67</f>
        <v>0</v>
      </c>
      <c r="U67" s="394">
        <f>'A4'!U67</f>
        <v>0</v>
      </c>
      <c r="V67" s="394">
        <f>'A4'!V67</f>
        <v>0</v>
      </c>
      <c r="W67" s="394">
        <f>'A4'!W67</f>
        <v>0</v>
      </c>
      <c r="X67" s="394">
        <f>'A4'!X67</f>
        <v>0</v>
      </c>
      <c r="Y67" s="394">
        <f>'A4'!Y67</f>
        <v>0</v>
      </c>
      <c r="Z67" s="394">
        <f>'A4'!Z67</f>
        <v>0</v>
      </c>
      <c r="AA67" s="394">
        <f>'A4'!AA67</f>
        <v>0</v>
      </c>
      <c r="AB67" s="394">
        <f>'A4'!AB67</f>
        <v>0</v>
      </c>
      <c r="AC67" s="394">
        <f>'A4'!AC67</f>
        <v>0.15494829000000002</v>
      </c>
      <c r="AD67" s="394">
        <f>'A4'!AD67</f>
        <v>21.517686569999999</v>
      </c>
      <c r="AE67" s="394">
        <f>'A4'!AE67</f>
        <v>0</v>
      </c>
      <c r="AF67" s="394">
        <f>'A4'!AF67</f>
        <v>0</v>
      </c>
      <c r="AG67" s="394">
        <f>'A4'!AG67</f>
        <v>0</v>
      </c>
      <c r="AH67" s="394">
        <f>'A4'!AH67</f>
        <v>0</v>
      </c>
      <c r="AI67" s="394">
        <f>'A4'!AI67</f>
        <v>0</v>
      </c>
      <c r="AJ67" s="394">
        <f>'A4'!AJ67</f>
        <v>0</v>
      </c>
      <c r="AK67" s="394">
        <f>'A4'!AK67</f>
        <v>0</v>
      </c>
      <c r="AL67" s="394">
        <f>'A4'!AL67</f>
        <v>0</v>
      </c>
      <c r="AM67" s="394">
        <f>'A4'!AM67</f>
        <v>0</v>
      </c>
      <c r="AN67" s="394">
        <f>'A4'!AN67</f>
        <v>0</v>
      </c>
      <c r="AO67" s="394">
        <f>'A4'!AO67</f>
        <v>0</v>
      </c>
      <c r="AP67" s="394">
        <f>'A4'!AP67</f>
        <v>0</v>
      </c>
      <c r="AQ67" s="394">
        <f>'A4'!AQ67</f>
        <v>1.4954539099999999</v>
      </c>
      <c r="AR67" s="394">
        <f>'A4'!AR67</f>
        <v>44.865235629999994</v>
      </c>
    </row>
    <row r="68" spans="1:44" s="14" customFormat="1" ht="18" customHeight="1">
      <c r="A68" s="77"/>
      <c r="B68" s="28" t="s">
        <v>339</v>
      </c>
      <c r="C68" s="75"/>
      <c r="D68" s="470">
        <f>'A4'!D68</f>
        <v>0</v>
      </c>
      <c r="E68" s="470">
        <f>'A4'!E68</f>
        <v>0</v>
      </c>
      <c r="F68" s="470">
        <f>'A4'!F68</f>
        <v>0</v>
      </c>
      <c r="G68" s="470">
        <f>'A4'!G68</f>
        <v>0</v>
      </c>
      <c r="H68" s="470">
        <f>'A4'!H68</f>
        <v>0</v>
      </c>
      <c r="I68" s="470">
        <f>'A4'!I68</f>
        <v>0</v>
      </c>
      <c r="J68" s="470">
        <f>'A4'!J68</f>
        <v>0</v>
      </c>
      <c r="K68" s="470">
        <f>'A4'!K68</f>
        <v>0</v>
      </c>
      <c r="L68" s="470">
        <f>'A4'!L68</f>
        <v>0</v>
      </c>
      <c r="M68" s="470">
        <f>'A4'!M68</f>
        <v>0</v>
      </c>
      <c r="N68" s="470">
        <f>'A4'!N68</f>
        <v>0</v>
      </c>
      <c r="O68" s="470">
        <f>'A4'!O68</f>
        <v>0</v>
      </c>
      <c r="P68" s="470">
        <f>'A4'!P68</f>
        <v>0</v>
      </c>
      <c r="Q68" s="470">
        <f>'A4'!Q68</f>
        <v>0</v>
      </c>
      <c r="R68" s="470">
        <f>'A4'!R68</f>
        <v>0</v>
      </c>
      <c r="S68" s="470">
        <f>'A4'!S68</f>
        <v>0</v>
      </c>
      <c r="T68" s="470">
        <f>'A4'!T68</f>
        <v>0</v>
      </c>
      <c r="U68" s="470">
        <f>'A4'!U68</f>
        <v>0</v>
      </c>
      <c r="V68" s="470">
        <f>'A4'!V68</f>
        <v>0</v>
      </c>
      <c r="W68" s="470">
        <f>'A4'!W68</f>
        <v>0</v>
      </c>
      <c r="X68" s="470">
        <f>'A4'!X68</f>
        <v>0</v>
      </c>
      <c r="Y68" s="470">
        <f>'A4'!Y68</f>
        <v>0</v>
      </c>
      <c r="Z68" s="470">
        <f>'A4'!Z68</f>
        <v>0</v>
      </c>
      <c r="AA68" s="470">
        <f>'A4'!AA68</f>
        <v>0</v>
      </c>
      <c r="AB68" s="470">
        <f>'A4'!AB68</f>
        <v>0</v>
      </c>
      <c r="AC68" s="470">
        <f>'A4'!AC68</f>
        <v>0</v>
      </c>
      <c r="AD68" s="470">
        <f>'A4'!AD68</f>
        <v>0</v>
      </c>
      <c r="AE68" s="470">
        <f>'A4'!AE68</f>
        <v>0</v>
      </c>
      <c r="AF68" s="470">
        <f>'A4'!AF68</f>
        <v>0</v>
      </c>
      <c r="AG68" s="470">
        <f>'A4'!AG68</f>
        <v>0</v>
      </c>
      <c r="AH68" s="470">
        <f>'A4'!AH68</f>
        <v>0</v>
      </c>
      <c r="AI68" s="470">
        <f>'A4'!AI68</f>
        <v>0</v>
      </c>
      <c r="AJ68" s="470">
        <f>'A4'!AJ68</f>
        <v>0</v>
      </c>
      <c r="AK68" s="470">
        <f>'A4'!AK68</f>
        <v>0</v>
      </c>
      <c r="AL68" s="470">
        <f>'A4'!AL68</f>
        <v>0</v>
      </c>
      <c r="AM68" s="470">
        <f>'A4'!AM68</f>
        <v>0</v>
      </c>
      <c r="AN68" s="470">
        <f>'A4'!AN68</f>
        <v>0</v>
      </c>
      <c r="AO68" s="470">
        <f>'A4'!AO68</f>
        <v>0</v>
      </c>
      <c r="AP68" s="470">
        <f>'A4'!AP68</f>
        <v>0</v>
      </c>
      <c r="AQ68" s="470">
        <f>'A4'!AQ68</f>
        <v>0</v>
      </c>
      <c r="AR68" s="470">
        <f>'A4'!AR68</f>
        <v>0</v>
      </c>
    </row>
    <row r="69" spans="1:44" s="14" customFormat="1" ht="18" customHeight="1">
      <c r="A69" s="77"/>
      <c r="B69" s="31" t="s">
        <v>340</v>
      </c>
      <c r="C69" s="75"/>
      <c r="D69" s="394">
        <f>'A4'!D69</f>
        <v>0</v>
      </c>
      <c r="E69" s="394">
        <f>'A4'!E69</f>
        <v>0</v>
      </c>
      <c r="F69" s="394">
        <f>'A4'!F69</f>
        <v>0</v>
      </c>
      <c r="G69" s="394">
        <f>'A4'!G69</f>
        <v>0</v>
      </c>
      <c r="H69" s="394">
        <f>'A4'!H69</f>
        <v>0</v>
      </c>
      <c r="I69" s="394">
        <f>'A4'!I69</f>
        <v>0</v>
      </c>
      <c r="J69" s="394">
        <f>'A4'!J69</f>
        <v>0</v>
      </c>
      <c r="K69" s="394">
        <f>'A4'!K69</f>
        <v>0</v>
      </c>
      <c r="L69" s="394">
        <f>'A4'!L69</f>
        <v>0</v>
      </c>
      <c r="M69" s="394">
        <f>'A4'!M69</f>
        <v>0</v>
      </c>
      <c r="N69" s="394">
        <f>'A4'!N69</f>
        <v>0</v>
      </c>
      <c r="O69" s="394">
        <f>'A4'!O69</f>
        <v>0</v>
      </c>
      <c r="P69" s="394">
        <f>'A4'!P69</f>
        <v>0</v>
      </c>
      <c r="Q69" s="394">
        <f>'A4'!Q69</f>
        <v>0</v>
      </c>
      <c r="R69" s="394">
        <f>'A4'!R69</f>
        <v>0</v>
      </c>
      <c r="S69" s="394">
        <f>'A4'!S69</f>
        <v>0</v>
      </c>
      <c r="T69" s="394">
        <f>'A4'!T69</f>
        <v>0</v>
      </c>
      <c r="U69" s="394">
        <f>'A4'!U69</f>
        <v>0</v>
      </c>
      <c r="V69" s="394">
        <f>'A4'!V69</f>
        <v>0</v>
      </c>
      <c r="W69" s="394">
        <f>'A4'!W69</f>
        <v>0</v>
      </c>
      <c r="X69" s="394">
        <f>'A4'!X69</f>
        <v>0</v>
      </c>
      <c r="Y69" s="394">
        <f>'A4'!Y69</f>
        <v>0</v>
      </c>
      <c r="Z69" s="394">
        <f>'A4'!Z69</f>
        <v>0</v>
      </c>
      <c r="AA69" s="394">
        <f>'A4'!AA69</f>
        <v>0</v>
      </c>
      <c r="AB69" s="394">
        <f>'A4'!AB69</f>
        <v>0</v>
      </c>
      <c r="AC69" s="394">
        <f>'A4'!AC69</f>
        <v>0</v>
      </c>
      <c r="AD69" s="394">
        <f>'A4'!AD69</f>
        <v>0</v>
      </c>
      <c r="AE69" s="394">
        <f>'A4'!AE69</f>
        <v>0</v>
      </c>
      <c r="AF69" s="394">
        <f>'A4'!AF69</f>
        <v>0</v>
      </c>
      <c r="AG69" s="394">
        <f>'A4'!AG69</f>
        <v>0</v>
      </c>
      <c r="AH69" s="394">
        <f>'A4'!AH69</f>
        <v>0</v>
      </c>
      <c r="AI69" s="394">
        <f>'A4'!AI69</f>
        <v>0</v>
      </c>
      <c r="AJ69" s="394">
        <f>'A4'!AJ69</f>
        <v>0</v>
      </c>
      <c r="AK69" s="394">
        <f>'A4'!AK69</f>
        <v>0</v>
      </c>
      <c r="AL69" s="394">
        <f>'A4'!AL69</f>
        <v>0</v>
      </c>
      <c r="AM69" s="394">
        <f>'A4'!AM69</f>
        <v>0</v>
      </c>
      <c r="AN69" s="394">
        <f>'A4'!AN69</f>
        <v>0</v>
      </c>
      <c r="AO69" s="394">
        <f>'A4'!AO69</f>
        <v>0</v>
      </c>
      <c r="AP69" s="394">
        <f>'A4'!AP69</f>
        <v>0</v>
      </c>
      <c r="AQ69" s="394">
        <f>'A4'!AQ69</f>
        <v>0</v>
      </c>
      <c r="AR69" s="394">
        <f>'A4'!AR69</f>
        <v>0</v>
      </c>
    </row>
    <row r="70" spans="1:44" s="14" customFormat="1" ht="18" customHeight="1">
      <c r="A70" s="77"/>
      <c r="B70" s="31" t="s">
        <v>341</v>
      </c>
      <c r="C70" s="75"/>
      <c r="D70" s="394">
        <f>'A4'!D70</f>
        <v>0</v>
      </c>
      <c r="E70" s="394">
        <f>'A4'!E70</f>
        <v>0</v>
      </c>
      <c r="F70" s="394">
        <f>'A4'!F70</f>
        <v>0</v>
      </c>
      <c r="G70" s="394">
        <f>'A4'!G70</f>
        <v>0</v>
      </c>
      <c r="H70" s="394">
        <f>'A4'!H70</f>
        <v>0</v>
      </c>
      <c r="I70" s="394">
        <f>'A4'!I70</f>
        <v>0</v>
      </c>
      <c r="J70" s="394">
        <f>'A4'!J70</f>
        <v>0</v>
      </c>
      <c r="K70" s="394">
        <f>'A4'!K70</f>
        <v>0</v>
      </c>
      <c r="L70" s="394">
        <f>'A4'!L70</f>
        <v>0</v>
      </c>
      <c r="M70" s="394">
        <f>'A4'!M70</f>
        <v>0</v>
      </c>
      <c r="N70" s="394">
        <f>'A4'!N70</f>
        <v>0</v>
      </c>
      <c r="O70" s="394">
        <f>'A4'!O70</f>
        <v>0</v>
      </c>
      <c r="P70" s="394">
        <f>'A4'!P70</f>
        <v>0</v>
      </c>
      <c r="Q70" s="394">
        <f>'A4'!Q70</f>
        <v>0</v>
      </c>
      <c r="R70" s="394">
        <f>'A4'!R70</f>
        <v>0</v>
      </c>
      <c r="S70" s="394">
        <f>'A4'!S70</f>
        <v>0</v>
      </c>
      <c r="T70" s="394">
        <f>'A4'!T70</f>
        <v>0</v>
      </c>
      <c r="U70" s="394">
        <f>'A4'!U70</f>
        <v>0</v>
      </c>
      <c r="V70" s="394">
        <f>'A4'!V70</f>
        <v>0</v>
      </c>
      <c r="W70" s="394">
        <f>'A4'!W70</f>
        <v>0</v>
      </c>
      <c r="X70" s="394">
        <f>'A4'!X70</f>
        <v>0</v>
      </c>
      <c r="Y70" s="394">
        <f>'A4'!Y70</f>
        <v>0</v>
      </c>
      <c r="Z70" s="394">
        <f>'A4'!Z70</f>
        <v>0</v>
      </c>
      <c r="AA70" s="394">
        <f>'A4'!AA70</f>
        <v>0</v>
      </c>
      <c r="AB70" s="394">
        <f>'A4'!AB70</f>
        <v>0</v>
      </c>
      <c r="AC70" s="394">
        <f>'A4'!AC70</f>
        <v>0</v>
      </c>
      <c r="AD70" s="394">
        <f>'A4'!AD70</f>
        <v>0</v>
      </c>
      <c r="AE70" s="394">
        <f>'A4'!AE70</f>
        <v>0</v>
      </c>
      <c r="AF70" s="394">
        <f>'A4'!AF70</f>
        <v>0</v>
      </c>
      <c r="AG70" s="394">
        <f>'A4'!AG70</f>
        <v>0</v>
      </c>
      <c r="AH70" s="394">
        <f>'A4'!AH70</f>
        <v>0</v>
      </c>
      <c r="AI70" s="394">
        <f>'A4'!AI70</f>
        <v>0</v>
      </c>
      <c r="AJ70" s="394">
        <f>'A4'!AJ70</f>
        <v>0</v>
      </c>
      <c r="AK70" s="394">
        <f>'A4'!AK70</f>
        <v>0</v>
      </c>
      <c r="AL70" s="394">
        <f>'A4'!AL70</f>
        <v>0</v>
      </c>
      <c r="AM70" s="394">
        <f>'A4'!AM70</f>
        <v>0</v>
      </c>
      <c r="AN70" s="394">
        <f>'A4'!AN70</f>
        <v>0</v>
      </c>
      <c r="AO70" s="394">
        <f>'A4'!AO70</f>
        <v>0</v>
      </c>
      <c r="AP70" s="394">
        <f>'A4'!AP70</f>
        <v>0</v>
      </c>
      <c r="AQ70" s="394">
        <f>'A4'!AQ70</f>
        <v>0</v>
      </c>
      <c r="AR70" s="394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4">
        <f>'A4'!D71</f>
        <v>0</v>
      </c>
      <c r="E71" s="394">
        <f>'A4'!E71</f>
        <v>0</v>
      </c>
      <c r="F71" s="394">
        <f>'A4'!F71</f>
        <v>0</v>
      </c>
      <c r="G71" s="394">
        <f>'A4'!G71</f>
        <v>0</v>
      </c>
      <c r="H71" s="394">
        <f>'A4'!H71</f>
        <v>0</v>
      </c>
      <c r="I71" s="394">
        <f>'A4'!I71</f>
        <v>0</v>
      </c>
      <c r="J71" s="394">
        <f>'A4'!J71</f>
        <v>0</v>
      </c>
      <c r="K71" s="394">
        <f>'A4'!K71</f>
        <v>0</v>
      </c>
      <c r="L71" s="394">
        <f>'A4'!L71</f>
        <v>0</v>
      </c>
      <c r="M71" s="394">
        <f>'A4'!M71</f>
        <v>0</v>
      </c>
      <c r="N71" s="394">
        <f>'A4'!N71</f>
        <v>21.438416530000001</v>
      </c>
      <c r="O71" s="394">
        <f>'A4'!O71</f>
        <v>1.7516974000000003</v>
      </c>
      <c r="P71" s="394">
        <f>'A4'!P71</f>
        <v>0</v>
      </c>
      <c r="Q71" s="394">
        <f>'A4'!Q71</f>
        <v>0</v>
      </c>
      <c r="R71" s="394">
        <f>'A4'!R71</f>
        <v>6.5484680200000005</v>
      </c>
      <c r="S71" s="394">
        <f>'A4'!S71</f>
        <v>0</v>
      </c>
      <c r="T71" s="394">
        <f>'A4'!T71</f>
        <v>0</v>
      </c>
      <c r="U71" s="394">
        <f>'A4'!U71</f>
        <v>0</v>
      </c>
      <c r="V71" s="394">
        <f>'A4'!V71</f>
        <v>0</v>
      </c>
      <c r="W71" s="394">
        <f>'A4'!W71</f>
        <v>0</v>
      </c>
      <c r="X71" s="394">
        <f>'A4'!X71</f>
        <v>0</v>
      </c>
      <c r="Y71" s="394">
        <f>'A4'!Y71</f>
        <v>0.45063137999999997</v>
      </c>
      <c r="Z71" s="394">
        <f>'A4'!Z71</f>
        <v>15.84178805</v>
      </c>
      <c r="AA71" s="394">
        <f>'A4'!AA71</f>
        <v>0</v>
      </c>
      <c r="AB71" s="394">
        <f>'A4'!AB71</f>
        <v>0</v>
      </c>
      <c r="AC71" s="394">
        <f>'A4'!AC71</f>
        <v>435.19971514000002</v>
      </c>
      <c r="AD71" s="394">
        <f>'A4'!AD71</f>
        <v>328.20696887999998</v>
      </c>
      <c r="AE71" s="394">
        <f>'A4'!AE71</f>
        <v>0</v>
      </c>
      <c r="AF71" s="394">
        <f>'A4'!AF71</f>
        <v>0</v>
      </c>
      <c r="AG71" s="394">
        <f>'A4'!AG71</f>
        <v>69.435266369999994</v>
      </c>
      <c r="AH71" s="394">
        <f>'A4'!AH71</f>
        <v>0</v>
      </c>
      <c r="AI71" s="394">
        <f>'A4'!AI71</f>
        <v>0</v>
      </c>
      <c r="AJ71" s="394">
        <f>'A4'!AJ71</f>
        <v>0</v>
      </c>
      <c r="AK71" s="394">
        <f>'A4'!AK71</f>
        <v>0</v>
      </c>
      <c r="AL71" s="394">
        <f>'A4'!AL71</f>
        <v>106.40984515</v>
      </c>
      <c r="AM71" s="394">
        <f>'A4'!AM71</f>
        <v>0</v>
      </c>
      <c r="AN71" s="394">
        <f>'A4'!AN71</f>
        <v>0</v>
      </c>
      <c r="AO71" s="394">
        <f>'A4'!AO71</f>
        <v>0</v>
      </c>
      <c r="AP71" s="394">
        <f>'A4'!AP71</f>
        <v>0</v>
      </c>
      <c r="AQ71" s="394">
        <f>'A4'!AQ71</f>
        <v>3.2138489399999992</v>
      </c>
      <c r="AR71" s="394">
        <f>'A4'!AR71</f>
        <v>1639.0356735400007</v>
      </c>
    </row>
    <row r="72" spans="1:44" s="14" customFormat="1" ht="18" customHeight="1">
      <c r="A72" s="81"/>
      <c r="B72" s="33" t="s">
        <v>252</v>
      </c>
      <c r="C72" s="75"/>
      <c r="D72" s="394">
        <f>'A4'!D72</f>
        <v>0</v>
      </c>
      <c r="E72" s="394">
        <f>'A4'!E72</f>
        <v>0</v>
      </c>
      <c r="F72" s="394">
        <f>'A4'!F72</f>
        <v>0</v>
      </c>
      <c r="G72" s="394">
        <f>'A4'!G72</f>
        <v>0</v>
      </c>
      <c r="H72" s="394">
        <f>'A4'!H72</f>
        <v>0</v>
      </c>
      <c r="I72" s="394">
        <f>'A4'!I72</f>
        <v>0</v>
      </c>
      <c r="J72" s="394">
        <f>'A4'!J72</f>
        <v>0</v>
      </c>
      <c r="K72" s="394">
        <f>'A4'!K72</f>
        <v>0</v>
      </c>
      <c r="L72" s="394">
        <f>'A4'!L72</f>
        <v>0</v>
      </c>
      <c r="M72" s="394">
        <f>'A4'!M72</f>
        <v>0</v>
      </c>
      <c r="N72" s="394">
        <f>'A4'!N72</f>
        <v>0</v>
      </c>
      <c r="O72" s="394">
        <f>'A4'!O72</f>
        <v>0</v>
      </c>
      <c r="P72" s="394">
        <f>'A4'!P72</f>
        <v>0</v>
      </c>
      <c r="Q72" s="394">
        <f>'A4'!Q72</f>
        <v>0</v>
      </c>
      <c r="R72" s="394">
        <f>'A4'!R72</f>
        <v>0</v>
      </c>
      <c r="S72" s="394">
        <f>'A4'!S72</f>
        <v>0</v>
      </c>
      <c r="T72" s="394">
        <f>'A4'!T72</f>
        <v>0</v>
      </c>
      <c r="U72" s="394">
        <f>'A4'!U72</f>
        <v>0</v>
      </c>
      <c r="V72" s="394">
        <f>'A4'!V72</f>
        <v>0</v>
      </c>
      <c r="W72" s="394">
        <f>'A4'!W72</f>
        <v>0</v>
      </c>
      <c r="X72" s="394">
        <f>'A4'!X72</f>
        <v>0</v>
      </c>
      <c r="Y72" s="394">
        <f>'A4'!Y72</f>
        <v>0</v>
      </c>
      <c r="Z72" s="394">
        <f>'A4'!Z72</f>
        <v>0</v>
      </c>
      <c r="AA72" s="394">
        <f>'A4'!AA72</f>
        <v>0</v>
      </c>
      <c r="AB72" s="394">
        <f>'A4'!AB72</f>
        <v>0</v>
      </c>
      <c r="AC72" s="394">
        <f>'A4'!AC72</f>
        <v>0</v>
      </c>
      <c r="AD72" s="394">
        <f>'A4'!AD72</f>
        <v>0</v>
      </c>
      <c r="AE72" s="394">
        <f>'A4'!AE72</f>
        <v>0</v>
      </c>
      <c r="AF72" s="394">
        <f>'A4'!AF72</f>
        <v>0</v>
      </c>
      <c r="AG72" s="394">
        <f>'A4'!AG72</f>
        <v>0</v>
      </c>
      <c r="AH72" s="394">
        <f>'A4'!AH72</f>
        <v>0</v>
      </c>
      <c r="AI72" s="394">
        <f>'A4'!AI72</f>
        <v>0</v>
      </c>
      <c r="AJ72" s="394">
        <f>'A4'!AJ72</f>
        <v>0</v>
      </c>
      <c r="AK72" s="394">
        <f>'A4'!AK72</f>
        <v>0</v>
      </c>
      <c r="AL72" s="394">
        <f>'A4'!AL72</f>
        <v>0</v>
      </c>
      <c r="AM72" s="394">
        <f>'A4'!AM72</f>
        <v>0</v>
      </c>
      <c r="AN72" s="394">
        <f>'A4'!AN72</f>
        <v>0</v>
      </c>
      <c r="AO72" s="394">
        <f>'A4'!AO72</f>
        <v>0</v>
      </c>
      <c r="AP72" s="394">
        <f>'A4'!AP72</f>
        <v>0</v>
      </c>
      <c r="AQ72" s="394">
        <f>'A4'!AQ72</f>
        <v>0</v>
      </c>
      <c r="AR72" s="394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4">
        <f>'A4'!D73</f>
        <v>0</v>
      </c>
      <c r="E73" s="394">
        <f>'A4'!E73</f>
        <v>0</v>
      </c>
      <c r="F73" s="394">
        <f>'A4'!F73</f>
        <v>0</v>
      </c>
      <c r="G73" s="394">
        <f>'A4'!G73</f>
        <v>0</v>
      </c>
      <c r="H73" s="394">
        <f>'A4'!H73</f>
        <v>0</v>
      </c>
      <c r="I73" s="394">
        <f>'A4'!I73</f>
        <v>0</v>
      </c>
      <c r="J73" s="394">
        <f>'A4'!J73</f>
        <v>0</v>
      </c>
      <c r="K73" s="394">
        <f>'A4'!K73</f>
        <v>0</v>
      </c>
      <c r="L73" s="394">
        <f>'A4'!L73</f>
        <v>0</v>
      </c>
      <c r="M73" s="394">
        <f>'A4'!M73</f>
        <v>0</v>
      </c>
      <c r="N73" s="394">
        <f>'A4'!N73</f>
        <v>11.09004073</v>
      </c>
      <c r="O73" s="394">
        <f>'A4'!O73</f>
        <v>1.0777525100000001</v>
      </c>
      <c r="P73" s="394">
        <f>'A4'!P73</f>
        <v>0</v>
      </c>
      <c r="Q73" s="394">
        <f>'A4'!Q73</f>
        <v>0</v>
      </c>
      <c r="R73" s="394">
        <f>'A4'!R73</f>
        <v>3.2740820300000002</v>
      </c>
      <c r="S73" s="394">
        <f>'A4'!S73</f>
        <v>0</v>
      </c>
      <c r="T73" s="394">
        <f>'A4'!T73</f>
        <v>0</v>
      </c>
      <c r="U73" s="394">
        <f>'A4'!U73</f>
        <v>0</v>
      </c>
      <c r="V73" s="394">
        <f>'A4'!V73</f>
        <v>0</v>
      </c>
      <c r="W73" s="394">
        <f>'A4'!W73</f>
        <v>0</v>
      </c>
      <c r="X73" s="394">
        <f>'A4'!X73</f>
        <v>0</v>
      </c>
      <c r="Y73" s="394">
        <f>'A4'!Y73</f>
        <v>0.22531544000000001</v>
      </c>
      <c r="Z73" s="394">
        <f>'A4'!Z73</f>
        <v>10.642463649999998</v>
      </c>
      <c r="AA73" s="394">
        <f>'A4'!AA73</f>
        <v>0</v>
      </c>
      <c r="AB73" s="394">
        <f>'A4'!AB73</f>
        <v>0</v>
      </c>
      <c r="AC73" s="394">
        <f>'A4'!AC73</f>
        <v>315.68182849000004</v>
      </c>
      <c r="AD73" s="394">
        <f>'A4'!AD73</f>
        <v>328.20696888000003</v>
      </c>
      <c r="AE73" s="394">
        <f>'A4'!AE73</f>
        <v>0</v>
      </c>
      <c r="AF73" s="394">
        <f>'A4'!AF73</f>
        <v>0</v>
      </c>
      <c r="AG73" s="394">
        <f>'A4'!AG73</f>
        <v>35.209309829999995</v>
      </c>
      <c r="AH73" s="394">
        <f>'A4'!AH73</f>
        <v>0</v>
      </c>
      <c r="AI73" s="394">
        <f>'A4'!AI73</f>
        <v>0</v>
      </c>
      <c r="AJ73" s="394">
        <f>'A4'!AJ73</f>
        <v>0</v>
      </c>
      <c r="AK73" s="394">
        <f>'A4'!AK73</f>
        <v>0</v>
      </c>
      <c r="AL73" s="394">
        <f>'A4'!AL73</f>
        <v>89.938226009999994</v>
      </c>
      <c r="AM73" s="394">
        <f>'A4'!AM73</f>
        <v>0</v>
      </c>
      <c r="AN73" s="394">
        <f>'A4'!AN73</f>
        <v>0</v>
      </c>
      <c r="AO73" s="394">
        <f>'A4'!AO73</f>
        <v>0</v>
      </c>
      <c r="AP73" s="394">
        <f>'A4'!AP73</f>
        <v>0</v>
      </c>
      <c r="AQ73" s="394">
        <f>'A4'!AQ73</f>
        <v>3.2138489399999992</v>
      </c>
      <c r="AR73" s="394">
        <f>'A4'!AR73</f>
        <v>1496.4073113000011</v>
      </c>
    </row>
    <row r="74" spans="1:44" s="14" customFormat="1" ht="18" customHeight="1">
      <c r="A74" s="77"/>
      <c r="B74" s="12" t="s">
        <v>180</v>
      </c>
      <c r="C74" s="75"/>
      <c r="D74" s="394">
        <f>'A4'!D74</f>
        <v>0</v>
      </c>
      <c r="E74" s="394">
        <f>'A4'!E74</f>
        <v>0</v>
      </c>
      <c r="F74" s="394">
        <f>'A4'!F74</f>
        <v>0</v>
      </c>
      <c r="G74" s="394">
        <f>'A4'!G74</f>
        <v>0</v>
      </c>
      <c r="H74" s="394">
        <f>'A4'!H74</f>
        <v>0</v>
      </c>
      <c r="I74" s="394">
        <f>'A4'!I74</f>
        <v>0</v>
      </c>
      <c r="J74" s="394">
        <f>'A4'!J74</f>
        <v>0</v>
      </c>
      <c r="K74" s="394">
        <f>'A4'!K74</f>
        <v>0</v>
      </c>
      <c r="L74" s="394">
        <f>'A4'!L74</f>
        <v>0</v>
      </c>
      <c r="M74" s="394">
        <f>'A4'!M74</f>
        <v>0</v>
      </c>
      <c r="N74" s="394">
        <f>'A4'!N74</f>
        <v>10.348375799999999</v>
      </c>
      <c r="O74" s="394">
        <f>'A4'!O74</f>
        <v>0.67394489000000002</v>
      </c>
      <c r="P74" s="394">
        <f>'A4'!P74</f>
        <v>0</v>
      </c>
      <c r="Q74" s="394">
        <f>'A4'!Q74</f>
        <v>0</v>
      </c>
      <c r="R74" s="394">
        <f>'A4'!R74</f>
        <v>3.2743859900000003</v>
      </c>
      <c r="S74" s="394">
        <f>'A4'!S74</f>
        <v>0</v>
      </c>
      <c r="T74" s="394">
        <f>'A4'!T74</f>
        <v>0</v>
      </c>
      <c r="U74" s="394">
        <f>'A4'!U74</f>
        <v>0</v>
      </c>
      <c r="V74" s="394">
        <f>'A4'!V74</f>
        <v>0</v>
      </c>
      <c r="W74" s="394">
        <f>'A4'!W74</f>
        <v>0</v>
      </c>
      <c r="X74" s="394">
        <f>'A4'!X74</f>
        <v>0</v>
      </c>
      <c r="Y74" s="394">
        <f>'A4'!Y74</f>
        <v>0.22531594000000002</v>
      </c>
      <c r="Z74" s="394">
        <f>'A4'!Z74</f>
        <v>5.1993244000000001</v>
      </c>
      <c r="AA74" s="394">
        <f>'A4'!AA74</f>
        <v>0</v>
      </c>
      <c r="AB74" s="394">
        <f>'A4'!AB74</f>
        <v>0</v>
      </c>
      <c r="AC74" s="394">
        <f>'A4'!AC74</f>
        <v>119.51788665000001</v>
      </c>
      <c r="AD74" s="394">
        <f>'A4'!AD74</f>
        <v>0</v>
      </c>
      <c r="AE74" s="394">
        <f>'A4'!AE74</f>
        <v>0</v>
      </c>
      <c r="AF74" s="394">
        <f>'A4'!AF74</f>
        <v>0</v>
      </c>
      <c r="AG74" s="394">
        <f>'A4'!AG74</f>
        <v>34.225956539999999</v>
      </c>
      <c r="AH74" s="394">
        <f>'A4'!AH74</f>
        <v>0</v>
      </c>
      <c r="AI74" s="394">
        <f>'A4'!AI74</f>
        <v>0</v>
      </c>
      <c r="AJ74" s="394">
        <f>'A4'!AJ74</f>
        <v>0</v>
      </c>
      <c r="AK74" s="394">
        <f>'A4'!AK74</f>
        <v>0</v>
      </c>
      <c r="AL74" s="394">
        <f>'A4'!AL74</f>
        <v>16.471619139999998</v>
      </c>
      <c r="AM74" s="394">
        <f>'A4'!AM74</f>
        <v>0</v>
      </c>
      <c r="AN74" s="394">
        <f>'A4'!AN74</f>
        <v>0</v>
      </c>
      <c r="AO74" s="394">
        <f>'A4'!AO74</f>
        <v>0</v>
      </c>
      <c r="AP74" s="394">
        <f>'A4'!AP74</f>
        <v>0</v>
      </c>
      <c r="AQ74" s="394">
        <f>'A4'!AQ74</f>
        <v>0</v>
      </c>
      <c r="AR74" s="394">
        <f>'A4'!AR74</f>
        <v>133.21136809999999</v>
      </c>
    </row>
    <row r="75" spans="1:44" s="14" customFormat="1" ht="18" customHeight="1">
      <c r="A75" s="83"/>
      <c r="B75" s="433" t="s">
        <v>181</v>
      </c>
      <c r="C75" s="90"/>
      <c r="D75" s="437">
        <f>'A4'!D75</f>
        <v>0</v>
      </c>
      <c r="E75" s="437">
        <f>'A4'!E75</f>
        <v>0</v>
      </c>
      <c r="F75" s="437">
        <f>'A4'!F75</f>
        <v>0</v>
      </c>
      <c r="G75" s="437">
        <f>'A4'!G75</f>
        <v>0</v>
      </c>
      <c r="H75" s="437">
        <f>'A4'!H75</f>
        <v>0</v>
      </c>
      <c r="I75" s="437">
        <f>'A4'!I75</f>
        <v>0</v>
      </c>
      <c r="J75" s="437">
        <f>'A4'!J75</f>
        <v>0</v>
      </c>
      <c r="K75" s="437">
        <f>'A4'!K75</f>
        <v>0</v>
      </c>
      <c r="L75" s="437">
        <f>'A4'!L75</f>
        <v>0</v>
      </c>
      <c r="M75" s="437">
        <f>'A4'!M75</f>
        <v>0</v>
      </c>
      <c r="N75" s="437">
        <f>'A4'!N75</f>
        <v>0</v>
      </c>
      <c r="O75" s="437">
        <f>'A4'!O75</f>
        <v>0</v>
      </c>
      <c r="P75" s="437">
        <f>'A4'!P75</f>
        <v>0</v>
      </c>
      <c r="Q75" s="437">
        <f>'A4'!Q75</f>
        <v>0</v>
      </c>
      <c r="R75" s="437">
        <f>'A4'!R75</f>
        <v>0</v>
      </c>
      <c r="S75" s="437">
        <f>'A4'!S75</f>
        <v>0</v>
      </c>
      <c r="T75" s="437">
        <f>'A4'!T75</f>
        <v>0</v>
      </c>
      <c r="U75" s="437">
        <f>'A4'!U75</f>
        <v>0</v>
      </c>
      <c r="V75" s="437">
        <f>'A4'!V75</f>
        <v>0</v>
      </c>
      <c r="W75" s="437">
        <f>'A4'!W75</f>
        <v>0</v>
      </c>
      <c r="X75" s="437">
        <f>'A4'!X75</f>
        <v>0</v>
      </c>
      <c r="Y75" s="437">
        <f>'A4'!Y75</f>
        <v>0</v>
      </c>
      <c r="Z75" s="437">
        <f>'A4'!Z75</f>
        <v>0</v>
      </c>
      <c r="AA75" s="437">
        <f>'A4'!AA75</f>
        <v>0</v>
      </c>
      <c r="AB75" s="437">
        <f>'A4'!AB75</f>
        <v>0</v>
      </c>
      <c r="AC75" s="437">
        <f>'A4'!AC75</f>
        <v>0</v>
      </c>
      <c r="AD75" s="437">
        <f>'A4'!AD75</f>
        <v>0</v>
      </c>
      <c r="AE75" s="437">
        <f>'A4'!AE75</f>
        <v>0</v>
      </c>
      <c r="AF75" s="437">
        <f>'A4'!AF75</f>
        <v>0</v>
      </c>
      <c r="AG75" s="437">
        <f>'A4'!AG75</f>
        <v>0</v>
      </c>
      <c r="AH75" s="437">
        <f>'A4'!AH75</f>
        <v>0</v>
      </c>
      <c r="AI75" s="437">
        <f>'A4'!AI75</f>
        <v>0</v>
      </c>
      <c r="AJ75" s="437">
        <f>'A4'!AJ75</f>
        <v>0</v>
      </c>
      <c r="AK75" s="437">
        <f>'A4'!AK75</f>
        <v>0</v>
      </c>
      <c r="AL75" s="437">
        <f>'A4'!AL75</f>
        <v>0</v>
      </c>
      <c r="AM75" s="437">
        <f>'A4'!AM75</f>
        <v>0</v>
      </c>
      <c r="AN75" s="437">
        <f>'A4'!AN75</f>
        <v>0</v>
      </c>
      <c r="AO75" s="437">
        <f>'A4'!AO75</f>
        <v>0</v>
      </c>
      <c r="AP75" s="437">
        <f>'A4'!AP75</f>
        <v>0</v>
      </c>
      <c r="AQ75" s="437">
        <f>'A4'!AQ75</f>
        <v>0</v>
      </c>
      <c r="AR75" s="437">
        <f>'A4'!AR75</f>
        <v>9.4169941399999999</v>
      </c>
    </row>
    <row r="76" spans="1:44" s="14" customFormat="1" ht="14.25">
      <c r="A76" s="709" t="s">
        <v>226</v>
      </c>
      <c r="B76" s="710"/>
      <c r="C76" s="710"/>
      <c r="D76" s="710"/>
      <c r="E76" s="710"/>
      <c r="F76" s="710"/>
      <c r="G76" s="710"/>
      <c r="H76" s="710"/>
      <c r="I76" s="710"/>
      <c r="J76" s="710"/>
      <c r="K76" s="710"/>
      <c r="L76" s="710"/>
      <c r="M76" s="710"/>
      <c r="N76" s="26"/>
      <c r="O76" s="44"/>
      <c r="P76" s="44"/>
    </row>
    <row r="77" spans="1:44" s="14" customFormat="1" ht="14.25" hidden="1">
      <c r="A77" s="709" t="s">
        <v>227</v>
      </c>
      <c r="B77" s="710"/>
      <c r="C77" s="710"/>
      <c r="D77" s="710"/>
      <c r="E77" s="710"/>
      <c r="F77" s="710"/>
      <c r="G77" s="710"/>
      <c r="H77" s="710"/>
      <c r="I77" s="710"/>
      <c r="J77" s="710"/>
      <c r="K77" s="710"/>
      <c r="L77" s="710"/>
      <c r="M77" s="710"/>
      <c r="AR77" s="272"/>
    </row>
    <row r="78" spans="1:44" s="14" customFormat="1" ht="14.25" hidden="1">
      <c r="A78" s="709" t="s">
        <v>228</v>
      </c>
      <c r="B78" s="710"/>
      <c r="C78" s="710"/>
      <c r="D78" s="710"/>
      <c r="E78" s="710"/>
      <c r="F78" s="710"/>
      <c r="G78" s="710"/>
      <c r="H78" s="710"/>
      <c r="I78" s="710"/>
      <c r="J78" s="710"/>
      <c r="K78" s="710"/>
      <c r="L78" s="710"/>
      <c r="M78" s="710"/>
      <c r="AR78" s="272"/>
    </row>
    <row r="79" spans="1:44" s="44" customFormat="1" ht="12.75" hidden="1" customHeight="1">
      <c r="A79" s="709" t="s">
        <v>229</v>
      </c>
      <c r="B79" s="710"/>
      <c r="C79" s="710"/>
      <c r="D79" s="710"/>
      <c r="E79" s="710"/>
      <c r="F79" s="710"/>
      <c r="G79" s="710"/>
      <c r="H79" s="710"/>
      <c r="I79" s="710"/>
      <c r="J79" s="710"/>
      <c r="K79" s="710"/>
      <c r="L79" s="710"/>
      <c r="M79" s="710"/>
      <c r="AR79" s="273"/>
    </row>
    <row r="80" spans="1:44" s="40" customFormat="1" ht="12.75" hidden="1" customHeight="1">
      <c r="A80" s="709" t="s">
        <v>230</v>
      </c>
      <c r="B80" s="710"/>
      <c r="C80" s="710"/>
      <c r="D80" s="710"/>
      <c r="E80" s="710"/>
      <c r="F80" s="710"/>
      <c r="G80" s="710"/>
      <c r="H80" s="710"/>
      <c r="I80" s="710"/>
      <c r="J80" s="710"/>
      <c r="K80" s="710"/>
      <c r="L80" s="710"/>
      <c r="M80" s="710"/>
      <c r="AR80" s="197"/>
    </row>
    <row r="81" spans="1:13" ht="14.25" hidden="1">
      <c r="A81" s="709" t="s">
        <v>231</v>
      </c>
      <c r="B81" s="709"/>
      <c r="C81" s="709"/>
      <c r="D81" s="709"/>
      <c r="E81" s="709"/>
      <c r="F81" s="709"/>
      <c r="G81" s="709"/>
      <c r="H81" s="709"/>
      <c r="I81" s="709"/>
      <c r="J81" s="709"/>
      <c r="K81" s="709"/>
      <c r="L81" s="709"/>
      <c r="M81" s="709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7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C64" sqref="C64:L64"/>
    </sheetView>
  </sheetViews>
  <sheetFormatPr defaultColWidth="0" defaultRowHeight="12.75"/>
  <cols>
    <col min="1" max="1" width="2.42578125" style="222" customWidth="1"/>
    <col min="2" max="2" width="43.5703125" style="222" customWidth="1"/>
    <col min="3" max="3" width="9.28515625" style="222" customWidth="1"/>
    <col min="4" max="4" width="12.85546875" style="222" customWidth="1"/>
    <col min="5" max="5" width="11" style="222" customWidth="1"/>
    <col min="6" max="11" width="9.28515625" style="222" bestFit="1" customWidth="1"/>
    <col min="12" max="12" width="11.28515625" style="222" customWidth="1"/>
    <col min="13" max="13" width="14" style="222" customWidth="1"/>
    <col min="14" max="14" width="9.140625" style="222" customWidth="1"/>
    <col min="15" max="16384" width="0" style="222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6"/>
      <c r="B9" s="16" t="s">
        <v>248</v>
      </c>
      <c r="C9" s="238"/>
      <c r="D9" s="18" t="s">
        <v>172</v>
      </c>
      <c r="E9" s="240"/>
      <c r="F9" s="241"/>
      <c r="G9" s="241"/>
      <c r="H9" s="241"/>
      <c r="I9" s="241"/>
      <c r="J9" s="240"/>
      <c r="K9" s="240"/>
      <c r="L9" s="242"/>
      <c r="M9" s="243"/>
      <c r="N9" s="244"/>
      <c r="O9" s="234"/>
      <c r="P9" s="234"/>
    </row>
    <row r="10" spans="1:16" ht="36.75" customHeight="1">
      <c r="A10" s="245"/>
      <c r="B10" s="246"/>
      <c r="C10" s="445"/>
      <c r="D10" s="247" t="s">
        <v>6</v>
      </c>
      <c r="E10" s="247" t="s">
        <v>36</v>
      </c>
      <c r="F10" s="247" t="s">
        <v>7</v>
      </c>
      <c r="G10" s="247" t="s">
        <v>8</v>
      </c>
      <c r="H10" s="247" t="s">
        <v>9</v>
      </c>
      <c r="I10" s="247" t="s">
        <v>10</v>
      </c>
      <c r="J10" s="247" t="s">
        <v>11</v>
      </c>
      <c r="K10" s="248" t="s">
        <v>40</v>
      </c>
      <c r="L10" s="432" t="s">
        <v>232</v>
      </c>
      <c r="M10" s="247" t="s">
        <v>174</v>
      </c>
      <c r="N10" s="244" t="s">
        <v>13</v>
      </c>
      <c r="O10" s="234"/>
      <c r="P10" s="234"/>
    </row>
    <row r="11" spans="1:16" ht="15">
      <c r="A11" s="249"/>
      <c r="B11" s="28" t="s">
        <v>270</v>
      </c>
      <c r="C11" s="251"/>
      <c r="D11" s="252"/>
      <c r="E11" s="252"/>
      <c r="F11" s="252"/>
      <c r="G11" s="252"/>
      <c r="H11" s="252"/>
      <c r="I11" s="252"/>
      <c r="J11" s="252"/>
      <c r="K11" s="252"/>
      <c r="L11" s="252"/>
      <c r="M11" s="253"/>
      <c r="N11" s="254"/>
      <c r="O11" s="234"/>
      <c r="P11" s="234"/>
    </row>
    <row r="12" spans="1:16" ht="15">
      <c r="A12" s="255"/>
      <c r="B12" s="12" t="s">
        <v>332</v>
      </c>
      <c r="C12" s="256"/>
      <c r="D12" s="257">
        <f xml:space="preserve"> 'A5'!D12</f>
        <v>372.91187255999995</v>
      </c>
      <c r="E12" s="257">
        <f xml:space="preserve"> 'A5'!E12</f>
        <v>203.03385792</v>
      </c>
      <c r="F12" s="257">
        <f xml:space="preserve"> 'A5'!F12</f>
        <v>0</v>
      </c>
      <c r="G12" s="257">
        <f xml:space="preserve"> 'A5'!G12</f>
        <v>0</v>
      </c>
      <c r="H12" s="257">
        <f xml:space="preserve"> 'A5'!H12</f>
        <v>0</v>
      </c>
      <c r="I12" s="257">
        <f xml:space="preserve"> 'A5'!I12</f>
        <v>0</v>
      </c>
      <c r="J12" s="257">
        <f xml:space="preserve"> 'A5'!J12</f>
        <v>0</v>
      </c>
      <c r="K12" s="257">
        <f xml:space="preserve"> 'A5'!K12</f>
        <v>0</v>
      </c>
      <c r="L12" s="257">
        <f xml:space="preserve"> 'A5'!L12</f>
        <v>0</v>
      </c>
      <c r="M12" s="257">
        <f xml:space="preserve"> 'A5'!M12</f>
        <v>575.94573047999995</v>
      </c>
      <c r="N12" s="259"/>
      <c r="O12" s="234"/>
      <c r="P12" s="234"/>
    </row>
    <row r="13" spans="1:16" ht="15">
      <c r="A13" s="260"/>
      <c r="B13" s="31" t="s">
        <v>175</v>
      </c>
      <c r="C13" s="256"/>
      <c r="D13" s="257">
        <f xml:space="preserve"> 'A5'!D13</f>
        <v>0</v>
      </c>
      <c r="E13" s="257">
        <f xml:space="preserve"> 'A5'!E13</f>
        <v>0</v>
      </c>
      <c r="F13" s="257">
        <f xml:space="preserve"> 'A5'!F13</f>
        <v>0</v>
      </c>
      <c r="G13" s="257">
        <f xml:space="preserve"> 'A5'!G13</f>
        <v>0</v>
      </c>
      <c r="H13" s="257">
        <f xml:space="preserve"> 'A5'!H13</f>
        <v>0</v>
      </c>
      <c r="I13" s="257">
        <f xml:space="preserve"> 'A5'!I13</f>
        <v>0</v>
      </c>
      <c r="J13" s="257">
        <f xml:space="preserve"> 'A5'!J13</f>
        <v>0</v>
      </c>
      <c r="K13" s="257">
        <f xml:space="preserve"> 'A5'!K13</f>
        <v>0</v>
      </c>
      <c r="L13" s="257">
        <f xml:space="preserve"> 'A5'!L13</f>
        <v>0</v>
      </c>
      <c r="M13" s="257">
        <f xml:space="preserve"> 'A5'!M13</f>
        <v>0</v>
      </c>
      <c r="N13" s="259"/>
      <c r="O13" s="234"/>
      <c r="P13" s="234"/>
    </row>
    <row r="14" spans="1:16" ht="15">
      <c r="A14" s="260"/>
      <c r="B14" s="31" t="s">
        <v>176</v>
      </c>
      <c r="C14" s="256"/>
      <c r="D14" s="257">
        <f xml:space="preserve"> 'A5'!D14</f>
        <v>372.91187255999995</v>
      </c>
      <c r="E14" s="257">
        <f xml:space="preserve"> 'A5'!E14</f>
        <v>203.03385792</v>
      </c>
      <c r="F14" s="257">
        <f xml:space="preserve"> 'A5'!F14</f>
        <v>0</v>
      </c>
      <c r="G14" s="257">
        <f xml:space="preserve"> 'A5'!G14</f>
        <v>0</v>
      </c>
      <c r="H14" s="257">
        <f xml:space="preserve"> 'A5'!H14</f>
        <v>0</v>
      </c>
      <c r="I14" s="257">
        <f xml:space="preserve"> 'A5'!I14</f>
        <v>0</v>
      </c>
      <c r="J14" s="257">
        <f xml:space="preserve"> 'A5'!J14</f>
        <v>0</v>
      </c>
      <c r="K14" s="257">
        <f xml:space="preserve"> 'A5'!K14</f>
        <v>0</v>
      </c>
      <c r="L14" s="257">
        <f xml:space="preserve"> 'A5'!L14</f>
        <v>0</v>
      </c>
      <c r="M14" s="257">
        <f xml:space="preserve"> 'A5'!M14</f>
        <v>575.94573047999995</v>
      </c>
      <c r="N14" s="259"/>
      <c r="O14" s="234"/>
      <c r="P14" s="234"/>
    </row>
    <row r="15" spans="1:16" ht="15">
      <c r="A15" s="260"/>
      <c r="B15" s="12" t="s">
        <v>177</v>
      </c>
      <c r="C15" s="256"/>
      <c r="D15" s="257"/>
      <c r="E15" s="257"/>
      <c r="F15" s="257">
        <f xml:space="preserve"> 'A5'!F15</f>
        <v>0</v>
      </c>
      <c r="G15" s="257">
        <f xml:space="preserve"> 'A5'!G15</f>
        <v>0</v>
      </c>
      <c r="H15" s="257">
        <f xml:space="preserve"> 'A5'!H15</f>
        <v>0</v>
      </c>
      <c r="I15" s="257">
        <f xml:space="preserve"> 'A5'!I15</f>
        <v>0</v>
      </c>
      <c r="J15" s="257">
        <f xml:space="preserve"> 'A5'!J15</f>
        <v>0</v>
      </c>
      <c r="K15" s="257">
        <f xml:space="preserve"> 'A5'!K15</f>
        <v>0</v>
      </c>
      <c r="L15" s="257">
        <f xml:space="preserve"> 'A5'!L15</f>
        <v>0</v>
      </c>
      <c r="M15" s="257">
        <f xml:space="preserve"> 'A5'!M15</f>
        <v>0</v>
      </c>
      <c r="N15" s="259"/>
      <c r="O15" s="234"/>
      <c r="P15" s="234"/>
    </row>
    <row r="16" spans="1:16" ht="15">
      <c r="A16" s="260"/>
      <c r="B16" s="31" t="s">
        <v>175</v>
      </c>
      <c r="C16" s="256"/>
      <c r="D16" s="257"/>
      <c r="E16" s="257"/>
      <c r="F16" s="257">
        <f xml:space="preserve"> 'A5'!F16</f>
        <v>0</v>
      </c>
      <c r="G16" s="257">
        <f xml:space="preserve"> 'A5'!G16</f>
        <v>0</v>
      </c>
      <c r="H16" s="257">
        <f xml:space="preserve"> 'A5'!H16</f>
        <v>0</v>
      </c>
      <c r="I16" s="257">
        <f xml:space="preserve"> 'A5'!I16</f>
        <v>0</v>
      </c>
      <c r="J16" s="257">
        <f xml:space="preserve"> 'A5'!J16</f>
        <v>0</v>
      </c>
      <c r="K16" s="257">
        <f xml:space="preserve"> 'A5'!K16</f>
        <v>0</v>
      </c>
      <c r="L16" s="257">
        <f xml:space="preserve"> 'A5'!L16</f>
        <v>0</v>
      </c>
      <c r="M16" s="257">
        <f xml:space="preserve"> 'A5'!M16</f>
        <v>0</v>
      </c>
      <c r="N16" s="259"/>
      <c r="O16" s="234"/>
      <c r="P16" s="234"/>
    </row>
    <row r="17" spans="1:16" ht="15">
      <c r="A17" s="260"/>
      <c r="B17" s="31" t="s">
        <v>176</v>
      </c>
      <c r="C17" s="256"/>
      <c r="D17" s="257"/>
      <c r="E17" s="257"/>
      <c r="F17" s="257">
        <f xml:space="preserve"> 'A5'!F17</f>
        <v>0</v>
      </c>
      <c r="G17" s="257">
        <f xml:space="preserve"> 'A5'!G17</f>
        <v>0</v>
      </c>
      <c r="H17" s="257">
        <f xml:space="preserve"> 'A5'!H17</f>
        <v>0</v>
      </c>
      <c r="I17" s="257">
        <f xml:space="preserve"> 'A5'!I17</f>
        <v>0</v>
      </c>
      <c r="J17" s="257">
        <f xml:space="preserve"> 'A5'!J17</f>
        <v>0</v>
      </c>
      <c r="K17" s="257">
        <f xml:space="preserve"> 'A5'!K17</f>
        <v>0</v>
      </c>
      <c r="L17" s="257">
        <f xml:space="preserve"> 'A5'!L17</f>
        <v>0</v>
      </c>
      <c r="M17" s="257">
        <f xml:space="preserve"> 'A5'!M17</f>
        <v>0</v>
      </c>
      <c r="N17" s="259"/>
      <c r="O17" s="234"/>
      <c r="P17" s="234"/>
    </row>
    <row r="18" spans="1:16" ht="15">
      <c r="A18" s="255"/>
      <c r="B18" s="466" t="s">
        <v>329</v>
      </c>
      <c r="C18" s="256"/>
      <c r="D18" s="257">
        <f xml:space="preserve"> 'A5'!D18</f>
        <v>0</v>
      </c>
      <c r="E18" s="257">
        <f xml:space="preserve"> 'A5'!E18</f>
        <v>0</v>
      </c>
      <c r="F18" s="257">
        <f xml:space="preserve"> 'A5'!F18</f>
        <v>0</v>
      </c>
      <c r="G18" s="257">
        <f xml:space="preserve"> 'A5'!G18</f>
        <v>0</v>
      </c>
      <c r="H18" s="257">
        <f xml:space="preserve"> 'A5'!H18</f>
        <v>0</v>
      </c>
      <c r="I18" s="257">
        <f xml:space="preserve"> 'A5'!I18</f>
        <v>0</v>
      </c>
      <c r="J18" s="257">
        <f xml:space="preserve"> 'A5'!J18</f>
        <v>0</v>
      </c>
      <c r="K18" s="257">
        <f xml:space="preserve"> 'A5'!K18</f>
        <v>0</v>
      </c>
      <c r="L18" s="257">
        <f xml:space="preserve"> 'A5'!L18</f>
        <v>0</v>
      </c>
      <c r="M18" s="257">
        <f xml:space="preserve"> 'A5'!M18</f>
        <v>0</v>
      </c>
      <c r="N18" s="259"/>
      <c r="O18" s="234"/>
      <c r="P18" s="234"/>
    </row>
    <row r="19" spans="1:16" ht="15">
      <c r="A19" s="260"/>
      <c r="B19" s="31" t="s">
        <v>175</v>
      </c>
      <c r="C19" s="256"/>
      <c r="D19" s="257">
        <f xml:space="preserve"> 'A5'!D19</f>
        <v>0</v>
      </c>
      <c r="E19" s="257">
        <f xml:space="preserve"> 'A5'!E19</f>
        <v>0</v>
      </c>
      <c r="F19" s="257">
        <f xml:space="preserve"> 'A5'!F19</f>
        <v>0</v>
      </c>
      <c r="G19" s="257">
        <f xml:space="preserve"> 'A5'!G19</f>
        <v>0</v>
      </c>
      <c r="H19" s="257">
        <f xml:space="preserve"> 'A5'!H19</f>
        <v>0</v>
      </c>
      <c r="I19" s="257">
        <f xml:space="preserve"> 'A5'!I19</f>
        <v>0</v>
      </c>
      <c r="J19" s="257">
        <f xml:space="preserve"> 'A5'!J19</f>
        <v>0</v>
      </c>
      <c r="K19" s="257">
        <f xml:space="preserve"> 'A5'!K19</f>
        <v>0</v>
      </c>
      <c r="L19" s="257">
        <f xml:space="preserve"> 'A5'!L19</f>
        <v>0</v>
      </c>
      <c r="M19" s="257">
        <f xml:space="preserve"> 'A5'!M19</f>
        <v>0</v>
      </c>
      <c r="N19" s="259"/>
      <c r="O19" s="234"/>
      <c r="P19" s="234"/>
    </row>
    <row r="20" spans="1:16" ht="15">
      <c r="A20" s="260"/>
      <c r="B20" s="31" t="s">
        <v>176</v>
      </c>
      <c r="C20" s="256"/>
      <c r="D20" s="257">
        <f xml:space="preserve"> 'A5'!D20</f>
        <v>0</v>
      </c>
      <c r="E20" s="257">
        <f xml:space="preserve"> 'A5'!E20</f>
        <v>0</v>
      </c>
      <c r="F20" s="257">
        <f xml:space="preserve"> 'A5'!F20</f>
        <v>0</v>
      </c>
      <c r="G20" s="257">
        <f xml:space="preserve"> 'A5'!G20</f>
        <v>0</v>
      </c>
      <c r="H20" s="257">
        <f xml:space="preserve"> 'A5'!H20</f>
        <v>0</v>
      </c>
      <c r="I20" s="257">
        <f xml:space="preserve"> 'A5'!I20</f>
        <v>0</v>
      </c>
      <c r="J20" s="257">
        <f xml:space="preserve"> 'A5'!J20</f>
        <v>0</v>
      </c>
      <c r="K20" s="257">
        <f xml:space="preserve"> 'A5'!K20</f>
        <v>0</v>
      </c>
      <c r="L20" s="257">
        <f xml:space="preserve"> 'A5'!L20</f>
        <v>0</v>
      </c>
      <c r="M20" s="257">
        <f xml:space="preserve"> 'A5'!M20</f>
        <v>0</v>
      </c>
      <c r="N20" s="259"/>
      <c r="O20" s="234"/>
      <c r="P20" s="234"/>
    </row>
    <row r="21" spans="1:16" ht="15">
      <c r="A21" s="255"/>
      <c r="B21" s="466" t="s">
        <v>328</v>
      </c>
      <c r="C21" s="256"/>
      <c r="D21" s="257">
        <f xml:space="preserve"> 'A5'!D21</f>
        <v>0</v>
      </c>
      <c r="E21" s="257">
        <f xml:space="preserve"> 'A5'!E21</f>
        <v>0</v>
      </c>
      <c r="F21" s="257">
        <f xml:space="preserve"> 'A5'!F21</f>
        <v>0</v>
      </c>
      <c r="G21" s="257">
        <f xml:space="preserve"> 'A5'!G21</f>
        <v>0</v>
      </c>
      <c r="H21" s="257">
        <f xml:space="preserve"> 'A5'!H21</f>
        <v>0</v>
      </c>
      <c r="I21" s="257">
        <f xml:space="preserve"> 'A5'!I21</f>
        <v>0</v>
      </c>
      <c r="J21" s="257">
        <f xml:space="preserve"> 'A5'!J21</f>
        <v>0</v>
      </c>
      <c r="K21" s="257">
        <f xml:space="preserve"> 'A5'!K21</f>
        <v>0</v>
      </c>
      <c r="L21" s="257">
        <f xml:space="preserve"> 'A5'!L21</f>
        <v>0</v>
      </c>
      <c r="M21" s="257">
        <f xml:space="preserve"> 'A5'!M21</f>
        <v>0</v>
      </c>
      <c r="N21" s="259"/>
      <c r="O21" s="234"/>
      <c r="P21" s="234"/>
    </row>
    <row r="22" spans="1:16" ht="15">
      <c r="A22" s="260"/>
      <c r="B22" s="31" t="s">
        <v>175</v>
      </c>
      <c r="C22" s="256"/>
      <c r="D22" s="257">
        <f xml:space="preserve"> 'A5'!D22</f>
        <v>0</v>
      </c>
      <c r="E22" s="257">
        <f xml:space="preserve"> 'A5'!E22</f>
        <v>0</v>
      </c>
      <c r="F22" s="257">
        <f xml:space="preserve"> 'A5'!F22</f>
        <v>0</v>
      </c>
      <c r="G22" s="257">
        <f xml:space="preserve"> 'A5'!G22</f>
        <v>0</v>
      </c>
      <c r="H22" s="257">
        <f xml:space="preserve"> 'A5'!H22</f>
        <v>0</v>
      </c>
      <c r="I22" s="257">
        <f xml:space="preserve"> 'A5'!I22</f>
        <v>0</v>
      </c>
      <c r="J22" s="257">
        <f xml:space="preserve"> 'A5'!J22</f>
        <v>0</v>
      </c>
      <c r="K22" s="257">
        <f xml:space="preserve"> 'A5'!K22</f>
        <v>0</v>
      </c>
      <c r="L22" s="257">
        <f xml:space="preserve"> 'A5'!L22</f>
        <v>0</v>
      </c>
      <c r="M22" s="257">
        <f xml:space="preserve"> 'A5'!M22</f>
        <v>0</v>
      </c>
      <c r="N22" s="259"/>
      <c r="O22" s="234"/>
      <c r="P22" s="234"/>
    </row>
    <row r="23" spans="1:16" ht="15">
      <c r="A23" s="260"/>
      <c r="B23" s="31" t="s">
        <v>176</v>
      </c>
      <c r="C23" s="256"/>
      <c r="D23" s="257">
        <f xml:space="preserve"> 'A5'!D23</f>
        <v>0</v>
      </c>
      <c r="E23" s="257">
        <f xml:space="preserve"> 'A5'!E23</f>
        <v>0</v>
      </c>
      <c r="F23" s="257">
        <f xml:space="preserve"> 'A5'!F23</f>
        <v>0</v>
      </c>
      <c r="G23" s="257">
        <f xml:space="preserve"> 'A5'!G23</f>
        <v>0</v>
      </c>
      <c r="H23" s="257">
        <f xml:space="preserve"> 'A5'!H23</f>
        <v>0</v>
      </c>
      <c r="I23" s="257">
        <f xml:space="preserve"> 'A5'!I23</f>
        <v>0</v>
      </c>
      <c r="J23" s="257">
        <f xml:space="preserve"> 'A5'!J23</f>
        <v>0</v>
      </c>
      <c r="K23" s="257">
        <f xml:space="preserve"> 'A5'!K23</f>
        <v>0</v>
      </c>
      <c r="L23" s="257">
        <f xml:space="preserve"> 'A5'!L23</f>
        <v>0</v>
      </c>
      <c r="M23" s="257">
        <f xml:space="preserve"> 'A5'!M23</f>
        <v>0</v>
      </c>
      <c r="N23" s="259"/>
      <c r="O23" s="234"/>
      <c r="P23" s="234"/>
    </row>
    <row r="24" spans="1:16" ht="15">
      <c r="A24" s="255"/>
      <c r="B24" s="12" t="s">
        <v>174</v>
      </c>
      <c r="C24" s="256"/>
      <c r="D24" s="257">
        <f xml:space="preserve"> 'A5'!D24</f>
        <v>372.91187255999995</v>
      </c>
      <c r="E24" s="257">
        <f xml:space="preserve"> 'A5'!E24</f>
        <v>203.03385792</v>
      </c>
      <c r="F24" s="257">
        <f xml:space="preserve"> 'A5'!F24</f>
        <v>0</v>
      </c>
      <c r="G24" s="257">
        <f xml:space="preserve"> 'A5'!G24</f>
        <v>0</v>
      </c>
      <c r="H24" s="257">
        <f xml:space="preserve"> 'A5'!H24</f>
        <v>0</v>
      </c>
      <c r="I24" s="257">
        <f xml:space="preserve"> 'A5'!I24</f>
        <v>0</v>
      </c>
      <c r="J24" s="257">
        <f xml:space="preserve"> 'A5'!J24</f>
        <v>0</v>
      </c>
      <c r="K24" s="257">
        <f xml:space="preserve"> 'A5'!K24</f>
        <v>0</v>
      </c>
      <c r="L24" s="257">
        <f xml:space="preserve"> 'A5'!L24</f>
        <v>0</v>
      </c>
      <c r="M24" s="257">
        <f xml:space="preserve"> 'A5'!M24</f>
        <v>575.94573047999995</v>
      </c>
      <c r="N24" s="259"/>
      <c r="O24" s="234"/>
      <c r="P24" s="234"/>
    </row>
    <row r="25" spans="1:16" ht="15">
      <c r="A25" s="255"/>
      <c r="B25" s="256"/>
      <c r="C25" s="256"/>
      <c r="D25" s="257">
        <f xml:space="preserve"> 'A5'!D25</f>
        <v>0</v>
      </c>
      <c r="E25" s="257">
        <f xml:space="preserve"> 'A5'!E25</f>
        <v>0</v>
      </c>
      <c r="F25" s="257">
        <f xml:space="preserve"> 'A5'!F25</f>
        <v>0</v>
      </c>
      <c r="G25" s="257">
        <f xml:space="preserve"> 'A5'!G25</f>
        <v>0</v>
      </c>
      <c r="H25" s="257">
        <f xml:space="preserve"> 'A5'!H25</f>
        <v>0</v>
      </c>
      <c r="I25" s="257">
        <f xml:space="preserve"> 'A5'!I25</f>
        <v>0</v>
      </c>
      <c r="J25" s="257">
        <f xml:space="preserve"> 'A5'!J25</f>
        <v>0</v>
      </c>
      <c r="K25" s="257">
        <f xml:space="preserve"> 'A5'!K25</f>
        <v>0</v>
      </c>
      <c r="L25" s="257">
        <f xml:space="preserve"> 'A5'!L25</f>
        <v>0</v>
      </c>
      <c r="M25" s="257">
        <f xml:space="preserve"> 'A5'!M25</f>
        <v>0</v>
      </c>
      <c r="N25" s="259"/>
      <c r="O25" s="234"/>
      <c r="P25" s="234"/>
    </row>
    <row r="26" spans="1:16" ht="14.25">
      <c r="A26" s="249"/>
      <c r="B26" s="250" t="s">
        <v>188</v>
      </c>
      <c r="C26" s="251"/>
      <c r="D26" s="257">
        <f xml:space="preserve"> 'A5'!D26</f>
        <v>0</v>
      </c>
      <c r="E26" s="257">
        <f xml:space="preserve"> 'A5'!E26</f>
        <v>0</v>
      </c>
      <c r="F26" s="257">
        <f xml:space="preserve"> 'A5'!F26</f>
        <v>0</v>
      </c>
      <c r="G26" s="257">
        <f xml:space="preserve"> 'A5'!G26</f>
        <v>0</v>
      </c>
      <c r="H26" s="257">
        <f xml:space="preserve"> 'A5'!H26</f>
        <v>0</v>
      </c>
      <c r="I26" s="257">
        <f xml:space="preserve"> 'A5'!I26</f>
        <v>0</v>
      </c>
      <c r="J26" s="257">
        <f xml:space="preserve"> 'A5'!J26</f>
        <v>0</v>
      </c>
      <c r="K26" s="257">
        <f xml:space="preserve"> 'A5'!K26</f>
        <v>0</v>
      </c>
      <c r="L26" s="257">
        <f xml:space="preserve"> 'A5'!L26</f>
        <v>0</v>
      </c>
      <c r="M26" s="257">
        <f xml:space="preserve"> 'A5'!M26</f>
        <v>0</v>
      </c>
      <c r="N26" s="259"/>
      <c r="O26" s="234"/>
      <c r="P26" s="234"/>
    </row>
    <row r="27" spans="1:16" ht="14.25">
      <c r="A27" s="249"/>
      <c r="B27" s="250" t="s">
        <v>189</v>
      </c>
      <c r="C27" s="251"/>
      <c r="D27" s="257">
        <f xml:space="preserve"> 'A5'!D27</f>
        <v>0</v>
      </c>
      <c r="E27" s="257">
        <f xml:space="preserve"> 'A5'!E27</f>
        <v>0</v>
      </c>
      <c r="F27" s="257">
        <f xml:space="preserve"> 'A5'!F27</f>
        <v>0</v>
      </c>
      <c r="G27" s="257">
        <f xml:space="preserve"> 'A5'!G27</f>
        <v>0</v>
      </c>
      <c r="H27" s="257">
        <f xml:space="preserve"> 'A5'!H27</f>
        <v>0</v>
      </c>
      <c r="I27" s="257">
        <f xml:space="preserve"> 'A5'!I27</f>
        <v>0</v>
      </c>
      <c r="J27" s="257">
        <f xml:space="preserve"> 'A5'!J27</f>
        <v>0</v>
      </c>
      <c r="K27" s="257">
        <f xml:space="preserve"> 'A5'!K27</f>
        <v>0</v>
      </c>
      <c r="L27" s="257">
        <f xml:space="preserve"> 'A5'!L27</f>
        <v>0</v>
      </c>
      <c r="M27" s="257">
        <f xml:space="preserve"> 'A5'!M27</f>
        <v>0</v>
      </c>
      <c r="N27" s="259"/>
      <c r="O27" s="234"/>
      <c r="P27" s="234"/>
    </row>
    <row r="28" spans="1:16" ht="18.75">
      <c r="A28" s="249"/>
      <c r="B28" s="28" t="s">
        <v>338</v>
      </c>
      <c r="C28" s="75"/>
      <c r="D28" s="257">
        <f xml:space="preserve"> 'A5'!D28</f>
        <v>1108.94892736</v>
      </c>
      <c r="E28" s="257">
        <f xml:space="preserve"> 'A5'!E28</f>
        <v>480.27831563000001</v>
      </c>
      <c r="F28" s="257">
        <f xml:space="preserve"> 'A5'!F28</f>
        <v>7.8333483800000003</v>
      </c>
      <c r="G28" s="257">
        <f xml:space="preserve"> 'A5'!G28</f>
        <v>0</v>
      </c>
      <c r="H28" s="257">
        <f xml:space="preserve"> 'A5'!H28</f>
        <v>0</v>
      </c>
      <c r="I28" s="257">
        <f xml:space="preserve"> 'A5'!I28</f>
        <v>0</v>
      </c>
      <c r="J28" s="257">
        <f xml:space="preserve"> 'A5'!J28</f>
        <v>0</v>
      </c>
      <c r="K28" s="257">
        <f xml:space="preserve"> 'A5'!K28</f>
        <v>0</v>
      </c>
      <c r="L28" s="257">
        <f xml:space="preserve"> 'A5'!L28</f>
        <v>0</v>
      </c>
      <c r="M28" s="257">
        <f xml:space="preserve"> 'A5'!M28</f>
        <v>1597.0605913700001</v>
      </c>
      <c r="N28" s="259"/>
      <c r="O28" s="234"/>
      <c r="P28" s="234"/>
    </row>
    <row r="29" spans="1:16" ht="18.75">
      <c r="A29" s="255"/>
      <c r="B29" s="12" t="s">
        <v>332</v>
      </c>
      <c r="C29" s="75"/>
      <c r="D29" s="257">
        <f xml:space="preserve"> 'A5'!D29</f>
        <v>693.94117516999995</v>
      </c>
      <c r="E29" s="257">
        <f xml:space="preserve"> 'A5'!E29</f>
        <v>152.29778894</v>
      </c>
      <c r="F29" s="257">
        <f xml:space="preserve"> 'A5'!F29</f>
        <v>0</v>
      </c>
      <c r="G29" s="257">
        <f xml:space="preserve"> 'A5'!G29</f>
        <v>0</v>
      </c>
      <c r="H29" s="257">
        <f xml:space="preserve"> 'A5'!H29</f>
        <v>0</v>
      </c>
      <c r="I29" s="257">
        <f xml:space="preserve"> 'A5'!I29</f>
        <v>0</v>
      </c>
      <c r="J29" s="257">
        <f xml:space="preserve"> 'A5'!J29</f>
        <v>0</v>
      </c>
      <c r="K29" s="257">
        <f xml:space="preserve"> 'A5'!K29</f>
        <v>0</v>
      </c>
      <c r="L29" s="257">
        <f xml:space="preserve"> 'A5'!L29</f>
        <v>0</v>
      </c>
      <c r="M29" s="257">
        <f xml:space="preserve"> 'A5'!M29</f>
        <v>846.23896410999998</v>
      </c>
      <c r="N29" s="259"/>
      <c r="O29" s="234"/>
      <c r="P29" s="234"/>
    </row>
    <row r="30" spans="1:16" ht="18.75">
      <c r="A30" s="260"/>
      <c r="B30" s="31" t="s">
        <v>175</v>
      </c>
      <c r="C30" s="75"/>
      <c r="D30" s="257">
        <f xml:space="preserve"> 'A5'!D30</f>
        <v>0</v>
      </c>
      <c r="E30" s="257">
        <f xml:space="preserve"> 'A5'!E30</f>
        <v>0</v>
      </c>
      <c r="F30" s="257">
        <f xml:space="preserve"> 'A5'!F30</f>
        <v>0</v>
      </c>
      <c r="G30" s="257">
        <f xml:space="preserve"> 'A5'!G30</f>
        <v>0</v>
      </c>
      <c r="H30" s="257">
        <f xml:space="preserve"> 'A5'!H30</f>
        <v>0</v>
      </c>
      <c r="I30" s="257">
        <f xml:space="preserve"> 'A5'!I30</f>
        <v>0</v>
      </c>
      <c r="J30" s="257">
        <f xml:space="preserve"> 'A5'!J30</f>
        <v>0</v>
      </c>
      <c r="K30" s="257">
        <f xml:space="preserve"> 'A5'!K30</f>
        <v>0</v>
      </c>
      <c r="L30" s="257">
        <f xml:space="preserve"> 'A5'!L30</f>
        <v>0</v>
      </c>
      <c r="M30" s="257">
        <f xml:space="preserve"> 'A5'!M30</f>
        <v>0</v>
      </c>
      <c r="N30" s="259"/>
      <c r="O30" s="234"/>
      <c r="P30" s="234"/>
    </row>
    <row r="31" spans="1:16" ht="18.75">
      <c r="A31" s="260"/>
      <c r="B31" s="31" t="s">
        <v>176</v>
      </c>
      <c r="C31" s="75"/>
      <c r="D31" s="257">
        <f xml:space="preserve"> 'A5'!D31</f>
        <v>693.94117516999995</v>
      </c>
      <c r="E31" s="257">
        <f xml:space="preserve"> 'A5'!E31</f>
        <v>152.29778894</v>
      </c>
      <c r="F31" s="257">
        <f xml:space="preserve"> 'A5'!F31</f>
        <v>0</v>
      </c>
      <c r="G31" s="257">
        <f xml:space="preserve"> 'A5'!G31</f>
        <v>0</v>
      </c>
      <c r="H31" s="257">
        <f xml:space="preserve"> 'A5'!H31</f>
        <v>0</v>
      </c>
      <c r="I31" s="257">
        <f xml:space="preserve"> 'A5'!I31</f>
        <v>0</v>
      </c>
      <c r="J31" s="257">
        <f xml:space="preserve"> 'A5'!J31</f>
        <v>0</v>
      </c>
      <c r="K31" s="257">
        <f xml:space="preserve"> 'A5'!K31</f>
        <v>0</v>
      </c>
      <c r="L31" s="257">
        <f xml:space="preserve"> 'A5'!L31</f>
        <v>0</v>
      </c>
      <c r="M31" s="257">
        <f xml:space="preserve"> 'A5'!M31</f>
        <v>846.23896410999998</v>
      </c>
      <c r="N31" s="259"/>
      <c r="O31" s="234"/>
      <c r="P31" s="234"/>
    </row>
    <row r="32" spans="1:16" ht="18.75">
      <c r="A32" s="260"/>
      <c r="B32" s="12" t="s">
        <v>177</v>
      </c>
      <c r="C32" s="75"/>
      <c r="D32" s="257">
        <f xml:space="preserve"> 'A5'!D32</f>
        <v>401.00538712999992</v>
      </c>
      <c r="E32" s="257">
        <f xml:space="preserve"> 'A5'!E32</f>
        <v>319.09238622999999</v>
      </c>
      <c r="F32" s="257">
        <f xml:space="preserve"> 'A5'!F32</f>
        <v>0</v>
      </c>
      <c r="G32" s="257">
        <f xml:space="preserve"> 'A5'!G32</f>
        <v>0</v>
      </c>
      <c r="H32" s="257">
        <f xml:space="preserve"> 'A5'!H32</f>
        <v>0</v>
      </c>
      <c r="I32" s="257">
        <f xml:space="preserve"> 'A5'!I32</f>
        <v>0</v>
      </c>
      <c r="J32" s="257">
        <f xml:space="preserve"> 'A5'!J32</f>
        <v>0</v>
      </c>
      <c r="K32" s="257">
        <f xml:space="preserve"> 'A5'!K32</f>
        <v>0</v>
      </c>
      <c r="L32" s="257">
        <f xml:space="preserve"> 'A5'!L32</f>
        <v>0</v>
      </c>
      <c r="M32" s="257">
        <f xml:space="preserve"> 'A5'!M32</f>
        <v>720.09777336000002</v>
      </c>
      <c r="N32" s="259"/>
      <c r="O32" s="234"/>
      <c r="P32" s="234"/>
    </row>
    <row r="33" spans="1:16" ht="18.75">
      <c r="A33" s="260"/>
      <c r="B33" s="31" t="s">
        <v>175</v>
      </c>
      <c r="C33" s="75"/>
      <c r="D33" s="257">
        <f xml:space="preserve"> 'A5'!D33</f>
        <v>13.517631420000001</v>
      </c>
      <c r="E33" s="257">
        <f xml:space="preserve"> 'A5'!E33</f>
        <v>0</v>
      </c>
      <c r="F33" s="257">
        <f xml:space="preserve"> 'A5'!F33</f>
        <v>0</v>
      </c>
      <c r="G33" s="257">
        <f xml:space="preserve"> 'A5'!G33</f>
        <v>0</v>
      </c>
      <c r="H33" s="257">
        <f xml:space="preserve"> 'A5'!H33</f>
        <v>0</v>
      </c>
      <c r="I33" s="257">
        <f xml:space="preserve"> 'A5'!I33</f>
        <v>0</v>
      </c>
      <c r="J33" s="257">
        <f xml:space="preserve"> 'A5'!J33</f>
        <v>0</v>
      </c>
      <c r="K33" s="257">
        <f xml:space="preserve"> 'A5'!K33</f>
        <v>0</v>
      </c>
      <c r="L33" s="257">
        <f xml:space="preserve"> 'A5'!L33</f>
        <v>0</v>
      </c>
      <c r="M33" s="257">
        <f xml:space="preserve"> 'A5'!M33</f>
        <v>13.517631420000001</v>
      </c>
      <c r="N33" s="259"/>
      <c r="O33" s="234"/>
      <c r="P33" s="234"/>
    </row>
    <row r="34" spans="1:16" ht="18.75">
      <c r="A34" s="260"/>
      <c r="B34" s="31" t="s">
        <v>176</v>
      </c>
      <c r="C34" s="75"/>
      <c r="D34" s="257">
        <f xml:space="preserve"> 'A5'!D34</f>
        <v>387.48775570999993</v>
      </c>
      <c r="E34" s="257">
        <f xml:space="preserve"> 'A5'!E34</f>
        <v>319.09238622999999</v>
      </c>
      <c r="F34" s="257">
        <f xml:space="preserve"> 'A5'!F34</f>
        <v>0</v>
      </c>
      <c r="G34" s="257">
        <f xml:space="preserve"> 'A5'!G34</f>
        <v>0</v>
      </c>
      <c r="H34" s="257">
        <f xml:space="preserve"> 'A5'!H34</f>
        <v>0</v>
      </c>
      <c r="I34" s="257">
        <f xml:space="preserve"> 'A5'!I34</f>
        <v>0</v>
      </c>
      <c r="J34" s="257">
        <f xml:space="preserve"> 'A5'!J34</f>
        <v>0</v>
      </c>
      <c r="K34" s="257">
        <f xml:space="preserve"> 'A5'!K34</f>
        <v>0</v>
      </c>
      <c r="L34" s="257">
        <f xml:space="preserve"> 'A5'!L34</f>
        <v>0</v>
      </c>
      <c r="M34" s="257">
        <f xml:space="preserve"> 'A5'!M34</f>
        <v>706.58014193999998</v>
      </c>
      <c r="N34" s="259"/>
      <c r="O34" s="234"/>
      <c r="P34" s="234"/>
    </row>
    <row r="35" spans="1:16" ht="18.75">
      <c r="A35" s="255"/>
      <c r="B35" s="466" t="s">
        <v>329</v>
      </c>
      <c r="C35" s="75"/>
      <c r="D35" s="257">
        <f xml:space="preserve"> 'A5'!D35</f>
        <v>0</v>
      </c>
      <c r="E35" s="257">
        <f xml:space="preserve"> 'A5'!E35</f>
        <v>0</v>
      </c>
      <c r="F35" s="257">
        <f xml:space="preserve"> 'A5'!F35</f>
        <v>0</v>
      </c>
      <c r="G35" s="257">
        <f xml:space="preserve"> 'A5'!G35</f>
        <v>0</v>
      </c>
      <c r="H35" s="257">
        <f xml:space="preserve"> 'A5'!H35</f>
        <v>0</v>
      </c>
      <c r="I35" s="257">
        <f xml:space="preserve"> 'A5'!I35</f>
        <v>0</v>
      </c>
      <c r="J35" s="257">
        <f xml:space="preserve"> 'A5'!J35</f>
        <v>0</v>
      </c>
      <c r="K35" s="257">
        <f xml:space="preserve"> 'A5'!K35</f>
        <v>0</v>
      </c>
      <c r="L35" s="257">
        <f xml:space="preserve"> 'A5'!L35</f>
        <v>0</v>
      </c>
      <c r="M35" s="257">
        <f xml:space="preserve"> 'A5'!M35</f>
        <v>0</v>
      </c>
      <c r="N35" s="259"/>
      <c r="O35" s="234"/>
      <c r="P35" s="234"/>
    </row>
    <row r="36" spans="1:16" ht="18.75">
      <c r="A36" s="260"/>
      <c r="B36" s="31" t="s">
        <v>175</v>
      </c>
      <c r="C36" s="75"/>
      <c r="D36" s="257">
        <f xml:space="preserve"> 'A5'!D36</f>
        <v>0</v>
      </c>
      <c r="E36" s="257">
        <f xml:space="preserve"> 'A5'!E36</f>
        <v>0</v>
      </c>
      <c r="F36" s="257">
        <f xml:space="preserve"> 'A5'!F36</f>
        <v>0</v>
      </c>
      <c r="G36" s="257">
        <f xml:space="preserve"> 'A5'!G36</f>
        <v>0</v>
      </c>
      <c r="H36" s="257">
        <f xml:space="preserve"> 'A5'!H36</f>
        <v>0</v>
      </c>
      <c r="I36" s="257">
        <f xml:space="preserve"> 'A5'!I36</f>
        <v>0</v>
      </c>
      <c r="J36" s="257">
        <f xml:space="preserve"> 'A5'!J36</f>
        <v>0</v>
      </c>
      <c r="K36" s="257">
        <f xml:space="preserve"> 'A5'!K36</f>
        <v>0</v>
      </c>
      <c r="L36" s="257">
        <f xml:space="preserve"> 'A5'!L36</f>
        <v>0</v>
      </c>
      <c r="M36" s="257">
        <f xml:space="preserve"> 'A5'!M36</f>
        <v>0</v>
      </c>
      <c r="N36" s="259"/>
      <c r="O36" s="234"/>
      <c r="P36" s="234"/>
    </row>
    <row r="37" spans="1:16" ht="18.75">
      <c r="A37" s="260"/>
      <c r="B37" s="31" t="s">
        <v>176</v>
      </c>
      <c r="C37" s="75"/>
      <c r="D37" s="257">
        <f xml:space="preserve"> 'A5'!D37</f>
        <v>0</v>
      </c>
      <c r="E37" s="257">
        <f xml:space="preserve"> 'A5'!E37</f>
        <v>0</v>
      </c>
      <c r="F37" s="257">
        <f xml:space="preserve"> 'A5'!F37</f>
        <v>0</v>
      </c>
      <c r="G37" s="257">
        <f xml:space="preserve"> 'A5'!G37</f>
        <v>0</v>
      </c>
      <c r="H37" s="257">
        <f xml:space="preserve"> 'A5'!H37</f>
        <v>0</v>
      </c>
      <c r="I37" s="257">
        <f xml:space="preserve"> 'A5'!I37</f>
        <v>0</v>
      </c>
      <c r="J37" s="257">
        <f xml:space="preserve"> 'A5'!J37</f>
        <v>0</v>
      </c>
      <c r="K37" s="257">
        <f xml:space="preserve"> 'A5'!K37</f>
        <v>0</v>
      </c>
      <c r="L37" s="257">
        <f xml:space="preserve"> 'A5'!L37</f>
        <v>0</v>
      </c>
      <c r="M37" s="257">
        <f xml:space="preserve"> 'A5'!M37</f>
        <v>0</v>
      </c>
      <c r="N37" s="259"/>
      <c r="O37" s="234"/>
      <c r="P37" s="234"/>
    </row>
    <row r="38" spans="1:16" ht="18.75">
      <c r="A38" s="255"/>
      <c r="B38" s="466" t="s">
        <v>328</v>
      </c>
      <c r="C38" s="75"/>
      <c r="D38" s="257">
        <f xml:space="preserve"> 'A5'!D38</f>
        <v>14.002365059999999</v>
      </c>
      <c r="E38" s="257">
        <f xml:space="preserve"> 'A5'!E38</f>
        <v>8.8881404600000007</v>
      </c>
      <c r="F38" s="257">
        <f xml:space="preserve"> 'A5'!F38</f>
        <v>7.8333483800000003</v>
      </c>
      <c r="G38" s="257">
        <f xml:space="preserve"> 'A5'!G38</f>
        <v>0</v>
      </c>
      <c r="H38" s="257">
        <f xml:space="preserve"> 'A5'!H38</f>
        <v>0</v>
      </c>
      <c r="I38" s="257">
        <f xml:space="preserve"> 'A5'!I38</f>
        <v>0</v>
      </c>
      <c r="J38" s="257">
        <f xml:space="preserve"> 'A5'!J38</f>
        <v>0</v>
      </c>
      <c r="K38" s="257">
        <f xml:space="preserve"> 'A5'!K38</f>
        <v>0</v>
      </c>
      <c r="L38" s="257">
        <f xml:space="preserve"> 'A5'!L38</f>
        <v>0</v>
      </c>
      <c r="M38" s="257">
        <f xml:space="preserve"> 'A5'!M38</f>
        <v>30.723853900000002</v>
      </c>
      <c r="N38" s="259"/>
      <c r="O38" s="234"/>
      <c r="P38" s="234"/>
    </row>
    <row r="39" spans="1:16" ht="18.75">
      <c r="A39" s="260"/>
      <c r="B39" s="31" t="s">
        <v>175</v>
      </c>
      <c r="C39" s="75"/>
      <c r="D39" s="257">
        <f xml:space="preserve"> 'A5'!D39</f>
        <v>13.125850829999999</v>
      </c>
      <c r="E39" s="257">
        <f xml:space="preserve"> 'A5'!E39</f>
        <v>8.8881404600000007</v>
      </c>
      <c r="F39" s="257">
        <f xml:space="preserve"> 'A5'!F39</f>
        <v>7.8333483800000003</v>
      </c>
      <c r="G39" s="257">
        <f xml:space="preserve"> 'A5'!G39</f>
        <v>0</v>
      </c>
      <c r="H39" s="257">
        <f xml:space="preserve"> 'A5'!H39</f>
        <v>0</v>
      </c>
      <c r="I39" s="257">
        <f xml:space="preserve"> 'A5'!I39</f>
        <v>0</v>
      </c>
      <c r="J39" s="257">
        <f xml:space="preserve"> 'A5'!J39</f>
        <v>0</v>
      </c>
      <c r="K39" s="257">
        <f xml:space="preserve"> 'A5'!K39</f>
        <v>0</v>
      </c>
      <c r="L39" s="257">
        <f xml:space="preserve"> 'A5'!L39</f>
        <v>0</v>
      </c>
      <c r="M39" s="257">
        <f xml:space="preserve"> 'A5'!M39</f>
        <v>29.84733967</v>
      </c>
      <c r="N39" s="259"/>
      <c r="O39" s="234"/>
      <c r="P39" s="234"/>
    </row>
    <row r="40" spans="1:16" ht="18.75">
      <c r="A40" s="260"/>
      <c r="B40" s="31" t="s">
        <v>176</v>
      </c>
      <c r="C40" s="75"/>
      <c r="D40" s="257">
        <f xml:space="preserve"> 'A5'!D40</f>
        <v>0.87651422999999995</v>
      </c>
      <c r="E40" s="257">
        <f xml:space="preserve"> 'A5'!E40</f>
        <v>0</v>
      </c>
      <c r="F40" s="257">
        <f xml:space="preserve"> 'A5'!F40</f>
        <v>0</v>
      </c>
      <c r="G40" s="257">
        <f xml:space="preserve"> 'A5'!G40</f>
        <v>0</v>
      </c>
      <c r="H40" s="257">
        <f xml:space="preserve"> 'A5'!H40</f>
        <v>0</v>
      </c>
      <c r="I40" s="257">
        <f xml:space="preserve"> 'A5'!I40</f>
        <v>0</v>
      </c>
      <c r="J40" s="257">
        <f xml:space="preserve"> 'A5'!J40</f>
        <v>0</v>
      </c>
      <c r="K40" s="257">
        <f xml:space="preserve"> 'A5'!K40</f>
        <v>0</v>
      </c>
      <c r="L40" s="257">
        <f xml:space="preserve"> 'A5'!L40</f>
        <v>0</v>
      </c>
      <c r="M40" s="257">
        <f xml:space="preserve"> 'A5'!M40</f>
        <v>0.87651422999999995</v>
      </c>
      <c r="N40" s="259"/>
      <c r="O40" s="234"/>
      <c r="P40" s="234"/>
    </row>
    <row r="41" spans="1:16" ht="18.75">
      <c r="A41" s="260"/>
      <c r="B41" s="28" t="s">
        <v>339</v>
      </c>
      <c r="C41" s="75"/>
      <c r="D41" s="257">
        <f xml:space="preserve"> 'A5'!D41</f>
        <v>6.6362915599999992</v>
      </c>
      <c r="E41" s="257">
        <f xml:space="preserve"> 'A5'!E41</f>
        <v>1.9624820700000001</v>
      </c>
      <c r="F41" s="257">
        <f xml:space="preserve"> 'A5'!F41</f>
        <v>0</v>
      </c>
      <c r="G41" s="257">
        <f xml:space="preserve"> 'A5'!G41</f>
        <v>0</v>
      </c>
      <c r="H41" s="257">
        <f xml:space="preserve"> 'A5'!H41</f>
        <v>0</v>
      </c>
      <c r="I41" s="257">
        <f xml:space="preserve"> 'A5'!I41</f>
        <v>0</v>
      </c>
      <c r="J41" s="257">
        <f xml:space="preserve"> 'A5'!J41</f>
        <v>0</v>
      </c>
      <c r="K41" s="257">
        <f xml:space="preserve"> 'A5'!K41</f>
        <v>0</v>
      </c>
      <c r="L41" s="257">
        <f xml:space="preserve"> 'A5'!L41</f>
        <v>0</v>
      </c>
      <c r="M41" s="257">
        <f xml:space="preserve"> 'A5'!M41</f>
        <v>8.5987736300000002</v>
      </c>
      <c r="N41" s="259"/>
      <c r="O41" s="234"/>
      <c r="P41" s="234"/>
    </row>
    <row r="42" spans="1:16" ht="18.75">
      <c r="A42" s="260"/>
      <c r="B42" s="31" t="s">
        <v>340</v>
      </c>
      <c r="C42" s="75"/>
      <c r="D42" s="257">
        <f xml:space="preserve"> 'A5'!D42</f>
        <v>6.6362915599999992</v>
      </c>
      <c r="E42" s="257">
        <f xml:space="preserve"> 'A5'!E42</f>
        <v>1.9624820700000001</v>
      </c>
      <c r="F42" s="257">
        <f xml:space="preserve"> 'A5'!F42</f>
        <v>0</v>
      </c>
      <c r="G42" s="257">
        <f xml:space="preserve"> 'A5'!G42</f>
        <v>0</v>
      </c>
      <c r="H42" s="257">
        <f xml:space="preserve"> 'A5'!H42</f>
        <v>0</v>
      </c>
      <c r="I42" s="257">
        <f xml:space="preserve"> 'A5'!I42</f>
        <v>0</v>
      </c>
      <c r="J42" s="257">
        <f xml:space="preserve"> 'A5'!J42</f>
        <v>0</v>
      </c>
      <c r="K42" s="257">
        <f xml:space="preserve"> 'A5'!K42</f>
        <v>0</v>
      </c>
      <c r="L42" s="257">
        <f xml:space="preserve"> 'A5'!L42</f>
        <v>0</v>
      </c>
      <c r="M42" s="257">
        <f xml:space="preserve"> 'A5'!M42</f>
        <v>8.5987736300000002</v>
      </c>
      <c r="N42" s="259"/>
      <c r="O42" s="234"/>
      <c r="P42" s="234"/>
    </row>
    <row r="43" spans="1:16" ht="18.75">
      <c r="A43" s="260"/>
      <c r="B43" s="31" t="s">
        <v>341</v>
      </c>
      <c r="C43" s="75"/>
      <c r="D43" s="257">
        <f xml:space="preserve"> 'A5'!D43</f>
        <v>0</v>
      </c>
      <c r="E43" s="257">
        <f xml:space="preserve"> 'A5'!E43</f>
        <v>0</v>
      </c>
      <c r="F43" s="257">
        <f xml:space="preserve"> 'A5'!F43</f>
        <v>0</v>
      </c>
      <c r="G43" s="257">
        <f xml:space="preserve"> 'A5'!G43</f>
        <v>0</v>
      </c>
      <c r="H43" s="257">
        <f xml:space="preserve"> 'A5'!H43</f>
        <v>0</v>
      </c>
      <c r="I43" s="257">
        <f xml:space="preserve"> 'A5'!I43</f>
        <v>0</v>
      </c>
      <c r="J43" s="257">
        <f xml:space="preserve"> 'A5'!J43</f>
        <v>0</v>
      </c>
      <c r="K43" s="257">
        <f xml:space="preserve"> 'A5'!K43</f>
        <v>0</v>
      </c>
      <c r="L43" s="257">
        <f xml:space="preserve"> 'A5'!L43</f>
        <v>0</v>
      </c>
      <c r="M43" s="257">
        <f xml:space="preserve"> 'A5'!M43</f>
        <v>0</v>
      </c>
      <c r="N43" s="259"/>
      <c r="O43" s="234"/>
      <c r="P43" s="234"/>
    </row>
    <row r="44" spans="1:16" ht="15">
      <c r="A44" s="255"/>
      <c r="B44" s="12" t="s">
        <v>174</v>
      </c>
      <c r="C44" s="256"/>
      <c r="D44" s="257">
        <f xml:space="preserve"> 'A5'!D44</f>
        <v>1115.58521892</v>
      </c>
      <c r="E44" s="257">
        <f xml:space="preserve"> 'A5'!E44</f>
        <v>482.24079770000003</v>
      </c>
      <c r="F44" s="257">
        <f xml:space="preserve"> 'A5'!F44</f>
        <v>7.8333483800000003</v>
      </c>
      <c r="G44" s="257">
        <f xml:space="preserve"> 'A5'!G44</f>
        <v>0</v>
      </c>
      <c r="H44" s="257">
        <f xml:space="preserve"> 'A5'!H44</f>
        <v>0</v>
      </c>
      <c r="I44" s="257">
        <f xml:space="preserve"> 'A5'!I44</f>
        <v>0</v>
      </c>
      <c r="J44" s="257">
        <f xml:space="preserve"> 'A5'!J44</f>
        <v>0</v>
      </c>
      <c r="K44" s="257">
        <f xml:space="preserve"> 'A5'!K44</f>
        <v>0</v>
      </c>
      <c r="L44" s="257">
        <f xml:space="preserve"> 'A5'!L44</f>
        <v>0</v>
      </c>
      <c r="M44" s="257">
        <f xml:space="preserve"> 'A5'!M44</f>
        <v>1605.6593650000002</v>
      </c>
      <c r="N44" s="259"/>
      <c r="O44" s="234"/>
      <c r="P44" s="234"/>
    </row>
    <row r="45" spans="1:16" ht="15">
      <c r="A45" s="255"/>
      <c r="B45" s="256"/>
      <c r="C45" s="256"/>
      <c r="D45" s="257">
        <f xml:space="preserve"> 'A5'!D45</f>
        <v>0</v>
      </c>
      <c r="E45" s="257">
        <f xml:space="preserve"> 'A5'!E45</f>
        <v>0</v>
      </c>
      <c r="F45" s="257">
        <f xml:space="preserve"> 'A5'!F45</f>
        <v>0</v>
      </c>
      <c r="G45" s="257">
        <f xml:space="preserve"> 'A5'!G45</f>
        <v>0</v>
      </c>
      <c r="H45" s="257">
        <f xml:space="preserve"> 'A5'!H45</f>
        <v>0</v>
      </c>
      <c r="I45" s="257">
        <f xml:space="preserve"> 'A5'!I45</f>
        <v>0</v>
      </c>
      <c r="J45" s="257">
        <f xml:space="preserve"> 'A5'!J45</f>
        <v>0</v>
      </c>
      <c r="K45" s="257">
        <f xml:space="preserve"> 'A5'!K45</f>
        <v>0</v>
      </c>
      <c r="L45" s="257">
        <f xml:space="preserve"> 'A5'!L45</f>
        <v>0</v>
      </c>
      <c r="M45" s="257">
        <f xml:space="preserve"> 'A5'!M45</f>
        <v>0</v>
      </c>
      <c r="N45" s="259"/>
      <c r="O45" s="234"/>
      <c r="P45" s="234"/>
    </row>
    <row r="46" spans="1:16" ht="14.25">
      <c r="A46" s="249"/>
      <c r="B46" s="250" t="s">
        <v>190</v>
      </c>
      <c r="C46" s="251"/>
      <c r="D46" s="257">
        <f xml:space="preserve"> 'A5'!D46</f>
        <v>0</v>
      </c>
      <c r="E46" s="257">
        <f xml:space="preserve"> 'A5'!E46</f>
        <v>0</v>
      </c>
      <c r="F46" s="257">
        <f xml:space="preserve"> 'A5'!F46</f>
        <v>0</v>
      </c>
      <c r="G46" s="257">
        <f xml:space="preserve"> 'A5'!G46</f>
        <v>0</v>
      </c>
      <c r="H46" s="257">
        <f xml:space="preserve"> 'A5'!H46</f>
        <v>0</v>
      </c>
      <c r="I46" s="257">
        <f xml:space="preserve"> 'A5'!I46</f>
        <v>0</v>
      </c>
      <c r="J46" s="257">
        <f xml:space="preserve"> 'A5'!J46</f>
        <v>0</v>
      </c>
      <c r="K46" s="257">
        <f xml:space="preserve"> 'A5'!K46</f>
        <v>0</v>
      </c>
      <c r="L46" s="257">
        <f xml:space="preserve"> 'A5'!L46</f>
        <v>0</v>
      </c>
      <c r="M46" s="257">
        <f xml:space="preserve"> 'A5'!M46</f>
        <v>0</v>
      </c>
      <c r="N46" s="259"/>
      <c r="O46" s="234"/>
      <c r="P46" s="234"/>
    </row>
    <row r="47" spans="1:16" ht="18.75">
      <c r="A47" s="249"/>
      <c r="B47" s="28" t="s">
        <v>338</v>
      </c>
      <c r="C47" s="75"/>
      <c r="D47" s="257">
        <f xml:space="preserve"> 'A5'!D47</f>
        <v>1079.3412046399999</v>
      </c>
      <c r="E47" s="257">
        <f xml:space="preserve"> 'A5'!E47</f>
        <v>147.82813047000002</v>
      </c>
      <c r="F47" s="257">
        <f xml:space="preserve"> 'A5'!F47</f>
        <v>0</v>
      </c>
      <c r="G47" s="257">
        <f xml:space="preserve"> 'A5'!G47</f>
        <v>0</v>
      </c>
      <c r="H47" s="257">
        <f xml:space="preserve"> 'A5'!H47</f>
        <v>0</v>
      </c>
      <c r="I47" s="257">
        <f xml:space="preserve"> 'A5'!I47</f>
        <v>0</v>
      </c>
      <c r="J47" s="257">
        <f xml:space="preserve"> 'A5'!J47</f>
        <v>0</v>
      </c>
      <c r="K47" s="257">
        <f xml:space="preserve"> 'A5'!K47</f>
        <v>0</v>
      </c>
      <c r="L47" s="257">
        <f xml:space="preserve"> 'A5'!L47</f>
        <v>0</v>
      </c>
      <c r="M47" s="257">
        <f xml:space="preserve"> 'A5'!M47</f>
        <v>1227.16933511</v>
      </c>
      <c r="N47" s="259"/>
      <c r="O47" s="234"/>
      <c r="P47" s="234"/>
    </row>
    <row r="48" spans="1:16" ht="18.75">
      <c r="A48" s="255"/>
      <c r="B48" s="12" t="s">
        <v>332</v>
      </c>
      <c r="C48" s="75"/>
      <c r="D48" s="257">
        <f xml:space="preserve"> 'A5'!D48</f>
        <v>434.31326196999999</v>
      </c>
      <c r="E48" s="257">
        <f xml:space="preserve"> 'A5'!E48</f>
        <v>5.1224489399999991</v>
      </c>
      <c r="F48" s="257">
        <f xml:space="preserve"> 'A5'!F48</f>
        <v>0</v>
      </c>
      <c r="G48" s="257">
        <f xml:space="preserve"> 'A5'!G48</f>
        <v>0</v>
      </c>
      <c r="H48" s="257">
        <f xml:space="preserve"> 'A5'!H48</f>
        <v>0</v>
      </c>
      <c r="I48" s="257">
        <f xml:space="preserve"> 'A5'!I48</f>
        <v>0</v>
      </c>
      <c r="J48" s="257">
        <f xml:space="preserve"> 'A5'!J48</f>
        <v>0</v>
      </c>
      <c r="K48" s="257">
        <f xml:space="preserve"> 'A5'!K48</f>
        <v>0</v>
      </c>
      <c r="L48" s="257">
        <f xml:space="preserve"> 'A5'!L48</f>
        <v>0</v>
      </c>
      <c r="M48" s="257">
        <f xml:space="preserve"> 'A5'!M48</f>
        <v>439.43571091000001</v>
      </c>
      <c r="N48" s="259"/>
      <c r="O48" s="234"/>
      <c r="P48" s="234"/>
    </row>
    <row r="49" spans="1:16" ht="18.75">
      <c r="A49" s="260"/>
      <c r="B49" s="31" t="s">
        <v>175</v>
      </c>
      <c r="C49" s="75"/>
      <c r="D49" s="257">
        <f xml:space="preserve"> 'A5'!D49</f>
        <v>0</v>
      </c>
      <c r="E49" s="257">
        <f xml:space="preserve"> 'A5'!E49</f>
        <v>0</v>
      </c>
      <c r="F49" s="257">
        <f xml:space="preserve"> 'A5'!F49</f>
        <v>0</v>
      </c>
      <c r="G49" s="257">
        <f xml:space="preserve"> 'A5'!G49</f>
        <v>0</v>
      </c>
      <c r="H49" s="257">
        <f xml:space="preserve"> 'A5'!H49</f>
        <v>0</v>
      </c>
      <c r="I49" s="257">
        <f xml:space="preserve"> 'A5'!I49</f>
        <v>0</v>
      </c>
      <c r="J49" s="257">
        <f xml:space="preserve"> 'A5'!J49</f>
        <v>0</v>
      </c>
      <c r="K49" s="257">
        <f xml:space="preserve"> 'A5'!K49</f>
        <v>0</v>
      </c>
      <c r="L49" s="257">
        <f xml:space="preserve"> 'A5'!L49</f>
        <v>0</v>
      </c>
      <c r="M49" s="257">
        <f xml:space="preserve"> 'A5'!M49</f>
        <v>0</v>
      </c>
      <c r="N49" s="259"/>
      <c r="O49" s="234"/>
      <c r="P49" s="234"/>
    </row>
    <row r="50" spans="1:16" ht="18.75">
      <c r="A50" s="260"/>
      <c r="B50" s="31" t="s">
        <v>176</v>
      </c>
      <c r="C50" s="75"/>
      <c r="D50" s="257">
        <f xml:space="preserve"> 'A5'!D50</f>
        <v>434.31326196999999</v>
      </c>
      <c r="E50" s="257">
        <f xml:space="preserve"> 'A5'!E50</f>
        <v>5.1224489399999991</v>
      </c>
      <c r="F50" s="257">
        <f xml:space="preserve"> 'A5'!F50</f>
        <v>0</v>
      </c>
      <c r="G50" s="257">
        <f xml:space="preserve"> 'A5'!G50</f>
        <v>0</v>
      </c>
      <c r="H50" s="257">
        <f xml:space="preserve"> 'A5'!H50</f>
        <v>0</v>
      </c>
      <c r="I50" s="257">
        <f xml:space="preserve"> 'A5'!I50</f>
        <v>0</v>
      </c>
      <c r="J50" s="257">
        <f xml:space="preserve"> 'A5'!J50</f>
        <v>0</v>
      </c>
      <c r="K50" s="257">
        <f xml:space="preserve"> 'A5'!K50</f>
        <v>0</v>
      </c>
      <c r="L50" s="257">
        <f xml:space="preserve"> 'A5'!L50</f>
        <v>0</v>
      </c>
      <c r="M50" s="257">
        <f xml:space="preserve"> 'A5'!M50</f>
        <v>439.43571091000001</v>
      </c>
      <c r="N50" s="259"/>
      <c r="O50" s="234"/>
      <c r="P50" s="234"/>
    </row>
    <row r="51" spans="1:16" ht="18.75">
      <c r="A51" s="260"/>
      <c r="B51" s="12" t="s">
        <v>177</v>
      </c>
      <c r="C51" s="75"/>
      <c r="D51" s="257">
        <f xml:space="preserve"> 'A5'!D51</f>
        <v>46.698614330000012</v>
      </c>
      <c r="E51" s="257">
        <f xml:space="preserve"> 'A5'!E51</f>
        <v>46.497437009999999</v>
      </c>
      <c r="F51" s="257">
        <f xml:space="preserve"> 'A5'!F51</f>
        <v>0</v>
      </c>
      <c r="G51" s="257">
        <f xml:space="preserve"> 'A5'!G51</f>
        <v>0</v>
      </c>
      <c r="H51" s="257">
        <f xml:space="preserve"> 'A5'!H51</f>
        <v>0</v>
      </c>
      <c r="I51" s="257">
        <f xml:space="preserve"> 'A5'!I51</f>
        <v>0</v>
      </c>
      <c r="J51" s="257">
        <f xml:space="preserve"> 'A5'!J51</f>
        <v>0</v>
      </c>
      <c r="K51" s="257">
        <f xml:space="preserve"> 'A5'!K51</f>
        <v>0</v>
      </c>
      <c r="L51" s="257">
        <f xml:space="preserve"> 'A5'!L51</f>
        <v>0</v>
      </c>
      <c r="M51" s="257">
        <f xml:space="preserve"> 'A5'!M51</f>
        <v>93.196051340000011</v>
      </c>
      <c r="N51" s="259"/>
      <c r="O51" s="234"/>
      <c r="P51" s="234"/>
    </row>
    <row r="52" spans="1:16" ht="18.75">
      <c r="A52" s="260"/>
      <c r="B52" s="31" t="s">
        <v>175</v>
      </c>
      <c r="C52" s="75"/>
      <c r="D52" s="257">
        <f xml:space="preserve"> 'A5'!D52</f>
        <v>9.7738657199999999</v>
      </c>
      <c r="E52" s="257">
        <f xml:space="preserve"> 'A5'!E52</f>
        <v>0</v>
      </c>
      <c r="F52" s="257">
        <f xml:space="preserve"> 'A5'!F52</f>
        <v>0</v>
      </c>
      <c r="G52" s="257">
        <f xml:space="preserve"> 'A5'!G52</f>
        <v>0</v>
      </c>
      <c r="H52" s="257">
        <f xml:space="preserve"> 'A5'!H52</f>
        <v>0</v>
      </c>
      <c r="I52" s="257">
        <f xml:space="preserve"> 'A5'!I52</f>
        <v>0</v>
      </c>
      <c r="J52" s="257">
        <f xml:space="preserve"> 'A5'!J52</f>
        <v>0</v>
      </c>
      <c r="K52" s="257">
        <f xml:space="preserve"> 'A5'!K52</f>
        <v>0</v>
      </c>
      <c r="L52" s="257">
        <f xml:space="preserve"> 'A5'!L52</f>
        <v>0</v>
      </c>
      <c r="M52" s="257">
        <f xml:space="preserve"> 'A5'!M52</f>
        <v>9.7738657199999999</v>
      </c>
      <c r="N52" s="259"/>
      <c r="O52" s="234"/>
      <c r="P52" s="234"/>
    </row>
    <row r="53" spans="1:16" ht="18.75">
      <c r="A53" s="260"/>
      <c r="B53" s="31" t="s">
        <v>176</v>
      </c>
      <c r="C53" s="75"/>
      <c r="D53" s="257">
        <f xml:space="preserve"> 'A5'!D53</f>
        <v>36.924748610000009</v>
      </c>
      <c r="E53" s="257">
        <f xml:space="preserve"> 'A5'!E53</f>
        <v>46.497437009999999</v>
      </c>
      <c r="F53" s="257">
        <f xml:space="preserve"> 'A5'!F53</f>
        <v>0</v>
      </c>
      <c r="G53" s="257">
        <f xml:space="preserve"> 'A5'!G53</f>
        <v>0</v>
      </c>
      <c r="H53" s="257">
        <f xml:space="preserve"> 'A5'!H53</f>
        <v>0</v>
      </c>
      <c r="I53" s="257">
        <f xml:space="preserve"> 'A5'!I53</f>
        <v>0</v>
      </c>
      <c r="J53" s="257">
        <f xml:space="preserve"> 'A5'!J53</f>
        <v>0</v>
      </c>
      <c r="K53" s="257">
        <f xml:space="preserve"> 'A5'!K53</f>
        <v>0</v>
      </c>
      <c r="L53" s="257">
        <f xml:space="preserve"> 'A5'!L53</f>
        <v>0</v>
      </c>
      <c r="M53" s="257">
        <f xml:space="preserve"> 'A5'!M53</f>
        <v>83.422185620000008</v>
      </c>
      <c r="N53" s="259"/>
      <c r="O53" s="234"/>
      <c r="P53" s="234"/>
    </row>
    <row r="54" spans="1:16" ht="18.75">
      <c r="A54" s="255"/>
      <c r="B54" s="466" t="s">
        <v>329</v>
      </c>
      <c r="C54" s="75"/>
      <c r="D54" s="257">
        <f xml:space="preserve"> 'A5'!D54</f>
        <v>152.15305566000001</v>
      </c>
      <c r="E54" s="257">
        <f xml:space="preserve"> 'A5'!E54</f>
        <v>0</v>
      </c>
      <c r="F54" s="257">
        <f xml:space="preserve"> 'A5'!F54</f>
        <v>0</v>
      </c>
      <c r="G54" s="257">
        <f xml:space="preserve"> 'A5'!G54</f>
        <v>0</v>
      </c>
      <c r="H54" s="257">
        <f xml:space="preserve"> 'A5'!H54</f>
        <v>0</v>
      </c>
      <c r="I54" s="257">
        <f xml:space="preserve"> 'A5'!I54</f>
        <v>0</v>
      </c>
      <c r="J54" s="257">
        <f xml:space="preserve"> 'A5'!J54</f>
        <v>0</v>
      </c>
      <c r="K54" s="257">
        <f xml:space="preserve"> 'A5'!K54</f>
        <v>0</v>
      </c>
      <c r="L54" s="257">
        <f xml:space="preserve"> 'A5'!L54</f>
        <v>0</v>
      </c>
      <c r="M54" s="257">
        <f xml:space="preserve"> 'A5'!M54</f>
        <v>152.15305566000001</v>
      </c>
      <c r="N54" s="259"/>
      <c r="O54" s="234"/>
      <c r="P54" s="234"/>
    </row>
    <row r="55" spans="1:16" ht="18.75">
      <c r="A55" s="260"/>
      <c r="B55" s="31" t="s">
        <v>175</v>
      </c>
      <c r="C55" s="75"/>
      <c r="D55" s="257">
        <f xml:space="preserve"> 'A5'!D55</f>
        <v>0</v>
      </c>
      <c r="E55" s="257">
        <f xml:space="preserve"> 'A5'!E55</f>
        <v>0</v>
      </c>
      <c r="F55" s="257">
        <f xml:space="preserve"> 'A5'!F55</f>
        <v>0</v>
      </c>
      <c r="G55" s="257">
        <f xml:space="preserve"> 'A5'!G55</f>
        <v>0</v>
      </c>
      <c r="H55" s="257">
        <f xml:space="preserve"> 'A5'!H55</f>
        <v>0</v>
      </c>
      <c r="I55" s="257">
        <f xml:space="preserve"> 'A5'!I55</f>
        <v>0</v>
      </c>
      <c r="J55" s="257">
        <f xml:space="preserve"> 'A5'!J55</f>
        <v>0</v>
      </c>
      <c r="K55" s="257">
        <f xml:space="preserve"> 'A5'!K55</f>
        <v>0</v>
      </c>
      <c r="L55" s="257">
        <f xml:space="preserve"> 'A5'!L55</f>
        <v>0</v>
      </c>
      <c r="M55" s="257">
        <f xml:space="preserve"> 'A5'!M55</f>
        <v>0</v>
      </c>
      <c r="N55" s="259"/>
      <c r="O55" s="234"/>
      <c r="P55" s="234"/>
    </row>
    <row r="56" spans="1:16" ht="18.75">
      <c r="A56" s="260"/>
      <c r="B56" s="31" t="s">
        <v>176</v>
      </c>
      <c r="C56" s="75"/>
      <c r="D56" s="257">
        <f xml:space="preserve"> 'A5'!D56</f>
        <v>152.15305566000001</v>
      </c>
      <c r="E56" s="257">
        <f xml:space="preserve"> 'A5'!E56</f>
        <v>0</v>
      </c>
      <c r="F56" s="257">
        <f xml:space="preserve"> 'A5'!F56</f>
        <v>0</v>
      </c>
      <c r="G56" s="257">
        <f xml:space="preserve"> 'A5'!G56</f>
        <v>0</v>
      </c>
      <c r="H56" s="257">
        <f xml:space="preserve"> 'A5'!H56</f>
        <v>0</v>
      </c>
      <c r="I56" s="257">
        <f xml:space="preserve"> 'A5'!I56</f>
        <v>0</v>
      </c>
      <c r="J56" s="257">
        <f xml:space="preserve"> 'A5'!J56</f>
        <v>0</v>
      </c>
      <c r="K56" s="257">
        <f xml:space="preserve"> 'A5'!K56</f>
        <v>0</v>
      </c>
      <c r="L56" s="257">
        <f xml:space="preserve"> 'A5'!L56</f>
        <v>0</v>
      </c>
      <c r="M56" s="257">
        <f xml:space="preserve"> 'A5'!M56</f>
        <v>152.15305566000001</v>
      </c>
      <c r="N56" s="259"/>
      <c r="O56" s="234"/>
      <c r="P56" s="234"/>
    </row>
    <row r="57" spans="1:16" ht="15" customHeight="1">
      <c r="A57" s="255"/>
      <c r="B57" s="466" t="s">
        <v>328</v>
      </c>
      <c r="C57" s="75"/>
      <c r="D57" s="257">
        <f xml:space="preserve"> 'A5'!D57</f>
        <v>446.17627267999995</v>
      </c>
      <c r="E57" s="257">
        <f xml:space="preserve"> 'A5'!E57</f>
        <v>96.208244520000008</v>
      </c>
      <c r="F57" s="257">
        <f xml:space="preserve"> 'A5'!F57</f>
        <v>0</v>
      </c>
      <c r="G57" s="257">
        <f xml:space="preserve"> 'A5'!G57</f>
        <v>0</v>
      </c>
      <c r="H57" s="257">
        <f xml:space="preserve"> 'A5'!H57</f>
        <v>0</v>
      </c>
      <c r="I57" s="257">
        <f xml:space="preserve"> 'A5'!I57</f>
        <v>0</v>
      </c>
      <c r="J57" s="257">
        <f xml:space="preserve"> 'A5'!J57</f>
        <v>0</v>
      </c>
      <c r="K57" s="257">
        <f xml:space="preserve"> 'A5'!K57</f>
        <v>0</v>
      </c>
      <c r="L57" s="257">
        <f xml:space="preserve"> 'A5'!L57</f>
        <v>0</v>
      </c>
      <c r="M57" s="257">
        <f xml:space="preserve"> 'A5'!M57</f>
        <v>542.38451719999989</v>
      </c>
      <c r="N57" s="259"/>
      <c r="O57" s="234"/>
      <c r="P57" s="234"/>
    </row>
    <row r="58" spans="1:16" ht="18.75">
      <c r="A58" s="260"/>
      <c r="B58" s="31" t="s">
        <v>175</v>
      </c>
      <c r="C58" s="75"/>
      <c r="D58" s="257">
        <f xml:space="preserve"> 'A5'!D58</f>
        <v>446.17627267999995</v>
      </c>
      <c r="E58" s="257">
        <f xml:space="preserve"> 'A5'!E58</f>
        <v>93.721027110000009</v>
      </c>
      <c r="F58" s="257">
        <f xml:space="preserve"> 'A5'!F58</f>
        <v>0</v>
      </c>
      <c r="G58" s="257">
        <f xml:space="preserve"> 'A5'!G58</f>
        <v>0</v>
      </c>
      <c r="H58" s="257">
        <f xml:space="preserve"> 'A5'!H58</f>
        <v>0</v>
      </c>
      <c r="I58" s="257">
        <f xml:space="preserve"> 'A5'!I58</f>
        <v>0</v>
      </c>
      <c r="J58" s="257">
        <f xml:space="preserve"> 'A5'!J58</f>
        <v>0</v>
      </c>
      <c r="K58" s="257">
        <f xml:space="preserve"> 'A5'!K58</f>
        <v>0</v>
      </c>
      <c r="L58" s="257">
        <f xml:space="preserve"> 'A5'!L58</f>
        <v>0</v>
      </c>
      <c r="M58" s="257">
        <f xml:space="preserve"> 'A5'!M58</f>
        <v>539.89729978999992</v>
      </c>
      <c r="N58" s="259"/>
      <c r="O58" s="234"/>
      <c r="P58" s="234"/>
    </row>
    <row r="59" spans="1:16" ht="18.75">
      <c r="A59" s="260"/>
      <c r="B59" s="31" t="s">
        <v>176</v>
      </c>
      <c r="C59" s="75"/>
      <c r="D59" s="257">
        <f xml:space="preserve"> 'A5'!D59</f>
        <v>0</v>
      </c>
      <c r="E59" s="257">
        <f xml:space="preserve"> 'A5'!E59</f>
        <v>2.4872174100000004</v>
      </c>
      <c r="F59" s="257">
        <f xml:space="preserve"> 'A5'!F59</f>
        <v>0</v>
      </c>
      <c r="G59" s="257">
        <f xml:space="preserve"> 'A5'!G59</f>
        <v>0</v>
      </c>
      <c r="H59" s="257">
        <f xml:space="preserve"> 'A5'!H59</f>
        <v>0</v>
      </c>
      <c r="I59" s="257">
        <f xml:space="preserve"> 'A5'!I59</f>
        <v>0</v>
      </c>
      <c r="J59" s="257">
        <f xml:space="preserve"> 'A5'!J59</f>
        <v>0</v>
      </c>
      <c r="K59" s="257">
        <f xml:space="preserve"> 'A5'!K59</f>
        <v>0</v>
      </c>
      <c r="L59" s="257">
        <f xml:space="preserve"> 'A5'!L59</f>
        <v>0</v>
      </c>
      <c r="M59" s="257">
        <f xml:space="preserve"> 'A5'!M59</f>
        <v>2.4872174100000004</v>
      </c>
      <c r="N59" s="259"/>
      <c r="O59" s="234"/>
      <c r="P59" s="234"/>
    </row>
    <row r="60" spans="1:16" ht="18.75">
      <c r="A60" s="260"/>
      <c r="B60" s="28" t="s">
        <v>339</v>
      </c>
      <c r="C60" s="75"/>
      <c r="D60" s="257">
        <f xml:space="preserve"> 'A5'!D60</f>
        <v>7.6063036899999998</v>
      </c>
      <c r="E60" s="257">
        <f xml:space="preserve"> 'A5'!E60</f>
        <v>0</v>
      </c>
      <c r="F60" s="257">
        <f xml:space="preserve"> 'A5'!F60</f>
        <v>0</v>
      </c>
      <c r="G60" s="257">
        <f xml:space="preserve"> 'A5'!G60</f>
        <v>0</v>
      </c>
      <c r="H60" s="257">
        <f xml:space="preserve"> 'A5'!H60</f>
        <v>0</v>
      </c>
      <c r="I60" s="257">
        <f xml:space="preserve"> 'A5'!I60</f>
        <v>0</v>
      </c>
      <c r="J60" s="257">
        <f xml:space="preserve"> 'A5'!J60</f>
        <v>0</v>
      </c>
      <c r="K60" s="257">
        <f xml:space="preserve"> 'A5'!K60</f>
        <v>0</v>
      </c>
      <c r="L60" s="257">
        <f xml:space="preserve"> 'A5'!L60</f>
        <v>0</v>
      </c>
      <c r="M60" s="257">
        <f xml:space="preserve"> 'A5'!M60</f>
        <v>7.6063036899999998</v>
      </c>
      <c r="N60" s="259"/>
      <c r="O60" s="234"/>
      <c r="P60" s="234"/>
    </row>
    <row r="61" spans="1:16" ht="18.75">
      <c r="A61" s="260"/>
      <c r="B61" s="31" t="s">
        <v>340</v>
      </c>
      <c r="C61" s="75"/>
      <c r="D61" s="257">
        <f xml:space="preserve"> 'A5'!D61</f>
        <v>7.6063036899999998</v>
      </c>
      <c r="E61" s="257">
        <f xml:space="preserve"> 'A5'!E61</f>
        <v>0</v>
      </c>
      <c r="F61" s="257">
        <f xml:space="preserve"> 'A5'!F61</f>
        <v>0</v>
      </c>
      <c r="G61" s="257">
        <f xml:space="preserve"> 'A5'!G61</f>
        <v>0</v>
      </c>
      <c r="H61" s="257">
        <f xml:space="preserve"> 'A5'!H61</f>
        <v>0</v>
      </c>
      <c r="I61" s="257">
        <f xml:space="preserve"> 'A5'!I61</f>
        <v>0</v>
      </c>
      <c r="J61" s="257">
        <f xml:space="preserve"> 'A5'!J61</f>
        <v>0</v>
      </c>
      <c r="K61" s="257">
        <f xml:space="preserve"> 'A5'!K61</f>
        <v>0</v>
      </c>
      <c r="L61" s="257">
        <f xml:space="preserve"> 'A5'!L61</f>
        <v>0</v>
      </c>
      <c r="M61" s="257">
        <f xml:space="preserve"> 'A5'!M61</f>
        <v>7.6063036899999998</v>
      </c>
      <c r="N61" s="259"/>
      <c r="O61" s="234"/>
      <c r="P61" s="234"/>
    </row>
    <row r="62" spans="1:16" ht="18.75">
      <c r="A62" s="260"/>
      <c r="B62" s="31" t="s">
        <v>341</v>
      </c>
      <c r="C62" s="75"/>
      <c r="D62" s="257">
        <f xml:space="preserve"> 'A5'!D62</f>
        <v>0</v>
      </c>
      <c r="E62" s="257">
        <f xml:space="preserve"> 'A5'!E62</f>
        <v>0</v>
      </c>
      <c r="F62" s="257">
        <f xml:space="preserve"> 'A5'!F62</f>
        <v>0</v>
      </c>
      <c r="G62" s="257">
        <f xml:space="preserve"> 'A5'!G62</f>
        <v>0</v>
      </c>
      <c r="H62" s="257">
        <f xml:space="preserve"> 'A5'!H62</f>
        <v>0</v>
      </c>
      <c r="I62" s="257">
        <f xml:space="preserve"> 'A5'!I62</f>
        <v>0</v>
      </c>
      <c r="J62" s="257">
        <f xml:space="preserve"> 'A5'!J62</f>
        <v>0</v>
      </c>
      <c r="K62" s="257">
        <f xml:space="preserve"> 'A5'!K62</f>
        <v>0</v>
      </c>
      <c r="L62" s="257">
        <f xml:space="preserve"> 'A5'!L62</f>
        <v>0</v>
      </c>
      <c r="M62" s="257">
        <f xml:space="preserve"> 'A5'!M62</f>
        <v>0</v>
      </c>
      <c r="N62" s="259"/>
      <c r="O62" s="234"/>
      <c r="P62" s="234"/>
    </row>
    <row r="63" spans="1:16" ht="15">
      <c r="A63" s="255"/>
      <c r="B63" s="12" t="s">
        <v>174</v>
      </c>
      <c r="C63" s="256"/>
      <c r="D63" s="257">
        <f xml:space="preserve"> 'A5'!D63</f>
        <v>1086.9475083299999</v>
      </c>
      <c r="E63" s="257">
        <f xml:space="preserve"> 'A5'!E63</f>
        <v>147.82813047000002</v>
      </c>
      <c r="F63" s="257">
        <f xml:space="preserve"> 'A5'!F63</f>
        <v>0</v>
      </c>
      <c r="G63" s="257">
        <f xml:space="preserve"> 'A5'!G63</f>
        <v>0</v>
      </c>
      <c r="H63" s="257">
        <f xml:space="preserve"> 'A5'!H63</f>
        <v>0</v>
      </c>
      <c r="I63" s="257">
        <f xml:space="preserve"> 'A5'!I63</f>
        <v>0</v>
      </c>
      <c r="J63" s="257">
        <f xml:space="preserve"> 'A5'!J63</f>
        <v>0</v>
      </c>
      <c r="K63" s="257">
        <f xml:space="preserve"> 'A5'!K63</f>
        <v>0</v>
      </c>
      <c r="L63" s="257">
        <f xml:space="preserve"> 'A5'!L63</f>
        <v>0</v>
      </c>
      <c r="M63" s="257">
        <f xml:space="preserve"> 'A5'!M63</f>
        <v>1234.7756388</v>
      </c>
      <c r="N63" s="244"/>
      <c r="O63" s="234"/>
      <c r="P63" s="234"/>
    </row>
    <row r="64" spans="1:16" ht="15">
      <c r="A64" s="255"/>
      <c r="B64" s="256"/>
      <c r="C64" s="256"/>
      <c r="D64" s="257">
        <f xml:space="preserve"> 'A5'!D64</f>
        <v>0</v>
      </c>
      <c r="E64" s="257">
        <f xml:space="preserve"> 'A5'!E64</f>
        <v>0</v>
      </c>
      <c r="F64" s="257">
        <f xml:space="preserve"> 'A5'!F64</f>
        <v>0</v>
      </c>
      <c r="G64" s="257">
        <f xml:space="preserve"> 'A5'!G64</f>
        <v>0</v>
      </c>
      <c r="H64" s="257">
        <f xml:space="preserve"> 'A5'!H64</f>
        <v>0</v>
      </c>
      <c r="I64" s="257">
        <f xml:space="preserve"> 'A5'!I64</f>
        <v>0</v>
      </c>
      <c r="J64" s="257">
        <f xml:space="preserve"> 'A5'!J64</f>
        <v>0</v>
      </c>
      <c r="K64" s="257">
        <f xml:space="preserve"> 'A5'!K64</f>
        <v>0</v>
      </c>
      <c r="L64" s="257">
        <f xml:space="preserve"> 'A5'!L64</f>
        <v>0</v>
      </c>
      <c r="M64" s="257">
        <f xml:space="preserve"> 'A5'!M64</f>
        <v>0</v>
      </c>
      <c r="N64" s="244"/>
      <c r="O64" s="234"/>
      <c r="P64" s="234"/>
    </row>
    <row r="65" spans="1:20" ht="15">
      <c r="A65" s="255"/>
      <c r="B65" s="256" t="s">
        <v>191</v>
      </c>
      <c r="C65" s="256"/>
      <c r="D65" s="257">
        <f xml:space="preserve"> 'A5'!D65</f>
        <v>2202.5327272499999</v>
      </c>
      <c r="E65" s="257">
        <f xml:space="preserve"> 'A5'!E65</f>
        <v>630.06892817000005</v>
      </c>
      <c r="F65" s="257">
        <f xml:space="preserve"> 'A5'!F65</f>
        <v>7.8333483800000003</v>
      </c>
      <c r="G65" s="257">
        <f xml:space="preserve"> 'A5'!G65</f>
        <v>0</v>
      </c>
      <c r="H65" s="257">
        <f xml:space="preserve"> 'A5'!H65</f>
        <v>0</v>
      </c>
      <c r="I65" s="257">
        <f xml:space="preserve"> 'A5'!I65</f>
        <v>0</v>
      </c>
      <c r="J65" s="257">
        <f xml:space="preserve"> 'A5'!J65</f>
        <v>0</v>
      </c>
      <c r="K65" s="257">
        <f xml:space="preserve"> 'A5'!K65</f>
        <v>0</v>
      </c>
      <c r="L65" s="257">
        <f xml:space="preserve"> 'A5'!L65</f>
        <v>0</v>
      </c>
      <c r="M65" s="257">
        <f xml:space="preserve"> 'A5'!M65</f>
        <v>2840.4350038000002</v>
      </c>
      <c r="N65" s="244"/>
      <c r="O65" s="234"/>
      <c r="P65" s="234"/>
    </row>
    <row r="66" spans="1:20" ht="15">
      <c r="A66" s="255"/>
      <c r="B66" s="234"/>
      <c r="C66" s="234"/>
      <c r="D66" s="257">
        <f xml:space="preserve"> 'A5'!D66</f>
        <v>0</v>
      </c>
      <c r="E66" s="257">
        <f xml:space="preserve"> 'A5'!E66</f>
        <v>0</v>
      </c>
      <c r="F66" s="257">
        <f xml:space="preserve"> 'A5'!F66</f>
        <v>0</v>
      </c>
      <c r="G66" s="257">
        <f xml:space="preserve"> 'A5'!G66</f>
        <v>0</v>
      </c>
      <c r="H66" s="257">
        <f xml:space="preserve"> 'A5'!H66</f>
        <v>0</v>
      </c>
      <c r="I66" s="257">
        <f xml:space="preserve"> 'A5'!I66</f>
        <v>0</v>
      </c>
      <c r="J66" s="257">
        <f xml:space="preserve"> 'A5'!J66</f>
        <v>0</v>
      </c>
      <c r="K66" s="257">
        <f xml:space="preserve"> 'A5'!K66</f>
        <v>0</v>
      </c>
      <c r="L66" s="257">
        <f xml:space="preserve"> 'A5'!L66</f>
        <v>0</v>
      </c>
      <c r="M66" s="257">
        <f xml:space="preserve"> 'A5'!M66</f>
        <v>0</v>
      </c>
      <c r="N66" s="244"/>
      <c r="O66" s="234"/>
      <c r="P66" s="234"/>
    </row>
    <row r="67" spans="1:20" ht="16.5">
      <c r="A67" s="262"/>
      <c r="B67" s="263" t="s">
        <v>250</v>
      </c>
      <c r="C67" s="263"/>
      <c r="D67" s="438">
        <f xml:space="preserve"> 'A5'!D67</f>
        <v>77168.765792019942</v>
      </c>
      <c r="E67" s="438">
        <f xml:space="preserve"> 'A5'!E67</f>
        <v>13479.886054310007</v>
      </c>
      <c r="F67" s="438">
        <f xml:space="preserve"> 'A5'!F67</f>
        <v>8.0512098299999995</v>
      </c>
      <c r="G67" s="438">
        <f xml:space="preserve"> 'A5'!G67</f>
        <v>11.561777159999998</v>
      </c>
      <c r="H67" s="438">
        <f xml:space="preserve"> 'A5'!H67</f>
        <v>8.0120101499999983</v>
      </c>
      <c r="I67" s="438">
        <f xml:space="preserve"> 'A5'!I67</f>
        <v>0.37614957999999998</v>
      </c>
      <c r="J67" s="438">
        <f xml:space="preserve"> 'A5'!J67</f>
        <v>2.9558899999999999E-2</v>
      </c>
      <c r="K67" s="438">
        <f xml:space="preserve"> 'A5'!K67</f>
        <v>0.30754401000000003</v>
      </c>
      <c r="L67" s="438">
        <f xml:space="preserve"> 'A5'!L67</f>
        <v>0.1181922</v>
      </c>
      <c r="M67" s="438">
        <f xml:space="preserve"> 'A5'!M67</f>
        <v>90677.108288159958</v>
      </c>
      <c r="N67" s="244"/>
      <c r="O67" s="234"/>
      <c r="P67" s="234"/>
    </row>
    <row r="68" spans="1:20" s="44" customFormat="1" ht="18" customHeight="1">
      <c r="A68" s="709" t="s">
        <v>233</v>
      </c>
      <c r="B68" s="710"/>
      <c r="C68" s="710"/>
      <c r="D68" s="710"/>
      <c r="E68" s="710"/>
      <c r="F68" s="710"/>
      <c r="G68" s="710"/>
      <c r="H68" s="710"/>
      <c r="I68" s="710"/>
      <c r="J68" s="710"/>
      <c r="K68" s="710"/>
      <c r="L68" s="710"/>
      <c r="M68" s="710"/>
      <c r="O68" s="42"/>
      <c r="P68" s="42"/>
      <c r="T68" s="45"/>
    </row>
    <row r="69" spans="1:20" s="44" customFormat="1" ht="18" hidden="1" customHeight="1">
      <c r="A69" s="709" t="s">
        <v>234</v>
      </c>
      <c r="B69" s="710"/>
      <c r="C69" s="710"/>
      <c r="D69" s="710"/>
      <c r="E69" s="710"/>
      <c r="F69" s="710"/>
      <c r="G69" s="710"/>
      <c r="H69" s="710"/>
      <c r="I69" s="710"/>
      <c r="J69" s="710"/>
      <c r="K69" s="710"/>
      <c r="L69" s="710"/>
      <c r="M69" s="710"/>
      <c r="O69" s="42"/>
      <c r="P69" s="42"/>
      <c r="T69" s="45"/>
    </row>
    <row r="70" spans="1:20" ht="21" customHeight="1">
      <c r="A70" s="709" t="s">
        <v>251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</row>
  </sheetData>
  <mergeCells count="3">
    <mergeCell ref="A69:M69"/>
    <mergeCell ref="A68:M68"/>
    <mergeCell ref="A70:M70"/>
  </mergeCells>
  <phoneticPr fontId="28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62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C64" sqref="C64:L64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2" t="s">
        <v>173</v>
      </c>
      <c r="L10" s="247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332</v>
      </c>
      <c r="C12" s="12"/>
      <c r="D12" s="110">
        <f>'A6'!D12</f>
        <v>213.16160937999999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213.16160937999999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213.16160937999999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213.16160937999999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6" t="s">
        <v>329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6" t="s">
        <v>328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213.16160937999999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213.16160937999999</v>
      </c>
      <c r="M24" s="49"/>
      <c r="N24" s="26"/>
      <c r="O24" s="26"/>
    </row>
    <row r="25" spans="1:24" s="14" customFormat="1" ht="18" customHeight="1">
      <c r="A25" s="29"/>
      <c r="B25" s="256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0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0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338</v>
      </c>
      <c r="C28" s="75"/>
      <c r="D28" s="110">
        <f>'A6'!D28</f>
        <v>126.84436484999999</v>
      </c>
      <c r="E28" s="110">
        <f>'A6'!E28</f>
        <v>0</v>
      </c>
      <c r="F28" s="110">
        <f>'A6'!F28</f>
        <v>0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126.84436484999999</v>
      </c>
      <c r="M28" s="49"/>
      <c r="N28" s="26"/>
      <c r="O28" s="26"/>
    </row>
    <row r="29" spans="1:24" s="14" customFormat="1" ht="18" customHeight="1">
      <c r="A29" s="29"/>
      <c r="B29" s="12" t="s">
        <v>332</v>
      </c>
      <c r="C29" s="75"/>
      <c r="D29" s="110">
        <f>'A6'!D29</f>
        <v>126.84436484999999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126.84436484999999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126.84436484999999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126.84436484999999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</v>
      </c>
      <c r="M34" s="49"/>
      <c r="N34" s="26"/>
      <c r="O34" s="26"/>
    </row>
    <row r="35" spans="1:23" s="14" customFormat="1" ht="18" customHeight="1">
      <c r="A35" s="29"/>
      <c r="B35" s="466" t="s">
        <v>329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6" t="s">
        <v>328</v>
      </c>
      <c r="C38" s="75"/>
      <c r="D38" s="110">
        <f>'A6'!D38</f>
        <v>0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0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0</v>
      </c>
      <c r="M40" s="49"/>
      <c r="N40" s="26"/>
      <c r="O40" s="26"/>
    </row>
    <row r="41" spans="1:23" s="14" customFormat="1" ht="18" customHeight="1">
      <c r="A41" s="30"/>
      <c r="B41" s="28" t="s">
        <v>339</v>
      </c>
      <c r="C41" s="75"/>
      <c r="D41" s="110">
        <f>'A6'!D41</f>
        <v>0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0</v>
      </c>
      <c r="M41" s="49"/>
      <c r="N41" s="26"/>
      <c r="O41" s="26"/>
    </row>
    <row r="42" spans="1:23" s="14" customFormat="1" ht="18" customHeight="1">
      <c r="A42" s="30"/>
      <c r="B42" s="31" t="s">
        <v>340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341</v>
      </c>
      <c r="C43" s="75"/>
      <c r="D43" s="110">
        <f>'A6'!D43</f>
        <v>0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0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6"/>
      <c r="D44" s="110">
        <f>'A6'!D44</f>
        <v>126.84436484999999</v>
      </c>
      <c r="E44" s="110">
        <f>'A6'!E44</f>
        <v>0</v>
      </c>
      <c r="F44" s="110">
        <f>'A6'!F44</f>
        <v>0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126.84436484999999</v>
      </c>
      <c r="M44" s="49"/>
      <c r="N44" s="26"/>
      <c r="O44" s="125"/>
    </row>
    <row r="45" spans="1:23" s="14" customFormat="1" ht="18" customHeight="1">
      <c r="A45" s="29"/>
      <c r="B45" s="256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0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338</v>
      </c>
      <c r="C47" s="75"/>
      <c r="D47" s="110">
        <f>'A6'!D47</f>
        <v>149.89956445999999</v>
      </c>
      <c r="E47" s="110">
        <f>'A6'!E47</f>
        <v>0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149.89956445999999</v>
      </c>
      <c r="M47" s="49"/>
      <c r="N47" s="26"/>
      <c r="O47" s="26"/>
    </row>
    <row r="48" spans="1:23" s="14" customFormat="1" ht="18" customHeight="1">
      <c r="A48" s="29"/>
      <c r="B48" s="12" t="s">
        <v>332</v>
      </c>
      <c r="C48" s="75"/>
      <c r="D48" s="110">
        <f>'A6'!D48</f>
        <v>0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0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0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0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149.89956445999999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149.89956445999999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149.89956445999999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149.89956445999999</v>
      </c>
      <c r="M53" s="49"/>
      <c r="N53" s="26"/>
      <c r="O53" s="26"/>
    </row>
    <row r="54" spans="1:15" s="14" customFormat="1" ht="18" customHeight="1">
      <c r="A54" s="29"/>
      <c r="B54" s="466" t="s">
        <v>329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6" t="s">
        <v>328</v>
      </c>
      <c r="C57" s="75"/>
      <c r="D57" s="110">
        <f>'A6'!D57</f>
        <v>0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0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0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0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339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340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341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6"/>
      <c r="D63" s="110">
        <f>'A6'!D63</f>
        <v>149.89956445999999</v>
      </c>
      <c r="E63" s="110">
        <f>'A6'!E63</f>
        <v>0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149.89956445999999</v>
      </c>
      <c r="M63" s="49"/>
      <c r="N63" s="26"/>
      <c r="O63" s="26"/>
    </row>
    <row r="64" spans="1:15" s="14" customFormat="1" ht="18" customHeight="1">
      <c r="A64" s="29"/>
      <c r="B64" s="256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6" t="s">
        <v>191</v>
      </c>
      <c r="C65" s="12"/>
      <c r="D65" s="110">
        <f>'A6'!D65</f>
        <v>276.74392931</v>
      </c>
      <c r="E65" s="110">
        <f>'A6'!E65</f>
        <v>0</v>
      </c>
      <c r="F65" s="110">
        <f>'A6'!F65</f>
        <v>0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276.74392931</v>
      </c>
      <c r="M65" s="49"/>
      <c r="N65" s="26"/>
      <c r="O65" s="26"/>
    </row>
    <row r="66" spans="1:20" s="14" customFormat="1" ht="18" customHeight="1">
      <c r="A66" s="29"/>
      <c r="B66" s="234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3" t="s">
        <v>192</v>
      </c>
      <c r="C67" s="97"/>
      <c r="D67" s="439">
        <f>'A6'!D67</f>
        <v>247122.4724981102</v>
      </c>
      <c r="E67" s="439">
        <f>'A6'!E67</f>
        <v>12627.281774729998</v>
      </c>
      <c r="F67" s="439">
        <f>'A6'!F67</f>
        <v>17204.138032969997</v>
      </c>
      <c r="G67" s="439">
        <f>'A6'!G67</f>
        <v>12223.421606520002</v>
      </c>
      <c r="H67" s="439">
        <f>'A6'!H67</f>
        <v>1519.8311043999997</v>
      </c>
      <c r="I67" s="439">
        <f>'A6'!I67</f>
        <v>4765.7306744300004</v>
      </c>
      <c r="J67" s="439">
        <f>'A6'!J67</f>
        <v>247.79669041999998</v>
      </c>
      <c r="K67" s="439">
        <f>'A6'!K67</f>
        <v>3094.6374476099995</v>
      </c>
      <c r="L67" s="439">
        <f>'A6'!L67</f>
        <v>298805.3098291902</v>
      </c>
      <c r="M67" s="49"/>
    </row>
    <row r="68" spans="1:20" s="44" customFormat="1" ht="18" hidden="1" customHeight="1">
      <c r="A68" s="709" t="s">
        <v>235</v>
      </c>
      <c r="B68" s="710"/>
      <c r="C68" s="710"/>
      <c r="D68" s="710"/>
      <c r="E68" s="710"/>
      <c r="F68" s="710"/>
      <c r="G68" s="710"/>
      <c r="H68" s="710"/>
      <c r="I68" s="710"/>
      <c r="J68" s="710"/>
      <c r="K68" s="710"/>
      <c r="L68" s="710"/>
      <c r="M68" s="710"/>
      <c r="O68" s="42"/>
      <c r="P68" s="42"/>
      <c r="T68" s="45"/>
    </row>
    <row r="69" spans="1:20" s="44" customFormat="1" ht="18" hidden="1" customHeight="1">
      <c r="A69" s="709" t="s">
        <v>234</v>
      </c>
      <c r="B69" s="710"/>
      <c r="C69" s="710"/>
      <c r="D69" s="710"/>
      <c r="E69" s="710"/>
      <c r="F69" s="710"/>
      <c r="G69" s="710"/>
      <c r="H69" s="710"/>
      <c r="I69" s="710"/>
      <c r="J69" s="710"/>
      <c r="K69" s="710"/>
      <c r="L69" s="710"/>
      <c r="M69" s="710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11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C64" sqref="C64:L64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723" t="s">
        <v>236</v>
      </c>
      <c r="M9" s="724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2" t="s">
        <v>232</v>
      </c>
      <c r="K10" s="452" t="s">
        <v>174</v>
      </c>
      <c r="L10" s="718"/>
      <c r="M10" s="725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3"/>
      <c r="M11" s="152"/>
    </row>
    <row r="12" spans="1:15" s="156" customFormat="1" ht="18" customHeight="1">
      <c r="A12" s="177"/>
      <c r="B12" s="12" t="s">
        <v>332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154.19999999999999</v>
      </c>
      <c r="M12" s="110">
        <f>'A7'!M12</f>
        <v>943.30733985999996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154.19999999999999</v>
      </c>
      <c r="M14" s="110">
        <f>'A7'!M14</f>
        <v>943.30733985999996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6" t="s">
        <v>329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6" t="s">
        <v>328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154.19999999999999</v>
      </c>
      <c r="M24" s="110">
        <f>'A7'!M24</f>
        <v>943.30733985999996</v>
      </c>
    </row>
    <row r="25" spans="1:14" s="156" customFormat="1" ht="18" customHeight="1">
      <c r="A25" s="177"/>
      <c r="B25" s="256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0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0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76" customFormat="1" ht="18" customHeight="1">
      <c r="A28" s="477"/>
      <c r="B28" s="28" t="s">
        <v>338</v>
      </c>
      <c r="C28" s="176"/>
      <c r="D28" s="475">
        <f>'A7'!D28</f>
        <v>0</v>
      </c>
      <c r="E28" s="475">
        <f>'A7'!E28</f>
        <v>0</v>
      </c>
      <c r="F28" s="475">
        <f>'A7'!F28</f>
        <v>0</v>
      </c>
      <c r="G28" s="475">
        <f>'A7'!G28</f>
        <v>0</v>
      </c>
      <c r="H28" s="475">
        <f>'A7'!H28</f>
        <v>0</v>
      </c>
      <c r="I28" s="475">
        <f>'A7'!I28</f>
        <v>0</v>
      </c>
      <c r="J28" s="475">
        <f>'A7'!J28</f>
        <v>0</v>
      </c>
      <c r="K28" s="475">
        <f>'A7'!K28</f>
        <v>0</v>
      </c>
      <c r="L28" s="475">
        <f>'A7'!L28</f>
        <v>0</v>
      </c>
      <c r="M28" s="475">
        <f>'A7'!M28</f>
        <v>0</v>
      </c>
    </row>
    <row r="29" spans="1:14" s="156" customFormat="1" ht="18" customHeight="1">
      <c r="A29" s="177"/>
      <c r="B29" s="12" t="s">
        <v>332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973.08332896000002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973.08332896000002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720.09777336000002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13.517631420000001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706.58014193999998</v>
      </c>
    </row>
    <row r="35" spans="1:29" s="156" customFormat="1" ht="18" customHeight="1">
      <c r="A35" s="177"/>
      <c r="B35" s="466" t="s">
        <v>329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6" t="s">
        <v>328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30.723853900000002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29.84733967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0.87651422999999995</v>
      </c>
    </row>
    <row r="41" spans="1:29" s="476" customFormat="1" ht="18" customHeight="1">
      <c r="A41" s="478"/>
      <c r="B41" s="28" t="s">
        <v>339</v>
      </c>
      <c r="C41" s="176"/>
      <c r="D41" s="475">
        <f>'A7'!D41</f>
        <v>0</v>
      </c>
      <c r="E41" s="475">
        <f>'A7'!E41</f>
        <v>0</v>
      </c>
      <c r="F41" s="475">
        <f>'A7'!F41</f>
        <v>0</v>
      </c>
      <c r="G41" s="475">
        <f>'A7'!G41</f>
        <v>0</v>
      </c>
      <c r="H41" s="475">
        <f>'A7'!H41</f>
        <v>0</v>
      </c>
      <c r="I41" s="475">
        <f>'A7'!I41</f>
        <v>0</v>
      </c>
      <c r="J41" s="475">
        <f>'A7'!J41</f>
        <v>0</v>
      </c>
      <c r="K41" s="475">
        <f>'A7'!K41</f>
        <v>0</v>
      </c>
      <c r="L41" s="475">
        <f>'A7'!L41</f>
        <v>0</v>
      </c>
      <c r="M41" s="475">
        <f>'A7'!M41</f>
        <v>8.5987736300000002</v>
      </c>
    </row>
    <row r="42" spans="1:29" s="156" customFormat="1" ht="18" customHeight="1">
      <c r="A42" s="179"/>
      <c r="B42" s="31" t="s">
        <v>340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8.5987736300000002</v>
      </c>
    </row>
    <row r="43" spans="1:29" s="156" customFormat="1" ht="18" customHeight="1">
      <c r="A43" s="179"/>
      <c r="B43" s="31" t="s">
        <v>341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0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1732.5037298500001</v>
      </c>
    </row>
    <row r="45" spans="1:29" s="156" customFormat="1" ht="18" customHeight="1">
      <c r="A45" s="177"/>
      <c r="B45" s="256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0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76" customFormat="1" ht="18" customHeight="1">
      <c r="A47" s="477"/>
      <c r="B47" s="28" t="s">
        <v>338</v>
      </c>
      <c r="C47" s="176"/>
      <c r="D47" s="475">
        <f>'A7'!D47</f>
        <v>0</v>
      </c>
      <c r="E47" s="475">
        <f>'A7'!E47</f>
        <v>0</v>
      </c>
      <c r="F47" s="475">
        <f>'A7'!F47</f>
        <v>0</v>
      </c>
      <c r="G47" s="475">
        <f>'A7'!G47</f>
        <v>0</v>
      </c>
      <c r="H47" s="475">
        <f>'A7'!H47</f>
        <v>0</v>
      </c>
      <c r="I47" s="475">
        <f>'A7'!I47</f>
        <v>0</v>
      </c>
      <c r="J47" s="475">
        <f>'A7'!J47</f>
        <v>0</v>
      </c>
      <c r="K47" s="475">
        <f>'A7'!K47</f>
        <v>0</v>
      </c>
      <c r="L47" s="475">
        <f>'A7'!L47</f>
        <v>0</v>
      </c>
      <c r="M47" s="475">
        <f>'A7'!M47</f>
        <v>0</v>
      </c>
    </row>
    <row r="48" spans="1:29" s="156" customFormat="1" ht="18" customHeight="1">
      <c r="A48" s="177"/>
      <c r="B48" s="12" t="s">
        <v>332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439.43571091000001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439.43571091000001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243.09561580000002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9.7738657199999999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233.32175008000002</v>
      </c>
    </row>
    <row r="54" spans="1:29" s="156" customFormat="1" ht="18" customHeight="1">
      <c r="A54" s="177"/>
      <c r="B54" s="466" t="s">
        <v>329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152.15305566000001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152.15305566000001</v>
      </c>
      <c r="N56" s="182"/>
    </row>
    <row r="57" spans="1:29" s="182" customFormat="1" ht="18" customHeight="1">
      <c r="A57" s="177"/>
      <c r="B57" s="466" t="s">
        <v>328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542.38451719999989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539.89729978999992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2.4872174100000004</v>
      </c>
    </row>
    <row r="60" spans="1:29" s="476" customFormat="1" ht="18" customHeight="1">
      <c r="A60" s="478"/>
      <c r="B60" s="28" t="s">
        <v>339</v>
      </c>
      <c r="C60" s="176"/>
      <c r="D60" s="475">
        <f>'A7'!D60</f>
        <v>0</v>
      </c>
      <c r="E60" s="475">
        <f>'A7'!E60</f>
        <v>0</v>
      </c>
      <c r="F60" s="475">
        <f>'A7'!F60</f>
        <v>0</v>
      </c>
      <c r="G60" s="475">
        <f>'A7'!G60</f>
        <v>0</v>
      </c>
      <c r="H60" s="475">
        <f>'A7'!H60</f>
        <v>0</v>
      </c>
      <c r="I60" s="475">
        <f>'A7'!I60</f>
        <v>0</v>
      </c>
      <c r="J60" s="475">
        <f>'A7'!J60</f>
        <v>0</v>
      </c>
      <c r="K60" s="475">
        <f>'A7'!K60</f>
        <v>0</v>
      </c>
      <c r="L60" s="475">
        <f>'A7'!L60</f>
        <v>0</v>
      </c>
      <c r="M60" s="475">
        <f>'A7'!M60</f>
        <v>7.6063036899999998</v>
      </c>
    </row>
    <row r="61" spans="1:29" s="156" customFormat="1" ht="18" customHeight="1">
      <c r="A61" s="179"/>
      <c r="B61" s="31" t="s">
        <v>340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7.6063036899999998</v>
      </c>
    </row>
    <row r="62" spans="1:29" s="156" customFormat="1" ht="18" customHeight="1">
      <c r="A62" s="179"/>
      <c r="B62" s="31" t="s">
        <v>341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1384.67520326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6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3117.1789331100003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3" t="s">
        <v>192</v>
      </c>
      <c r="C69" s="440"/>
      <c r="D69" s="439">
        <f>'A7'!D69</f>
        <v>2081.1330659300002</v>
      </c>
      <c r="E69" s="439">
        <f>'A7'!E69</f>
        <v>4498.4201698000006</v>
      </c>
      <c r="F69" s="439">
        <f>'A7'!F69</f>
        <v>9877.4434699599951</v>
      </c>
      <c r="G69" s="439">
        <f>'A7'!G69</f>
        <v>56.834064919999996</v>
      </c>
      <c r="H69" s="439">
        <f>'A7'!H69</f>
        <v>240.38731534000004</v>
      </c>
      <c r="I69" s="439">
        <f>'A7'!I69</f>
        <v>151.6217954</v>
      </c>
      <c r="J69" s="439">
        <f>'A7'!J69</f>
        <v>860.81806463999987</v>
      </c>
      <c r="K69" s="439">
        <f>'A7'!K69</f>
        <v>17766.657945989995</v>
      </c>
      <c r="L69" s="439">
        <f>'A7'!L69</f>
        <v>2218.5562778700005</v>
      </c>
      <c r="M69" s="439">
        <f>'A7'!M69</f>
        <v>1396141.4468877788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709" t="s">
        <v>235</v>
      </c>
      <c r="B72" s="710"/>
      <c r="C72" s="710"/>
      <c r="D72" s="710"/>
      <c r="E72" s="710"/>
      <c r="F72" s="710"/>
      <c r="G72" s="710"/>
      <c r="H72" s="710"/>
      <c r="I72" s="710"/>
      <c r="J72" s="710"/>
      <c r="K72" s="710"/>
      <c r="L72" s="710"/>
      <c r="M72" s="710"/>
      <c r="O72" s="42"/>
      <c r="P72" s="42"/>
      <c r="T72" s="45"/>
    </row>
    <row r="73" spans="1:20" s="14" customFormat="1" ht="15" customHeight="1">
      <c r="A73" s="709" t="s">
        <v>239</v>
      </c>
      <c r="B73" s="710"/>
      <c r="C73" s="710"/>
      <c r="D73" s="710"/>
      <c r="E73" s="710"/>
      <c r="F73" s="710"/>
      <c r="G73" s="710"/>
      <c r="H73" s="710"/>
      <c r="I73" s="710"/>
      <c r="J73" s="710"/>
      <c r="K73" s="710"/>
      <c r="L73" s="710"/>
      <c r="M73" s="710"/>
      <c r="N73" s="26"/>
      <c r="O73" s="44"/>
      <c r="P73" s="44"/>
    </row>
    <row r="74" spans="1:20" s="14" customFormat="1" ht="14.25">
      <c r="A74" s="709" t="s">
        <v>240</v>
      </c>
      <c r="B74" s="710"/>
      <c r="C74" s="710"/>
      <c r="D74" s="710"/>
      <c r="E74" s="710"/>
      <c r="F74" s="710"/>
      <c r="G74" s="710"/>
      <c r="H74" s="710"/>
      <c r="I74" s="710"/>
      <c r="J74" s="710"/>
      <c r="K74" s="710"/>
      <c r="L74" s="710"/>
      <c r="M74" s="710"/>
      <c r="N74" s="26"/>
      <c r="O74" s="44"/>
      <c r="P74" s="44"/>
    </row>
    <row r="75" spans="1:20" s="44" customFormat="1" ht="18" hidden="1" customHeight="1">
      <c r="A75" s="709" t="s">
        <v>213</v>
      </c>
      <c r="B75" s="710"/>
      <c r="C75" s="710"/>
      <c r="D75" s="710"/>
      <c r="E75" s="710"/>
      <c r="F75" s="710"/>
      <c r="G75" s="710"/>
      <c r="H75" s="710"/>
      <c r="I75" s="710"/>
      <c r="J75" s="710"/>
      <c r="K75" s="710"/>
      <c r="L75" s="710"/>
      <c r="M75" s="710"/>
      <c r="O75" s="42"/>
      <c r="P75" s="42"/>
      <c r="T75" s="45"/>
    </row>
    <row r="76" spans="1:20" s="44" customFormat="1" ht="18" hidden="1" customHeight="1">
      <c r="A76" s="709" t="s">
        <v>241</v>
      </c>
      <c r="B76" s="710"/>
      <c r="C76" s="710"/>
      <c r="D76" s="710"/>
      <c r="E76" s="710"/>
      <c r="F76" s="710"/>
      <c r="G76" s="710"/>
      <c r="H76" s="710"/>
      <c r="I76" s="710"/>
      <c r="J76" s="710"/>
      <c r="K76" s="710"/>
      <c r="L76" s="710"/>
      <c r="M76" s="710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1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1" t="s">
        <v>197</v>
      </c>
    </row>
    <row r="2" spans="1:44"/>
    <row r="3" spans="1:44" s="5" customFormat="1" ht="20.25">
      <c r="B3" s="442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719" t="s">
        <v>225</v>
      </c>
      <c r="E4" s="720"/>
      <c r="F4" s="720"/>
      <c r="G4" s="720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720"/>
      <c r="S4" s="720"/>
      <c r="T4" s="720"/>
      <c r="U4" s="720"/>
      <c r="V4" s="720"/>
      <c r="W4" s="720"/>
      <c r="X4" s="720"/>
      <c r="Y4" s="720"/>
      <c r="Z4" s="720"/>
      <c r="AA4" s="720"/>
      <c r="AB4" s="720"/>
      <c r="AC4" s="720"/>
      <c r="AD4" s="720"/>
      <c r="AE4" s="720"/>
      <c r="AF4" s="720"/>
      <c r="AG4" s="720"/>
      <c r="AH4" s="720"/>
      <c r="AI4" s="720"/>
      <c r="AJ4" s="720"/>
      <c r="AK4" s="720"/>
      <c r="AL4" s="720"/>
      <c r="AM4" s="720"/>
      <c r="AN4" s="720"/>
      <c r="AO4" s="720"/>
      <c r="AP4" s="720"/>
      <c r="AQ4" s="720"/>
      <c r="AR4" s="721"/>
    </row>
    <row r="5" spans="1:44" s="14" customFormat="1" ht="30.75" customHeight="1">
      <c r="A5" s="72"/>
      <c r="B5" s="73"/>
      <c r="C5" s="73"/>
      <c r="D5" s="360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2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332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154.19999999999999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154.19999999999999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154.19999999999999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154.19999999999999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6" t="s">
        <v>329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6" t="s">
        <v>328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154.19999999999999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154.19999999999999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6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0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0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6" customFormat="1" ht="18" customHeight="1">
      <c r="A23" s="472"/>
      <c r="B23" s="28" t="s">
        <v>338</v>
      </c>
      <c r="C23" s="75"/>
      <c r="D23" s="474">
        <f>'A8'!D28</f>
        <v>0</v>
      </c>
      <c r="E23" s="474">
        <f>'A8'!E28</f>
        <v>0</v>
      </c>
      <c r="F23" s="474">
        <f>'A8'!F28</f>
        <v>0</v>
      </c>
      <c r="G23" s="474">
        <f>'A8'!G28</f>
        <v>0</v>
      </c>
      <c r="H23" s="474">
        <f>'A8'!H28</f>
        <v>0</v>
      </c>
      <c r="I23" s="474">
        <f>'A8'!I28</f>
        <v>0</v>
      </c>
      <c r="J23" s="474">
        <f>'A8'!J28</f>
        <v>0</v>
      </c>
      <c r="K23" s="474">
        <f>'A8'!K28</f>
        <v>0</v>
      </c>
      <c r="L23" s="474">
        <f>'A8'!L28</f>
        <v>0</v>
      </c>
      <c r="M23" s="474">
        <f>'A8'!M28</f>
        <v>0</v>
      </c>
      <c r="N23" s="474">
        <f>'A8'!N28</f>
        <v>0</v>
      </c>
      <c r="O23" s="474">
        <f>'A8'!O28</f>
        <v>0</v>
      </c>
      <c r="P23" s="474">
        <f>'A8'!P28</f>
        <v>0</v>
      </c>
      <c r="Q23" s="474">
        <f>'A8'!Q28</f>
        <v>0</v>
      </c>
      <c r="R23" s="474">
        <f>'A8'!R28</f>
        <v>0</v>
      </c>
      <c r="S23" s="474">
        <f>'A8'!S28</f>
        <v>0</v>
      </c>
      <c r="T23" s="474">
        <f>'A8'!T28</f>
        <v>0</v>
      </c>
      <c r="U23" s="474">
        <f>'A8'!U28</f>
        <v>0</v>
      </c>
      <c r="V23" s="474">
        <f>'A8'!V28</f>
        <v>0</v>
      </c>
      <c r="W23" s="474">
        <f>'A8'!W28</f>
        <v>0</v>
      </c>
      <c r="X23" s="474">
        <f>'A8'!X28</f>
        <v>0</v>
      </c>
      <c r="Y23" s="474">
        <f>'A8'!Y28</f>
        <v>0</v>
      </c>
      <c r="Z23" s="474">
        <f>'A8'!Z28</f>
        <v>0</v>
      </c>
      <c r="AA23" s="474">
        <f>'A8'!AA28</f>
        <v>0</v>
      </c>
      <c r="AB23" s="474">
        <f>'A8'!AB28</f>
        <v>0</v>
      </c>
      <c r="AC23" s="474">
        <f>'A8'!AC28</f>
        <v>0</v>
      </c>
      <c r="AD23" s="474">
        <f>'A8'!AD28</f>
        <v>0</v>
      </c>
      <c r="AE23" s="474">
        <f>'A8'!AE28</f>
        <v>0</v>
      </c>
      <c r="AF23" s="474">
        <f>'A8'!AF28</f>
        <v>0</v>
      </c>
      <c r="AG23" s="474">
        <f>'A8'!AG28</f>
        <v>0</v>
      </c>
      <c r="AH23" s="474">
        <f>'A8'!AH28</f>
        <v>0</v>
      </c>
      <c r="AI23" s="474">
        <f>'A8'!AI28</f>
        <v>0</v>
      </c>
      <c r="AJ23" s="474">
        <f>'A8'!AJ28</f>
        <v>0</v>
      </c>
      <c r="AK23" s="474">
        <f>'A8'!AK28</f>
        <v>0</v>
      </c>
      <c r="AL23" s="474">
        <f>'A8'!AL28</f>
        <v>0</v>
      </c>
      <c r="AM23" s="474">
        <f>'A8'!AM28</f>
        <v>0</v>
      </c>
      <c r="AN23" s="474">
        <f>'A8'!AN28</f>
        <v>0</v>
      </c>
      <c r="AO23" s="474">
        <f>'A8'!AO28</f>
        <v>0</v>
      </c>
      <c r="AP23" s="474">
        <f>'A8'!AP28</f>
        <v>0</v>
      </c>
      <c r="AQ23" s="474">
        <f>'A8'!AQ28</f>
        <v>0</v>
      </c>
      <c r="AR23" s="474">
        <f>'A8'!AR28</f>
        <v>0</v>
      </c>
    </row>
    <row r="24" spans="1:44" s="14" customFormat="1" ht="18" customHeight="1">
      <c r="A24" s="78"/>
      <c r="B24" s="12" t="s">
        <v>332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6" t="s">
        <v>329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6" t="s">
        <v>328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6" customFormat="1" ht="18" customHeight="1">
      <c r="A36" s="472"/>
      <c r="B36" s="28" t="s">
        <v>339</v>
      </c>
      <c r="C36" s="75"/>
      <c r="D36" s="474">
        <f>'A8'!D41</f>
        <v>0</v>
      </c>
      <c r="E36" s="474">
        <f>'A8'!E41</f>
        <v>0</v>
      </c>
      <c r="F36" s="474">
        <f>'A8'!F41</f>
        <v>0</v>
      </c>
      <c r="G36" s="474">
        <f>'A8'!G41</f>
        <v>0</v>
      </c>
      <c r="H36" s="474">
        <f>'A8'!H41</f>
        <v>0</v>
      </c>
      <c r="I36" s="474">
        <f>'A8'!I41</f>
        <v>0</v>
      </c>
      <c r="J36" s="474">
        <f>'A8'!J41</f>
        <v>0</v>
      </c>
      <c r="K36" s="474">
        <f>'A8'!K41</f>
        <v>0</v>
      </c>
      <c r="L36" s="474">
        <f>'A8'!L41</f>
        <v>0</v>
      </c>
      <c r="M36" s="474">
        <f>'A8'!M41</f>
        <v>0</v>
      </c>
      <c r="N36" s="474">
        <f>'A8'!N41</f>
        <v>0</v>
      </c>
      <c r="O36" s="474">
        <f>'A8'!O41</f>
        <v>0</v>
      </c>
      <c r="P36" s="474">
        <f>'A8'!P41</f>
        <v>0</v>
      </c>
      <c r="Q36" s="474">
        <f>'A8'!Q41</f>
        <v>0</v>
      </c>
      <c r="R36" s="474">
        <f>'A8'!R41</f>
        <v>0</v>
      </c>
      <c r="S36" s="474">
        <f>'A8'!S41</f>
        <v>0</v>
      </c>
      <c r="T36" s="474">
        <f>'A8'!T41</f>
        <v>0</v>
      </c>
      <c r="U36" s="474">
        <f>'A8'!U41</f>
        <v>0</v>
      </c>
      <c r="V36" s="474">
        <f>'A8'!V41</f>
        <v>0</v>
      </c>
      <c r="W36" s="474">
        <f>'A8'!W41</f>
        <v>0</v>
      </c>
      <c r="X36" s="474">
        <f>'A8'!X41</f>
        <v>0</v>
      </c>
      <c r="Y36" s="474">
        <f>'A8'!Y41</f>
        <v>0</v>
      </c>
      <c r="Z36" s="474">
        <f>'A8'!Z41</f>
        <v>0</v>
      </c>
      <c r="AA36" s="474">
        <f>'A8'!AA41</f>
        <v>0</v>
      </c>
      <c r="AB36" s="474">
        <f>'A8'!AB41</f>
        <v>0</v>
      </c>
      <c r="AC36" s="474">
        <f>'A8'!AC41</f>
        <v>0</v>
      </c>
      <c r="AD36" s="474">
        <f>'A8'!AD41</f>
        <v>0</v>
      </c>
      <c r="AE36" s="474">
        <f>'A8'!AE41</f>
        <v>0</v>
      </c>
      <c r="AF36" s="474">
        <f>'A8'!AF41</f>
        <v>0</v>
      </c>
      <c r="AG36" s="474">
        <f>'A8'!AG41</f>
        <v>0</v>
      </c>
      <c r="AH36" s="474">
        <f>'A8'!AH41</f>
        <v>0</v>
      </c>
      <c r="AI36" s="474">
        <f>'A8'!AI41</f>
        <v>0</v>
      </c>
      <c r="AJ36" s="474">
        <f>'A8'!AJ41</f>
        <v>0</v>
      </c>
      <c r="AK36" s="474">
        <f>'A8'!AK41</f>
        <v>0</v>
      </c>
      <c r="AL36" s="474">
        <f>'A8'!AL41</f>
        <v>0</v>
      </c>
      <c r="AM36" s="474">
        <f>'A8'!AM41</f>
        <v>0</v>
      </c>
      <c r="AN36" s="474">
        <f>'A8'!AN41</f>
        <v>0</v>
      </c>
      <c r="AO36" s="474">
        <f>'A8'!AO41</f>
        <v>0</v>
      </c>
      <c r="AP36" s="474">
        <f>'A8'!AP41</f>
        <v>0</v>
      </c>
      <c r="AQ36" s="474">
        <f>'A8'!AQ41</f>
        <v>0</v>
      </c>
      <c r="AR36" s="474">
        <f>'A8'!AR41</f>
        <v>0</v>
      </c>
    </row>
    <row r="37" spans="1:44" s="14" customFormat="1" ht="18" customHeight="1">
      <c r="A37" s="77"/>
      <c r="B37" s="31" t="s">
        <v>340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341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6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0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338</v>
      </c>
      <c r="C42" s="75"/>
      <c r="D42" s="474">
        <f>'A8'!D47</f>
        <v>0</v>
      </c>
      <c r="E42" s="474">
        <f>'A8'!E47</f>
        <v>0</v>
      </c>
      <c r="F42" s="474">
        <f>'A8'!F47</f>
        <v>0</v>
      </c>
      <c r="G42" s="474">
        <f>'A8'!G47</f>
        <v>0</v>
      </c>
      <c r="H42" s="474">
        <f>'A8'!H47</f>
        <v>0</v>
      </c>
      <c r="I42" s="474">
        <f>'A8'!I47</f>
        <v>0</v>
      </c>
      <c r="J42" s="474">
        <f>'A8'!J47</f>
        <v>0</v>
      </c>
      <c r="K42" s="474">
        <f>'A8'!K47</f>
        <v>0</v>
      </c>
      <c r="L42" s="474">
        <f>'A8'!L47</f>
        <v>0</v>
      </c>
      <c r="M42" s="474">
        <f>'A8'!M47</f>
        <v>0</v>
      </c>
      <c r="N42" s="474">
        <f>'A8'!N47</f>
        <v>0</v>
      </c>
      <c r="O42" s="474">
        <f>'A8'!O47</f>
        <v>0</v>
      </c>
      <c r="P42" s="474">
        <f>'A8'!P47</f>
        <v>0</v>
      </c>
      <c r="Q42" s="474">
        <f>'A8'!Q47</f>
        <v>0</v>
      </c>
      <c r="R42" s="474">
        <f>'A8'!R47</f>
        <v>0</v>
      </c>
      <c r="S42" s="474">
        <f>'A8'!S47</f>
        <v>0</v>
      </c>
      <c r="T42" s="474">
        <f>'A8'!T47</f>
        <v>0</v>
      </c>
      <c r="U42" s="474">
        <f>'A8'!U47</f>
        <v>0</v>
      </c>
      <c r="V42" s="474">
        <f>'A8'!V47</f>
        <v>0</v>
      </c>
      <c r="W42" s="474">
        <f>'A8'!W47</f>
        <v>0</v>
      </c>
      <c r="X42" s="474">
        <f>'A8'!X47</f>
        <v>0</v>
      </c>
      <c r="Y42" s="474">
        <f>'A8'!Y47</f>
        <v>0</v>
      </c>
      <c r="Z42" s="474">
        <f>'A8'!Z47</f>
        <v>0</v>
      </c>
      <c r="AA42" s="474">
        <f>'A8'!AA47</f>
        <v>0</v>
      </c>
      <c r="AB42" s="474">
        <f>'A8'!AB47</f>
        <v>0</v>
      </c>
      <c r="AC42" s="474">
        <f>'A8'!AC47</f>
        <v>0</v>
      </c>
      <c r="AD42" s="474">
        <f>'A8'!AD47</f>
        <v>0</v>
      </c>
      <c r="AE42" s="474">
        <f>'A8'!AE47</f>
        <v>0</v>
      </c>
      <c r="AF42" s="474">
        <f>'A8'!AF47</f>
        <v>0</v>
      </c>
      <c r="AG42" s="474">
        <f>'A8'!AG47</f>
        <v>0</v>
      </c>
      <c r="AH42" s="474">
        <f>'A8'!AH47</f>
        <v>0</v>
      </c>
      <c r="AI42" s="474">
        <f>'A8'!AI47</f>
        <v>0</v>
      </c>
      <c r="AJ42" s="474">
        <f>'A8'!AJ47</f>
        <v>0</v>
      </c>
      <c r="AK42" s="474">
        <f>'A8'!AK47</f>
        <v>0</v>
      </c>
      <c r="AL42" s="474">
        <f>'A8'!AL47</f>
        <v>0</v>
      </c>
      <c r="AM42" s="474">
        <f>'A8'!AM47</f>
        <v>0</v>
      </c>
      <c r="AN42" s="474">
        <f>'A8'!AN47</f>
        <v>0</v>
      </c>
      <c r="AO42" s="474">
        <f>'A8'!AO47</f>
        <v>0</v>
      </c>
      <c r="AP42" s="474">
        <f>'A8'!AP47</f>
        <v>0</v>
      </c>
      <c r="AQ42" s="474">
        <f>'A8'!AQ47</f>
        <v>0</v>
      </c>
      <c r="AR42" s="474">
        <f>'A8'!AR47</f>
        <v>0</v>
      </c>
    </row>
    <row r="43" spans="1:44" s="14" customFormat="1" ht="18" customHeight="1">
      <c r="A43" s="77"/>
      <c r="B43" s="12" t="s">
        <v>332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6" t="s">
        <v>329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6" t="s">
        <v>328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339</v>
      </c>
      <c r="C55" s="75"/>
      <c r="D55" s="474">
        <f>'A8'!D60</f>
        <v>0</v>
      </c>
      <c r="E55" s="474">
        <f>'A8'!E60</f>
        <v>0</v>
      </c>
      <c r="F55" s="474">
        <f>'A8'!F60</f>
        <v>0</v>
      </c>
      <c r="G55" s="474">
        <f>'A8'!G60</f>
        <v>0</v>
      </c>
      <c r="H55" s="474">
        <f>'A8'!H60</f>
        <v>0</v>
      </c>
      <c r="I55" s="474">
        <f>'A8'!I60</f>
        <v>0</v>
      </c>
      <c r="J55" s="474">
        <f>'A8'!J60</f>
        <v>0</v>
      </c>
      <c r="K55" s="474">
        <f>'A8'!K60</f>
        <v>0</v>
      </c>
      <c r="L55" s="474">
        <f>'A8'!L60</f>
        <v>0</v>
      </c>
      <c r="M55" s="474">
        <f>'A8'!M60</f>
        <v>0</v>
      </c>
      <c r="N55" s="474">
        <f>'A8'!N60</f>
        <v>0</v>
      </c>
      <c r="O55" s="474">
        <f>'A8'!O60</f>
        <v>0</v>
      </c>
      <c r="P55" s="474">
        <f>'A8'!P60</f>
        <v>0</v>
      </c>
      <c r="Q55" s="474">
        <f>'A8'!Q60</f>
        <v>0</v>
      </c>
      <c r="R55" s="474">
        <f>'A8'!R60</f>
        <v>0</v>
      </c>
      <c r="S55" s="474">
        <f>'A8'!S60</f>
        <v>0</v>
      </c>
      <c r="T55" s="474">
        <f>'A8'!T60</f>
        <v>0</v>
      </c>
      <c r="U55" s="474">
        <f>'A8'!U60</f>
        <v>0</v>
      </c>
      <c r="V55" s="474">
        <f>'A8'!V60</f>
        <v>0</v>
      </c>
      <c r="W55" s="474">
        <f>'A8'!W60</f>
        <v>0</v>
      </c>
      <c r="X55" s="474">
        <f>'A8'!X60</f>
        <v>0</v>
      </c>
      <c r="Y55" s="474">
        <f>'A8'!Y60</f>
        <v>0</v>
      </c>
      <c r="Z55" s="474">
        <f>'A8'!Z60</f>
        <v>0</v>
      </c>
      <c r="AA55" s="474">
        <f>'A8'!AA60</f>
        <v>0</v>
      </c>
      <c r="AB55" s="474">
        <f>'A8'!AB60</f>
        <v>0</v>
      </c>
      <c r="AC55" s="474">
        <f>'A8'!AC60</f>
        <v>0</v>
      </c>
      <c r="AD55" s="474">
        <f>'A8'!AD60</f>
        <v>0</v>
      </c>
      <c r="AE55" s="474">
        <f>'A8'!AE60</f>
        <v>0</v>
      </c>
      <c r="AF55" s="474">
        <f>'A8'!AF60</f>
        <v>0</v>
      </c>
      <c r="AG55" s="474">
        <f>'A8'!AG60</f>
        <v>0</v>
      </c>
      <c r="AH55" s="474">
        <f>'A8'!AH60</f>
        <v>0</v>
      </c>
      <c r="AI55" s="474">
        <f>'A8'!AI60</f>
        <v>0</v>
      </c>
      <c r="AJ55" s="474">
        <f>'A8'!AJ60</f>
        <v>0</v>
      </c>
      <c r="AK55" s="474">
        <f>'A8'!AK60</f>
        <v>0</v>
      </c>
      <c r="AL55" s="474">
        <f>'A8'!AL60</f>
        <v>0</v>
      </c>
      <c r="AM55" s="474">
        <f>'A8'!AM60</f>
        <v>0</v>
      </c>
      <c r="AN55" s="474">
        <f>'A8'!AN60</f>
        <v>0</v>
      </c>
      <c r="AO55" s="474">
        <f>'A8'!AO60</f>
        <v>0</v>
      </c>
      <c r="AP55" s="474">
        <f>'A8'!AP60</f>
        <v>0</v>
      </c>
      <c r="AQ55" s="474">
        <f>'A8'!AQ60</f>
        <v>0</v>
      </c>
      <c r="AR55" s="474">
        <f>'A8'!AR60</f>
        <v>0</v>
      </c>
    </row>
    <row r="56" spans="1:44" s="14" customFormat="1" ht="18" customHeight="1">
      <c r="A56" s="78"/>
      <c r="B56" s="31" t="s">
        <v>340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341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6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6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4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3" t="s">
        <v>192</v>
      </c>
      <c r="C62" s="91"/>
      <c r="D62" s="387">
        <f>'A8'!D67</f>
        <v>0</v>
      </c>
      <c r="E62" s="387">
        <f>'A8'!E67</f>
        <v>0</v>
      </c>
      <c r="F62" s="387">
        <f>'A8'!F67</f>
        <v>21.787349630000001</v>
      </c>
      <c r="G62" s="387">
        <f>'A8'!G67</f>
        <v>0</v>
      </c>
      <c r="H62" s="387">
        <f>'A8'!H67</f>
        <v>0</v>
      </c>
      <c r="I62" s="387">
        <f>'A8'!I67</f>
        <v>0</v>
      </c>
      <c r="J62" s="387">
        <f>'A8'!J67</f>
        <v>154.19999999999999</v>
      </c>
      <c r="K62" s="387">
        <f>'A8'!K67</f>
        <v>0</v>
      </c>
      <c r="L62" s="387">
        <f>'A8'!L67</f>
        <v>208.91965060000001</v>
      </c>
      <c r="M62" s="387">
        <f>'A8'!M67</f>
        <v>0</v>
      </c>
      <c r="N62" s="387">
        <f>'A8'!N67</f>
        <v>39.255346299999999</v>
      </c>
      <c r="O62" s="387">
        <f>'A8'!O67</f>
        <v>9.4303283899999997</v>
      </c>
      <c r="P62" s="387">
        <f>'A8'!P67</f>
        <v>0</v>
      </c>
      <c r="Q62" s="387">
        <f>'A8'!Q67</f>
        <v>154.19999999999999</v>
      </c>
      <c r="R62" s="387">
        <f>'A8'!R67</f>
        <v>25.244369829999997</v>
      </c>
      <c r="S62" s="387">
        <f>'A8'!S67</f>
        <v>0.49204693999999993</v>
      </c>
      <c r="T62" s="387">
        <f>'A8'!T67</f>
        <v>0</v>
      </c>
      <c r="U62" s="387">
        <f>'A8'!U67</f>
        <v>2.4041E-2</v>
      </c>
      <c r="V62" s="387">
        <f>'A8'!V67</f>
        <v>0.10562497</v>
      </c>
      <c r="W62" s="387">
        <f>'A8'!W67</f>
        <v>0</v>
      </c>
      <c r="X62" s="387">
        <f>'A8'!X67</f>
        <v>0.12846866999999998</v>
      </c>
      <c r="Y62" s="387">
        <f>'A8'!Y67</f>
        <v>0.8315051200000001</v>
      </c>
      <c r="Z62" s="387">
        <f>'A8'!Z67</f>
        <v>17.099729239999998</v>
      </c>
      <c r="AA62" s="387">
        <f>'A8'!AA67</f>
        <v>0</v>
      </c>
      <c r="AB62" s="387">
        <f>'A8'!AB67</f>
        <v>0</v>
      </c>
      <c r="AC62" s="387">
        <f>'A8'!AC67</f>
        <v>778.73027706000005</v>
      </c>
      <c r="AD62" s="387">
        <f>'A8'!AD67</f>
        <v>495.28548753999996</v>
      </c>
      <c r="AE62" s="387">
        <f>'A8'!AE67</f>
        <v>0</v>
      </c>
      <c r="AF62" s="387">
        <f>'A8'!AF67</f>
        <v>0</v>
      </c>
      <c r="AG62" s="387">
        <f>'A8'!AG67</f>
        <v>120.30326987999999</v>
      </c>
      <c r="AH62" s="387">
        <f>'A8'!AH67</f>
        <v>0</v>
      </c>
      <c r="AI62" s="387">
        <f>'A8'!AI67</f>
        <v>0</v>
      </c>
      <c r="AJ62" s="387">
        <f>'A8'!AJ67</f>
        <v>0</v>
      </c>
      <c r="AK62" s="387">
        <f>'A8'!AK67</f>
        <v>0</v>
      </c>
      <c r="AL62" s="387">
        <f>'A8'!AL67</f>
        <v>109.26277071</v>
      </c>
      <c r="AM62" s="387">
        <f>'A8'!AM67</f>
        <v>0</v>
      </c>
      <c r="AN62" s="387">
        <f>'A8'!AN67</f>
        <v>0</v>
      </c>
      <c r="AO62" s="387">
        <f>'A8'!AO67</f>
        <v>0</v>
      </c>
      <c r="AP62" s="387">
        <f>'A8'!AP67</f>
        <v>0</v>
      </c>
      <c r="AQ62" s="387">
        <f>'A8'!AQ67</f>
        <v>13.65556887</v>
      </c>
      <c r="AR62" s="387">
        <f>'A8'!AR67</f>
        <v>2270.869889510001</v>
      </c>
    </row>
    <row r="63" spans="1:44" s="44" customFormat="1" ht="18" customHeight="1">
      <c r="A63" s="709" t="s">
        <v>242</v>
      </c>
      <c r="B63" s="710"/>
      <c r="C63" s="710"/>
      <c r="D63" s="710"/>
      <c r="E63" s="710"/>
      <c r="F63" s="710"/>
      <c r="G63" s="710"/>
      <c r="H63" s="710"/>
      <c r="I63" s="710"/>
      <c r="J63" s="710"/>
      <c r="K63" s="710"/>
      <c r="L63" s="710"/>
      <c r="M63" s="710"/>
      <c r="O63" s="42"/>
      <c r="P63" s="42"/>
      <c r="T63" s="45"/>
    </row>
    <row r="64" spans="1:44" s="44" customFormat="1" ht="18" hidden="1" customHeight="1">
      <c r="A64" s="709" t="s">
        <v>234</v>
      </c>
      <c r="B64" s="710"/>
      <c r="C64" s="710"/>
      <c r="D64" s="710"/>
      <c r="E64" s="710"/>
      <c r="F64" s="710"/>
      <c r="G64" s="710"/>
      <c r="H64" s="710"/>
      <c r="I64" s="710"/>
      <c r="J64" s="710"/>
      <c r="K64" s="710"/>
      <c r="L64" s="710"/>
      <c r="M64" s="710"/>
      <c r="O64" s="42"/>
      <c r="P64" s="42"/>
      <c r="T64" s="45"/>
    </row>
    <row r="65" spans="1:21" s="44" customFormat="1" ht="20.25">
      <c r="A65" s="361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1"/>
  <sheetViews>
    <sheetView showZeros="0" tabSelected="1" view="pageBreakPreview" zoomScaleNormal="100" zoomScaleSheetLayoutView="70" workbookViewId="0">
      <pane xSplit="3" ySplit="9" topLeftCell="D37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A46" sqref="A46:M4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29" customFormat="1" ht="14.25" customHeight="1">
      <c r="A1" s="707" t="s">
        <v>170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428"/>
    </row>
    <row r="2" spans="1:22" s="430" customFormat="1" ht="51" hidden="1" customHeight="1">
      <c r="A2" s="713" t="s">
        <v>258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444"/>
    </row>
    <row r="3" spans="1:22" s="430" customFormat="1" ht="15.75" customHeight="1">
      <c r="A3" s="708" t="s">
        <v>855</v>
      </c>
      <c r="B3" s="708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431"/>
    </row>
    <row r="4" spans="1:22" s="431" customFormat="1" ht="14.25" customHeight="1">
      <c r="A4" s="711" t="s">
        <v>327</v>
      </c>
      <c r="B4" s="712"/>
      <c r="C4" s="712"/>
      <c r="D4" s="712"/>
      <c r="E4" s="712"/>
      <c r="F4" s="712"/>
      <c r="G4" s="712"/>
      <c r="H4" s="712"/>
      <c r="I4" s="712"/>
      <c r="J4" s="712"/>
      <c r="K4" s="712"/>
      <c r="L4" s="712"/>
      <c r="M4" s="712"/>
    </row>
    <row r="5" spans="1:22" s="431" customFormat="1" ht="14.25" customHeight="1">
      <c r="A5" s="708"/>
      <c r="B5" s="708"/>
      <c r="C5" s="708"/>
      <c r="D5" s="708"/>
      <c r="E5" s="708"/>
      <c r="F5" s="708"/>
      <c r="G5" s="708"/>
      <c r="H5" s="708"/>
      <c r="I5" s="708"/>
      <c r="J5" s="708"/>
      <c r="K5" s="708"/>
      <c r="L5" s="708"/>
      <c r="M5" s="708"/>
    </row>
    <row r="6" spans="1:22" s="431" customFormat="1" ht="14.25" customHeight="1">
      <c r="A6" s="428"/>
    </row>
    <row r="7" spans="1:22" s="5" customFormat="1" ht="18" customHeight="1">
      <c r="A7" s="1" t="s">
        <v>379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47"/>
      <c r="D8" s="726" t="s">
        <v>49</v>
      </c>
      <c r="E8" s="726" t="s">
        <v>6</v>
      </c>
      <c r="F8" s="726" t="s">
        <v>36</v>
      </c>
      <c r="G8" s="726" t="s">
        <v>7</v>
      </c>
      <c r="H8" s="726" t="s">
        <v>8</v>
      </c>
      <c r="I8" s="726" t="s">
        <v>9</v>
      </c>
      <c r="J8" s="726" t="s">
        <v>10</v>
      </c>
      <c r="K8" s="726" t="s">
        <v>11</v>
      </c>
      <c r="L8" s="727" t="s">
        <v>173</v>
      </c>
      <c r="M8" s="726" t="s">
        <v>174</v>
      </c>
    </row>
    <row r="9" spans="1:22" s="14" customFormat="1" ht="39.75" customHeight="1">
      <c r="A9" s="23"/>
      <c r="B9" s="24"/>
      <c r="C9" s="24"/>
      <c r="D9" s="726"/>
      <c r="E9" s="726"/>
      <c r="F9" s="726"/>
      <c r="G9" s="726"/>
      <c r="H9" s="726"/>
      <c r="I9" s="726"/>
      <c r="J9" s="726"/>
      <c r="K9" s="726"/>
      <c r="L9" s="727"/>
      <c r="M9" s="726"/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2" customFormat="1" ht="18.75" hidden="1" customHeight="1">
      <c r="A11" s="390"/>
      <c r="B11" s="391"/>
      <c r="C11" s="392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71"/>
    </row>
    <row r="12" spans="1:22" s="14" customFormat="1" ht="18.75" customHeight="1">
      <c r="A12" s="27"/>
      <c r="B12" s="516" t="s">
        <v>373</v>
      </c>
      <c r="C12" s="48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26"/>
    </row>
    <row r="13" spans="1:22" s="14" customFormat="1" ht="18.75" customHeight="1">
      <c r="A13" s="27"/>
      <c r="B13" s="516" t="s">
        <v>374</v>
      </c>
      <c r="C13" s="48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26"/>
    </row>
    <row r="14" spans="1:22" s="14" customFormat="1" ht="18.75" customHeight="1">
      <c r="A14" s="29"/>
      <c r="B14" s="12" t="s">
        <v>330</v>
      </c>
      <c r="C14" s="200"/>
      <c r="D14" s="394">
        <f>B!D14</f>
        <v>0</v>
      </c>
      <c r="E14" s="394">
        <f>B!E14</f>
        <v>0</v>
      </c>
      <c r="F14" s="394">
        <f>B!F14</f>
        <v>0</v>
      </c>
      <c r="G14" s="394">
        <f>B!G14</f>
        <v>0</v>
      </c>
      <c r="H14" s="394">
        <f>B!H14</f>
        <v>0</v>
      </c>
      <c r="I14" s="394">
        <f>B!I14</f>
        <v>0</v>
      </c>
      <c r="J14" s="394">
        <f>B!J14</f>
        <v>0</v>
      </c>
      <c r="K14" s="394">
        <f>B!K14</f>
        <v>0</v>
      </c>
      <c r="L14" s="394">
        <f>B!L14</f>
        <v>0</v>
      </c>
      <c r="M14" s="394">
        <f>B!M14</f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4">
        <f>B!D15</f>
        <v>0</v>
      </c>
      <c r="E15" s="394">
        <f>B!E15</f>
        <v>0</v>
      </c>
      <c r="F15" s="394">
        <f>B!F15</f>
        <v>0</v>
      </c>
      <c r="G15" s="394">
        <f>B!G15</f>
        <v>0</v>
      </c>
      <c r="H15" s="394">
        <f>B!H15</f>
        <v>0</v>
      </c>
      <c r="I15" s="394">
        <f>B!I15</f>
        <v>0</v>
      </c>
      <c r="J15" s="394">
        <f>B!J15</f>
        <v>0</v>
      </c>
      <c r="K15" s="394">
        <f>B!K15</f>
        <v>0</v>
      </c>
      <c r="L15" s="394">
        <f>B!L15</f>
        <v>0</v>
      </c>
      <c r="M15" s="394">
        <f>B!M15</f>
        <v>0</v>
      </c>
      <c r="N15" s="26"/>
    </row>
    <row r="16" spans="1:22" s="14" customFormat="1" ht="18.75" customHeight="1">
      <c r="A16" s="30"/>
      <c r="B16" s="31" t="s">
        <v>176</v>
      </c>
      <c r="C16" s="200"/>
      <c r="D16" s="394">
        <f>B!D16</f>
        <v>0</v>
      </c>
      <c r="E16" s="394">
        <f>B!E16</f>
        <v>0</v>
      </c>
      <c r="F16" s="394">
        <f>B!F16</f>
        <v>0</v>
      </c>
      <c r="G16" s="394">
        <f>B!G16</f>
        <v>0</v>
      </c>
      <c r="H16" s="394">
        <f>B!H16</f>
        <v>0</v>
      </c>
      <c r="I16" s="394">
        <f>B!I16</f>
        <v>0</v>
      </c>
      <c r="J16" s="394">
        <f>B!J16</f>
        <v>0</v>
      </c>
      <c r="K16" s="394">
        <f>B!K16</f>
        <v>0</v>
      </c>
      <c r="L16" s="394">
        <f>B!L16</f>
        <v>0</v>
      </c>
      <c r="M16" s="394">
        <f>B!M16</f>
        <v>0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4">
        <f>B!D17</f>
        <v>0</v>
      </c>
      <c r="E17" s="394">
        <f>B!E17</f>
        <v>0</v>
      </c>
      <c r="F17" s="394">
        <f>B!F17</f>
        <v>0</v>
      </c>
      <c r="G17" s="394">
        <f>B!G17</f>
        <v>0</v>
      </c>
      <c r="H17" s="394">
        <f>B!H17</f>
        <v>0</v>
      </c>
      <c r="I17" s="394">
        <f>B!I17</f>
        <v>0</v>
      </c>
      <c r="J17" s="394">
        <f>B!J17</f>
        <v>0</v>
      </c>
      <c r="K17" s="394">
        <f>B!K17</f>
        <v>0</v>
      </c>
      <c r="L17" s="394">
        <f>B!L17</f>
        <v>0</v>
      </c>
      <c r="M17" s="394">
        <f>B!M17</f>
        <v>0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4">
        <f>B!D18</f>
        <v>0</v>
      </c>
      <c r="E18" s="394">
        <f>B!E18</f>
        <v>0</v>
      </c>
      <c r="F18" s="394">
        <f>B!F18</f>
        <v>0</v>
      </c>
      <c r="G18" s="394">
        <f>B!G18</f>
        <v>0</v>
      </c>
      <c r="H18" s="394">
        <f>B!H18</f>
        <v>0</v>
      </c>
      <c r="I18" s="394">
        <f>B!I18</f>
        <v>0</v>
      </c>
      <c r="J18" s="394">
        <f>B!J18</f>
        <v>0</v>
      </c>
      <c r="K18" s="394">
        <f>B!K18</f>
        <v>0</v>
      </c>
      <c r="L18" s="394">
        <f>B!L18</f>
        <v>0</v>
      </c>
      <c r="M18" s="394">
        <f>B!M18</f>
        <v>0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4">
        <f>B!D19</f>
        <v>0</v>
      </c>
      <c r="E19" s="394">
        <f>B!E19</f>
        <v>0</v>
      </c>
      <c r="F19" s="394">
        <f>B!F19</f>
        <v>0</v>
      </c>
      <c r="G19" s="394">
        <f>B!G19</f>
        <v>0</v>
      </c>
      <c r="H19" s="394">
        <f>B!H19</f>
        <v>0</v>
      </c>
      <c r="I19" s="394">
        <f>B!I19</f>
        <v>0</v>
      </c>
      <c r="J19" s="394">
        <f>B!J19</f>
        <v>0</v>
      </c>
      <c r="K19" s="394">
        <f>B!K19</f>
        <v>0</v>
      </c>
      <c r="L19" s="394">
        <f>B!L19</f>
        <v>0</v>
      </c>
      <c r="M19" s="394">
        <f>B!M19</f>
        <v>0</v>
      </c>
      <c r="N19" s="26"/>
      <c r="O19" s="26"/>
    </row>
    <row r="20" spans="1:16" s="14" customFormat="1" ht="17.25" customHeight="1">
      <c r="A20" s="30"/>
      <c r="B20" s="466" t="s">
        <v>329</v>
      </c>
      <c r="C20" s="200"/>
      <c r="D20" s="394">
        <f>B!D20</f>
        <v>0</v>
      </c>
      <c r="E20" s="394">
        <f>B!E20</f>
        <v>0</v>
      </c>
      <c r="F20" s="394">
        <f>B!F20</f>
        <v>0</v>
      </c>
      <c r="G20" s="394">
        <f>B!G20</f>
        <v>0</v>
      </c>
      <c r="H20" s="394">
        <f>B!H20</f>
        <v>0</v>
      </c>
      <c r="I20" s="394">
        <f>B!I20</f>
        <v>0</v>
      </c>
      <c r="J20" s="394">
        <f>B!J20</f>
        <v>0</v>
      </c>
      <c r="K20" s="394">
        <f>B!K20</f>
        <v>0</v>
      </c>
      <c r="L20" s="394">
        <f>B!L20</f>
        <v>0</v>
      </c>
      <c r="M20" s="394">
        <f>B!M20</f>
        <v>0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4">
        <f>B!D21</f>
        <v>0</v>
      </c>
      <c r="E21" s="394">
        <f>B!E21</f>
        <v>0</v>
      </c>
      <c r="F21" s="394">
        <f>B!F21</f>
        <v>0</v>
      </c>
      <c r="G21" s="394">
        <f>B!G21</f>
        <v>0</v>
      </c>
      <c r="H21" s="394">
        <f>B!H21</f>
        <v>0</v>
      </c>
      <c r="I21" s="394">
        <f>B!I21</f>
        <v>0</v>
      </c>
      <c r="J21" s="394">
        <f>B!J21</f>
        <v>0</v>
      </c>
      <c r="K21" s="394">
        <f>B!K21</f>
        <v>0</v>
      </c>
      <c r="L21" s="394">
        <f>B!L21</f>
        <v>0</v>
      </c>
      <c r="M21" s="394">
        <f>B!M21</f>
        <v>0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4">
        <f>B!D22</f>
        <v>0</v>
      </c>
      <c r="E22" s="394">
        <f>B!E22</f>
        <v>0</v>
      </c>
      <c r="F22" s="394">
        <f>B!F22</f>
        <v>0</v>
      </c>
      <c r="G22" s="394">
        <f>B!G22</f>
        <v>0</v>
      </c>
      <c r="H22" s="394">
        <f>B!H22</f>
        <v>0</v>
      </c>
      <c r="I22" s="394">
        <f>B!I22</f>
        <v>0</v>
      </c>
      <c r="J22" s="394">
        <f>B!J22</f>
        <v>0</v>
      </c>
      <c r="K22" s="394">
        <f>B!K22</f>
        <v>0</v>
      </c>
      <c r="L22" s="394">
        <f>B!L22</f>
        <v>0</v>
      </c>
      <c r="M22" s="394">
        <f>B!M22</f>
        <v>0</v>
      </c>
      <c r="N22" s="26"/>
      <c r="P22" s="199"/>
    </row>
    <row r="23" spans="1:16" s="14" customFormat="1" ht="21.75" customHeight="1">
      <c r="A23" s="29"/>
      <c r="B23" s="466" t="s">
        <v>328</v>
      </c>
      <c r="C23" s="200"/>
      <c r="D23" s="394">
        <f>B!D23</f>
        <v>0</v>
      </c>
      <c r="E23" s="394">
        <f>B!E23</f>
        <v>0</v>
      </c>
      <c r="F23" s="394">
        <f>B!F23</f>
        <v>0</v>
      </c>
      <c r="G23" s="394">
        <f>B!G23</f>
        <v>0</v>
      </c>
      <c r="H23" s="394">
        <f>B!H23</f>
        <v>0</v>
      </c>
      <c r="I23" s="394">
        <f>B!I23</f>
        <v>0</v>
      </c>
      <c r="J23" s="394">
        <f>B!J23</f>
        <v>0</v>
      </c>
      <c r="K23" s="394">
        <f>B!K23</f>
        <v>0</v>
      </c>
      <c r="L23" s="394">
        <f>B!L23</f>
        <v>0</v>
      </c>
      <c r="M23" s="394">
        <f>B!M23</f>
        <v>0</v>
      </c>
      <c r="N23" s="26"/>
    </row>
    <row r="24" spans="1:16" s="14" customFormat="1" ht="18.75" customHeight="1">
      <c r="A24" s="30"/>
      <c r="B24" s="31" t="s">
        <v>175</v>
      </c>
      <c r="C24" s="200"/>
      <c r="D24" s="394">
        <f>B!D24</f>
        <v>0</v>
      </c>
      <c r="E24" s="394">
        <f>B!E24</f>
        <v>0</v>
      </c>
      <c r="F24" s="394">
        <f>B!F24</f>
        <v>0</v>
      </c>
      <c r="G24" s="394">
        <f>B!G24</f>
        <v>0</v>
      </c>
      <c r="H24" s="394">
        <f>B!H24</f>
        <v>0</v>
      </c>
      <c r="I24" s="394">
        <f>B!I24</f>
        <v>0</v>
      </c>
      <c r="J24" s="394">
        <f>B!J24</f>
        <v>0</v>
      </c>
      <c r="K24" s="394">
        <f>B!K24</f>
        <v>0</v>
      </c>
      <c r="L24" s="394">
        <f>B!L24</f>
        <v>0</v>
      </c>
      <c r="M24" s="394">
        <f>B!M24</f>
        <v>0</v>
      </c>
      <c r="N24" s="26"/>
    </row>
    <row r="25" spans="1:16" s="14" customFormat="1" ht="18.75" customHeight="1">
      <c r="A25" s="30"/>
      <c r="B25" s="31" t="s">
        <v>176</v>
      </c>
      <c r="C25" s="200"/>
      <c r="D25" s="394">
        <f>B!D25</f>
        <v>0</v>
      </c>
      <c r="E25" s="394">
        <f>B!E25</f>
        <v>0</v>
      </c>
      <c r="F25" s="394">
        <f>B!F25</f>
        <v>0</v>
      </c>
      <c r="G25" s="394">
        <f>B!G25</f>
        <v>0</v>
      </c>
      <c r="H25" s="394">
        <f>B!H25</f>
        <v>0</v>
      </c>
      <c r="I25" s="394">
        <f>B!I25</f>
        <v>0</v>
      </c>
      <c r="J25" s="394">
        <f>B!J25</f>
        <v>0</v>
      </c>
      <c r="K25" s="394">
        <f>B!K25</f>
        <v>0</v>
      </c>
      <c r="L25" s="394">
        <f>B!L25</f>
        <v>0</v>
      </c>
      <c r="M25" s="394">
        <f>B!M25</f>
        <v>0</v>
      </c>
      <c r="N25" s="26"/>
    </row>
    <row r="26" spans="1:16" s="14" customFormat="1" ht="18.75" customHeight="1">
      <c r="A26" s="29"/>
      <c r="B26" s="12" t="s">
        <v>174</v>
      </c>
      <c r="C26" s="12"/>
      <c r="D26" s="394">
        <f>B!D26</f>
        <v>0</v>
      </c>
      <c r="E26" s="394">
        <f>B!E26</f>
        <v>0</v>
      </c>
      <c r="F26" s="394">
        <f>B!F26</f>
        <v>0</v>
      </c>
      <c r="G26" s="394">
        <f>B!G26</f>
        <v>0</v>
      </c>
      <c r="H26" s="394">
        <f>B!H26</f>
        <v>0</v>
      </c>
      <c r="I26" s="394">
        <f>B!I26</f>
        <v>0</v>
      </c>
      <c r="J26" s="394">
        <f>B!J26</f>
        <v>0</v>
      </c>
      <c r="K26" s="394">
        <f>B!K26</f>
        <v>0</v>
      </c>
      <c r="L26" s="394">
        <f>B!L26</f>
        <v>0</v>
      </c>
      <c r="M26" s="394">
        <f>B!M26</f>
        <v>0</v>
      </c>
      <c r="N26" s="26"/>
      <c r="P26" s="199"/>
    </row>
    <row r="27" spans="1:16" s="14" customFormat="1" ht="18.75" customHeight="1">
      <c r="A27" s="29"/>
      <c r="B27" s="12"/>
      <c r="C27" s="12"/>
      <c r="D27" s="479"/>
      <c r="E27" s="479"/>
      <c r="F27" s="479"/>
      <c r="G27" s="394"/>
      <c r="H27" s="394"/>
      <c r="I27" s="394"/>
      <c r="J27" s="394"/>
      <c r="K27" s="394"/>
      <c r="L27" s="394"/>
      <c r="M27" s="394"/>
      <c r="N27" s="26"/>
    </row>
    <row r="28" spans="1:16" s="14" customFormat="1" ht="18.75" customHeight="1">
      <c r="A28" s="27"/>
      <c r="B28" s="516" t="s">
        <v>375</v>
      </c>
      <c r="C28" s="48"/>
      <c r="D28" s="394">
        <f>B!D31</f>
        <v>171.31475976562498</v>
      </c>
      <c r="E28" s="394">
        <f>B!E31</f>
        <v>842</v>
      </c>
      <c r="F28" s="394">
        <f>B!F31</f>
        <v>1.2489012479782104E-3</v>
      </c>
      <c r="G28" s="394">
        <f>B!G31</f>
        <v>0</v>
      </c>
      <c r="H28" s="394">
        <f>B!H31</f>
        <v>0</v>
      </c>
      <c r="I28" s="394">
        <f>B!I31</f>
        <v>0</v>
      </c>
      <c r="J28" s="394">
        <f>B!J31</f>
        <v>0</v>
      </c>
      <c r="K28" s="394">
        <f>B!K31</f>
        <v>0</v>
      </c>
      <c r="L28" s="394">
        <f>B!L31</f>
        <v>0</v>
      </c>
      <c r="M28" s="394"/>
      <c r="N28" s="26"/>
    </row>
    <row r="29" spans="1:16" s="14" customFormat="1" ht="18.75" customHeight="1">
      <c r="A29" s="29"/>
      <c r="B29" s="12" t="s">
        <v>330</v>
      </c>
      <c r="C29" s="200"/>
      <c r="D29" s="394">
        <f>B!D29</f>
        <v>284.61147070312495</v>
      </c>
      <c r="E29" s="394">
        <f>B!E29</f>
        <v>842</v>
      </c>
      <c r="F29" s="394">
        <f>B!F29</f>
        <v>1.2489012479782104E-3</v>
      </c>
      <c r="G29" s="394">
        <f>B!G29</f>
        <v>0</v>
      </c>
      <c r="H29" s="394">
        <f>B!H29</f>
        <v>0</v>
      </c>
      <c r="I29" s="394">
        <f>B!I29</f>
        <v>0</v>
      </c>
      <c r="J29" s="394">
        <f>B!J29</f>
        <v>0</v>
      </c>
      <c r="K29" s="394">
        <f>B!K29</f>
        <v>0</v>
      </c>
      <c r="L29" s="394">
        <f>B!L29</f>
        <v>0</v>
      </c>
      <c r="M29" s="394">
        <f>B!M29</f>
        <v>1126.6127196043731</v>
      </c>
      <c r="N29" s="26"/>
    </row>
    <row r="30" spans="1:16" s="14" customFormat="1" ht="18.75" customHeight="1">
      <c r="A30" s="30"/>
      <c r="B30" s="31" t="s">
        <v>175</v>
      </c>
      <c r="C30" s="200"/>
      <c r="D30" s="394">
        <f>B!D30</f>
        <v>113.29671093749999</v>
      </c>
      <c r="E30" s="394">
        <f>B!E30</f>
        <v>0</v>
      </c>
      <c r="F30" s="394">
        <f>B!F30</f>
        <v>0</v>
      </c>
      <c r="G30" s="394">
        <f>B!G30</f>
        <v>0</v>
      </c>
      <c r="H30" s="394">
        <f>B!H30</f>
        <v>0</v>
      </c>
      <c r="I30" s="394">
        <f>B!I30</f>
        <v>0</v>
      </c>
      <c r="J30" s="394">
        <f>B!J30</f>
        <v>0</v>
      </c>
      <c r="K30" s="394">
        <f>B!K30</f>
        <v>0</v>
      </c>
      <c r="L30" s="394">
        <f>B!L30</f>
        <v>0</v>
      </c>
      <c r="M30" s="394">
        <f>B!M30</f>
        <v>113.29671093749999</v>
      </c>
      <c r="N30" s="26"/>
    </row>
    <row r="31" spans="1:16" s="14" customFormat="1" ht="18.75" customHeight="1">
      <c r="A31" s="30"/>
      <c r="B31" s="31" t="s">
        <v>176</v>
      </c>
      <c r="C31" s="200"/>
      <c r="D31" s="394">
        <f>B!D31</f>
        <v>171.31475976562498</v>
      </c>
      <c r="E31" s="394">
        <f>B!E31</f>
        <v>842</v>
      </c>
      <c r="F31" s="394">
        <f>B!F31</f>
        <v>1.2489012479782104E-3</v>
      </c>
      <c r="G31" s="394">
        <f>B!G31</f>
        <v>0</v>
      </c>
      <c r="H31" s="394">
        <f>B!H31</f>
        <v>0</v>
      </c>
      <c r="I31" s="394">
        <f>B!I31</f>
        <v>0</v>
      </c>
      <c r="J31" s="394">
        <f>B!J31</f>
        <v>0</v>
      </c>
      <c r="K31" s="394">
        <f>B!K31</f>
        <v>0</v>
      </c>
      <c r="L31" s="394">
        <f>B!L31</f>
        <v>0</v>
      </c>
      <c r="M31" s="394">
        <f>B!M31</f>
        <v>1013.316008666873</v>
      </c>
      <c r="N31" s="26"/>
    </row>
    <row r="32" spans="1:16" s="14" customFormat="1" ht="18.75" customHeight="1">
      <c r="A32" s="29"/>
      <c r="B32" s="12" t="s">
        <v>177</v>
      </c>
      <c r="C32" s="200"/>
      <c r="D32" s="394">
        <f>B!D32</f>
        <v>196.607650390625</v>
      </c>
      <c r="E32" s="394">
        <f>B!E32</f>
        <v>0</v>
      </c>
      <c r="F32" s="394">
        <f>B!F32</f>
        <v>0</v>
      </c>
      <c r="G32" s="394">
        <f>B!G32</f>
        <v>0</v>
      </c>
      <c r="H32" s="394">
        <f>B!H32</f>
        <v>154.74004687499999</v>
      </c>
      <c r="I32" s="394">
        <f>B!I32</f>
        <v>153.69399999999999</v>
      </c>
      <c r="J32" s="394">
        <f>B!J32</f>
        <v>0</v>
      </c>
      <c r="K32" s="394">
        <f>B!K32</f>
        <v>0</v>
      </c>
      <c r="L32" s="394">
        <f>B!L32</f>
        <v>0</v>
      </c>
      <c r="M32" s="394">
        <f>B!M32</f>
        <v>505.04169726562498</v>
      </c>
      <c r="N32" s="26"/>
    </row>
    <row r="33" spans="1:22" s="14" customFormat="1" ht="18.75" customHeight="1">
      <c r="A33" s="30"/>
      <c r="B33" s="31" t="s">
        <v>175</v>
      </c>
      <c r="C33" s="200"/>
      <c r="D33" s="394">
        <f>B!D33</f>
        <v>0</v>
      </c>
      <c r="E33" s="394">
        <f>B!E33</f>
        <v>0</v>
      </c>
      <c r="F33" s="394">
        <f>B!F33</f>
        <v>0</v>
      </c>
      <c r="G33" s="394">
        <f>B!G33</f>
        <v>0</v>
      </c>
      <c r="H33" s="394">
        <f>B!H33</f>
        <v>0</v>
      </c>
      <c r="I33" s="394">
        <f>B!I33</f>
        <v>0</v>
      </c>
      <c r="J33" s="394">
        <f>B!J33</f>
        <v>0</v>
      </c>
      <c r="K33" s="394">
        <f>B!K33</f>
        <v>0</v>
      </c>
      <c r="L33" s="394">
        <f>B!L33</f>
        <v>0</v>
      </c>
      <c r="M33" s="394">
        <f>B!M33</f>
        <v>0</v>
      </c>
      <c r="N33" s="26"/>
    </row>
    <row r="34" spans="1:22" s="14" customFormat="1" ht="18.75" customHeight="1">
      <c r="A34" s="30"/>
      <c r="B34" s="31" t="s">
        <v>176</v>
      </c>
      <c r="C34" s="200"/>
      <c r="D34" s="394">
        <f>B!D34</f>
        <v>196.607650390625</v>
      </c>
      <c r="E34" s="394">
        <f>B!E34</f>
        <v>0</v>
      </c>
      <c r="F34" s="394">
        <f>B!F34</f>
        <v>0</v>
      </c>
      <c r="G34" s="394">
        <f>B!G34</f>
        <v>0</v>
      </c>
      <c r="H34" s="394">
        <f>B!H34</f>
        <v>154.74004687499999</v>
      </c>
      <c r="I34" s="394">
        <f>B!I34</f>
        <v>153.69399999999999</v>
      </c>
      <c r="J34" s="394">
        <f>B!J34</f>
        <v>0</v>
      </c>
      <c r="K34" s="394">
        <f>B!K34</f>
        <v>0</v>
      </c>
      <c r="L34" s="394">
        <f>B!L34</f>
        <v>0</v>
      </c>
      <c r="M34" s="394">
        <f>B!M34</f>
        <v>505.04169726562498</v>
      </c>
      <c r="N34" s="26"/>
    </row>
    <row r="35" spans="1:22" s="14" customFormat="1" ht="18.75" customHeight="1">
      <c r="A35" s="30"/>
      <c r="B35" s="466" t="s">
        <v>329</v>
      </c>
      <c r="C35" s="200"/>
      <c r="D35" s="394">
        <f>B!D35</f>
        <v>0</v>
      </c>
      <c r="E35" s="394">
        <f>B!E35</f>
        <v>0</v>
      </c>
      <c r="F35" s="394">
        <f>B!F35</f>
        <v>0</v>
      </c>
      <c r="G35" s="394">
        <f>B!G35</f>
        <v>0</v>
      </c>
      <c r="H35" s="394">
        <f>B!H35</f>
        <v>0</v>
      </c>
      <c r="I35" s="394">
        <f>B!I35</f>
        <v>0</v>
      </c>
      <c r="J35" s="394">
        <f>B!J35</f>
        <v>0</v>
      </c>
      <c r="K35" s="394">
        <f>B!K35</f>
        <v>0</v>
      </c>
      <c r="L35" s="394">
        <f>B!L35</f>
        <v>0</v>
      </c>
      <c r="M35" s="394">
        <f>B!M35</f>
        <v>0</v>
      </c>
      <c r="N35" s="26"/>
    </row>
    <row r="36" spans="1:22" s="14" customFormat="1" ht="18.75" customHeight="1">
      <c r="A36" s="30"/>
      <c r="B36" s="31" t="s">
        <v>175</v>
      </c>
      <c r="C36" s="200"/>
      <c r="D36" s="394">
        <f>B!D36</f>
        <v>0</v>
      </c>
      <c r="E36" s="394">
        <f>B!E36</f>
        <v>0</v>
      </c>
      <c r="F36" s="394">
        <f>B!F36</f>
        <v>0</v>
      </c>
      <c r="G36" s="394">
        <f>B!G36</f>
        <v>0</v>
      </c>
      <c r="H36" s="394">
        <f>B!H36</f>
        <v>0</v>
      </c>
      <c r="I36" s="394">
        <f>B!I36</f>
        <v>0</v>
      </c>
      <c r="J36" s="394">
        <f>B!J36</f>
        <v>0</v>
      </c>
      <c r="K36" s="394">
        <f>B!K36</f>
        <v>0</v>
      </c>
      <c r="L36" s="394">
        <f>B!L36</f>
        <v>0</v>
      </c>
      <c r="M36" s="394">
        <f>B!M36</f>
        <v>0</v>
      </c>
      <c r="N36" s="26"/>
    </row>
    <row r="37" spans="1:22" s="14" customFormat="1" ht="18.75" customHeight="1">
      <c r="A37" s="30"/>
      <c r="B37" s="31" t="s">
        <v>176</v>
      </c>
      <c r="C37" s="200"/>
      <c r="D37" s="394">
        <f>B!D37</f>
        <v>0</v>
      </c>
      <c r="E37" s="394">
        <f>B!E37</f>
        <v>0</v>
      </c>
      <c r="F37" s="394">
        <f>B!F37</f>
        <v>0</v>
      </c>
      <c r="G37" s="394">
        <f>B!G37</f>
        <v>0</v>
      </c>
      <c r="H37" s="394">
        <f>B!H37</f>
        <v>0</v>
      </c>
      <c r="I37" s="394">
        <f>B!I37</f>
        <v>0</v>
      </c>
      <c r="J37" s="394">
        <f>B!J37</f>
        <v>0</v>
      </c>
      <c r="K37" s="394">
        <f>B!K37</f>
        <v>0</v>
      </c>
      <c r="L37" s="394">
        <f>B!L37</f>
        <v>0</v>
      </c>
      <c r="M37" s="394">
        <f>B!M37</f>
        <v>0</v>
      </c>
      <c r="N37" s="26"/>
    </row>
    <row r="38" spans="1:22" s="14" customFormat="1" ht="18.75" customHeight="1">
      <c r="A38" s="30"/>
      <c r="B38" s="466" t="s">
        <v>328</v>
      </c>
      <c r="C38" s="200"/>
      <c r="D38" s="394">
        <f>B!D38</f>
        <v>0</v>
      </c>
      <c r="E38" s="394">
        <f>B!E38</f>
        <v>0</v>
      </c>
      <c r="F38" s="394">
        <f>B!F38</f>
        <v>0</v>
      </c>
      <c r="G38" s="394">
        <f>B!G38</f>
        <v>0</v>
      </c>
      <c r="H38" s="394">
        <f>B!H38</f>
        <v>0</v>
      </c>
      <c r="I38" s="394">
        <f>B!I38</f>
        <v>0</v>
      </c>
      <c r="J38" s="394">
        <f>B!J38</f>
        <v>0</v>
      </c>
      <c r="K38" s="394">
        <f>B!K38</f>
        <v>0</v>
      </c>
      <c r="L38" s="394">
        <f>B!L38</f>
        <v>0</v>
      </c>
      <c r="M38" s="394">
        <f>B!M38</f>
        <v>0</v>
      </c>
      <c r="N38" s="26"/>
    </row>
    <row r="39" spans="1:22" s="14" customFormat="1" ht="18.75" customHeight="1">
      <c r="A39" s="30"/>
      <c r="B39" s="31" t="s">
        <v>175</v>
      </c>
      <c r="C39" s="200"/>
      <c r="D39" s="394">
        <f>B!D39</f>
        <v>0</v>
      </c>
      <c r="E39" s="394">
        <f>B!E39</f>
        <v>0</v>
      </c>
      <c r="F39" s="394">
        <f>B!F39</f>
        <v>0</v>
      </c>
      <c r="G39" s="394">
        <f>B!G39</f>
        <v>0</v>
      </c>
      <c r="H39" s="394">
        <f>B!H39</f>
        <v>0</v>
      </c>
      <c r="I39" s="394">
        <f>B!I39</f>
        <v>0</v>
      </c>
      <c r="J39" s="394">
        <f>B!J39</f>
        <v>0</v>
      </c>
      <c r="K39" s="394">
        <f>B!K39</f>
        <v>0</v>
      </c>
      <c r="L39" s="394">
        <f>B!L39</f>
        <v>0</v>
      </c>
      <c r="M39" s="394">
        <f>B!M39</f>
        <v>0</v>
      </c>
      <c r="N39" s="26"/>
    </row>
    <row r="40" spans="1:22" s="14" customFormat="1" ht="18.75" customHeight="1">
      <c r="A40" s="30"/>
      <c r="B40" s="31" t="s">
        <v>176</v>
      </c>
      <c r="C40" s="200"/>
      <c r="D40" s="394">
        <f>B!D40</f>
        <v>0</v>
      </c>
      <c r="E40" s="394">
        <f>B!E40</f>
        <v>0</v>
      </c>
      <c r="F40" s="394">
        <f>B!F40</f>
        <v>0</v>
      </c>
      <c r="G40" s="394">
        <f>B!G40</f>
        <v>0</v>
      </c>
      <c r="H40" s="394">
        <f>B!H40</f>
        <v>0</v>
      </c>
      <c r="I40" s="394">
        <f>B!I40</f>
        <v>0</v>
      </c>
      <c r="J40" s="394">
        <f>B!J40</f>
        <v>0</v>
      </c>
      <c r="K40" s="394">
        <f>B!K40</f>
        <v>0</v>
      </c>
      <c r="L40" s="394">
        <f>B!L40</f>
        <v>0</v>
      </c>
      <c r="M40" s="394">
        <f>B!M40</f>
        <v>0</v>
      </c>
      <c r="N40" s="26"/>
    </row>
    <row r="41" spans="1:22" s="14" customFormat="1" ht="18.75" customHeight="1">
      <c r="A41" s="34"/>
      <c r="B41" s="433" t="s">
        <v>174</v>
      </c>
      <c r="C41" s="434"/>
      <c r="D41" s="435">
        <f>B!D41</f>
        <v>481.21912109374995</v>
      </c>
      <c r="E41" s="436">
        <f>B!E41</f>
        <v>842</v>
      </c>
      <c r="F41" s="436">
        <f>B!F41</f>
        <v>1.2489012479782104E-3</v>
      </c>
      <c r="G41" s="436">
        <f>B!G41</f>
        <v>0</v>
      </c>
      <c r="H41" s="436">
        <f>B!H41</f>
        <v>154.74004687499999</v>
      </c>
      <c r="I41" s="436">
        <f>B!I41</f>
        <v>153.69399999999999</v>
      </c>
      <c r="J41" s="436">
        <f>B!J41</f>
        <v>0</v>
      </c>
      <c r="K41" s="436">
        <f>B!K41</f>
        <v>0</v>
      </c>
      <c r="L41" s="436">
        <f>B!L41</f>
        <v>0</v>
      </c>
      <c r="M41" s="436">
        <f>B!M41</f>
        <v>1631.6544168699977</v>
      </c>
      <c r="N41" s="26"/>
    </row>
    <row r="42" spans="1:22" s="14" customFormat="1" ht="14.25" customHeight="1">
      <c r="A42" s="728" t="s">
        <v>376</v>
      </c>
      <c r="B42" s="729"/>
      <c r="C42" s="729"/>
      <c r="D42" s="729"/>
      <c r="E42" s="729"/>
      <c r="F42" s="729"/>
      <c r="G42" s="729"/>
      <c r="H42" s="729"/>
      <c r="I42" s="729"/>
      <c r="J42" s="729"/>
      <c r="K42" s="729"/>
      <c r="L42" s="729"/>
      <c r="M42" s="729"/>
      <c r="N42" s="26"/>
      <c r="O42" s="44"/>
      <c r="P42" s="44"/>
    </row>
    <row r="43" spans="1:22" s="14" customFormat="1" ht="18" customHeight="1">
      <c r="A43" s="709" t="s">
        <v>249</v>
      </c>
      <c r="B43" s="709"/>
      <c r="C43" s="709"/>
      <c r="D43" s="709"/>
      <c r="E43" s="709"/>
      <c r="F43" s="709"/>
      <c r="G43" s="709"/>
      <c r="H43" s="709"/>
      <c r="I43" s="709"/>
      <c r="J43" s="709"/>
      <c r="K43" s="709"/>
      <c r="L43" s="709"/>
      <c r="M43" s="709"/>
      <c r="N43" s="26"/>
      <c r="O43" s="44"/>
      <c r="P43" s="44"/>
      <c r="V43" s="26"/>
    </row>
    <row r="44" spans="1:22" s="44" customFormat="1" ht="18" customHeight="1">
      <c r="A44" s="709" t="s">
        <v>378</v>
      </c>
      <c r="B44" s="710"/>
      <c r="C44" s="710"/>
      <c r="D44" s="710"/>
      <c r="E44" s="710"/>
      <c r="F44" s="710"/>
      <c r="G44" s="710"/>
      <c r="H44" s="710"/>
      <c r="I44" s="710"/>
      <c r="J44" s="710"/>
      <c r="K44" s="710"/>
      <c r="L44" s="710"/>
      <c r="M44" s="710"/>
      <c r="O44" s="40"/>
      <c r="P44" s="40"/>
      <c r="T44" s="45"/>
    </row>
    <row r="45" spans="1:22" s="44" customFormat="1" ht="18" customHeight="1">
      <c r="A45" s="709" t="s">
        <v>377</v>
      </c>
      <c r="B45" s="710"/>
      <c r="C45" s="710"/>
      <c r="D45" s="710"/>
      <c r="E45" s="710"/>
      <c r="F45" s="710"/>
      <c r="G45" s="710"/>
      <c r="H45" s="710"/>
      <c r="I45" s="710"/>
      <c r="J45" s="710"/>
      <c r="K45" s="710"/>
      <c r="L45" s="710"/>
      <c r="M45" s="710"/>
      <c r="O45" s="42"/>
      <c r="P45" s="42"/>
      <c r="T45" s="45"/>
    </row>
    <row r="46" spans="1:22" s="40" customFormat="1" ht="20.25" customHeight="1">
      <c r="A46" s="709" t="s">
        <v>380</v>
      </c>
      <c r="B46" s="710"/>
      <c r="C46" s="710"/>
      <c r="D46" s="710"/>
      <c r="E46" s="710"/>
      <c r="F46" s="710"/>
      <c r="G46" s="710"/>
      <c r="H46" s="710"/>
      <c r="I46" s="710"/>
      <c r="J46" s="710"/>
      <c r="K46" s="710"/>
      <c r="L46" s="710"/>
      <c r="M46" s="710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0">
    <mergeCell ref="A43:M43"/>
    <mergeCell ref="A44:M44"/>
    <mergeCell ref="A45:M45"/>
    <mergeCell ref="A46:M46"/>
    <mergeCell ref="A1:M1"/>
    <mergeCell ref="A2:M2"/>
    <mergeCell ref="A3:M3"/>
    <mergeCell ref="A4:M4"/>
    <mergeCell ref="A5:M5"/>
    <mergeCell ref="A42:M42"/>
    <mergeCell ref="J8:J9"/>
    <mergeCell ref="K8:K9"/>
    <mergeCell ref="L8:L9"/>
    <mergeCell ref="M8:M9"/>
    <mergeCell ref="D8:D9"/>
    <mergeCell ref="E8:E9"/>
    <mergeCell ref="F8:F9"/>
    <mergeCell ref="G8:G9"/>
    <mergeCell ref="H8:H9"/>
    <mergeCell ref="I8:I9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4" bestFit="1" customWidth="1"/>
    <col min="2" max="2" width="37" style="458" customWidth="1"/>
    <col min="3" max="16384" width="9.140625" style="456"/>
  </cols>
  <sheetData>
    <row r="1" spans="1:2">
      <c r="A1" s="464" t="s">
        <v>317</v>
      </c>
    </row>
    <row r="3" spans="1:2" ht="15" customHeight="1">
      <c r="A3" s="465" t="s">
        <v>278</v>
      </c>
      <c r="B3" s="463" t="s">
        <v>279</v>
      </c>
    </row>
    <row r="4" spans="1:2" ht="15" customHeight="1">
      <c r="A4" s="459">
        <v>0.90090828477448914</v>
      </c>
      <c r="B4" s="460" t="s">
        <v>825</v>
      </c>
    </row>
    <row r="5" spans="1:2" ht="15" customHeight="1">
      <c r="A5" s="459">
        <v>5.7930826313617338E-2</v>
      </c>
      <c r="B5" s="460" t="s">
        <v>826</v>
      </c>
    </row>
    <row r="6" spans="1:2" ht="15" customHeight="1">
      <c r="A6" s="459">
        <v>2.9148159601631893E-2</v>
      </c>
      <c r="B6" s="460" t="s">
        <v>827</v>
      </c>
    </row>
    <row r="7" spans="1:2" ht="15" customHeight="1">
      <c r="A7" s="459">
        <v>2.7846070399776789E-3</v>
      </c>
      <c r="B7" s="460" t="s">
        <v>828</v>
      </c>
    </row>
    <row r="8" spans="1:2" ht="15" customHeight="1">
      <c r="A8" s="459">
        <v>1.9789020755443597E-3</v>
      </c>
      <c r="B8" s="460" t="s">
        <v>829</v>
      </c>
    </row>
    <row r="9" spans="1:2" ht="15" customHeight="1">
      <c r="A9" s="459">
        <v>1.6495394089441015E-3</v>
      </c>
      <c r="B9" s="460" t="s">
        <v>830</v>
      </c>
    </row>
    <row r="10" spans="1:2" ht="15" customHeight="1">
      <c r="A10" s="459">
        <v>8.0126121382022926E-4</v>
      </c>
      <c r="B10" s="460" t="s">
        <v>831</v>
      </c>
    </row>
    <row r="11" spans="1:2" ht="15" customHeight="1">
      <c r="A11" s="459">
        <v>7.0756035237883931E-4</v>
      </c>
      <c r="B11" s="460" t="s">
        <v>832</v>
      </c>
    </row>
    <row r="12" spans="1:2" ht="15" customHeight="1">
      <c r="A12" s="459">
        <v>6.2953694332623211E-4</v>
      </c>
      <c r="B12" s="460" t="s">
        <v>833</v>
      </c>
    </row>
    <row r="13" spans="1:2" ht="15" customHeight="1">
      <c r="A13" s="459">
        <v>3.3802277172821377E-4</v>
      </c>
      <c r="B13" s="460" t="s">
        <v>834</v>
      </c>
    </row>
    <row r="14" spans="1:2" ht="15" customHeight="1">
      <c r="A14" s="459">
        <v>3.0515723547760732E-4</v>
      </c>
      <c r="B14" s="460" t="s">
        <v>835</v>
      </c>
    </row>
    <row r="15" spans="1:2" ht="15" customHeight="1">
      <c r="A15" s="459">
        <v>2.9514121076267772E-4</v>
      </c>
      <c r="B15" s="460" t="s">
        <v>311</v>
      </c>
    </row>
    <row r="16" spans="1:2" ht="15" customHeight="1">
      <c r="A16" s="459">
        <v>2.8247786752863568E-4</v>
      </c>
      <c r="B16" s="460" t="s">
        <v>836</v>
      </c>
    </row>
    <row r="17" spans="1:2">
      <c r="A17" s="464">
        <v>2.7808227978346346E-4</v>
      </c>
      <c r="B17" s="458" t="s">
        <v>837</v>
      </c>
    </row>
    <row r="18" spans="1:2">
      <c r="A18" s="464">
        <v>2.0701729306972665E-4</v>
      </c>
      <c r="B18" s="458" t="s">
        <v>307</v>
      </c>
    </row>
    <row r="19" spans="1:2">
      <c r="A19" s="464">
        <v>1.7677955022817415E-4</v>
      </c>
      <c r="B19" s="458" t="s">
        <v>285</v>
      </c>
    </row>
    <row r="20" spans="1:2">
      <c r="A20" s="464">
        <v>1.448943653087123E-4</v>
      </c>
      <c r="B20" s="458" t="s">
        <v>318</v>
      </c>
    </row>
    <row r="21" spans="1:2">
      <c r="A21" s="464">
        <v>1.2940210629639395E-4</v>
      </c>
      <c r="B21" s="458" t="s">
        <v>838</v>
      </c>
    </row>
    <row r="22" spans="1:2">
      <c r="A22" s="464">
        <v>1.138284224025309E-4</v>
      </c>
      <c r="B22" s="458" t="s">
        <v>839</v>
      </c>
    </row>
    <row r="23" spans="1:2">
      <c r="A23" s="464">
        <v>9.1598734983127609E-5</v>
      </c>
      <c r="B23" s="458" t="s">
        <v>840</v>
      </c>
    </row>
    <row r="24" spans="1:2">
      <c r="A24" s="464">
        <v>7.7319430480458039E-5</v>
      </c>
      <c r="B24" s="458" t="s">
        <v>841</v>
      </c>
    </row>
    <row r="25" spans="1:2">
      <c r="A25" s="464">
        <v>7.5903364741887797E-5</v>
      </c>
      <c r="B25" s="458" t="s">
        <v>842</v>
      </c>
    </row>
    <row r="26" spans="1:2">
      <c r="A26" s="464">
        <v>7.11372006521315E-5</v>
      </c>
      <c r="B26" s="458" t="s">
        <v>288</v>
      </c>
    </row>
    <row r="27" spans="1:2">
      <c r="A27" s="464">
        <v>6.405453582365989E-5</v>
      </c>
      <c r="B27" s="458" t="s">
        <v>843</v>
      </c>
    </row>
    <row r="28" spans="1:2">
      <c r="A28" s="464">
        <v>5.9633624778011421E-5</v>
      </c>
      <c r="B28" s="458" t="s">
        <v>844</v>
      </c>
    </row>
    <row r="29" spans="1:2">
      <c r="A29" s="464">
        <v>5.0437004906980968E-5</v>
      </c>
      <c r="B29" s="458" t="s">
        <v>845</v>
      </c>
    </row>
    <row r="30" spans="1:2" hidden="1">
      <c r="A30" s="464">
        <v>4.8861677803092168E-5</v>
      </c>
      <c r="B30" s="458" t="s">
        <v>846</v>
      </c>
    </row>
    <row r="31" spans="1:2" hidden="1">
      <c r="A31" s="464">
        <v>4.1568330790957606E-5</v>
      </c>
      <c r="B31" s="458" t="s">
        <v>847</v>
      </c>
    </row>
    <row r="32" spans="1:2" hidden="1">
      <c r="A32" s="464">
        <v>4.0479191108950052E-5</v>
      </c>
      <c r="B32" s="458" t="s">
        <v>281</v>
      </c>
    </row>
    <row r="33" spans="1:2" hidden="1">
      <c r="A33" s="464">
        <v>4.0082273412278088E-5</v>
      </c>
      <c r="B33" s="458" t="s">
        <v>848</v>
      </c>
    </row>
    <row r="34" spans="1:2" hidden="1">
      <c r="A34" s="464">
        <v>3.9843754860891525E-5</v>
      </c>
      <c r="B34" s="458" t="s">
        <v>282</v>
      </c>
    </row>
    <row r="35" spans="1:2" hidden="1">
      <c r="A35" s="464">
        <v>3.8850549380163163E-5</v>
      </c>
      <c r="B35" s="458" t="s">
        <v>849</v>
      </c>
    </row>
    <row r="36" spans="1:2" hidden="1">
      <c r="A36" s="464">
        <v>3.8663762383933726E-5</v>
      </c>
      <c r="B36" s="458" t="s">
        <v>850</v>
      </c>
    </row>
    <row r="37" spans="1:2" hidden="1">
      <c r="A37" s="464">
        <v>3.6273355894637447E-5</v>
      </c>
      <c r="B37" s="458" t="s">
        <v>851</v>
      </c>
    </row>
    <row r="38" spans="1:2" hidden="1">
      <c r="A38" s="464">
        <v>3.0557101648748012E-5</v>
      </c>
      <c r="B38" s="458" t="s">
        <v>309</v>
      </c>
    </row>
    <row r="39" spans="1:2" hidden="1">
      <c r="A39" s="464">
        <v>2.9669465063180315E-5</v>
      </c>
      <c r="B39" s="458" t="s">
        <v>286</v>
      </c>
    </row>
    <row r="40" spans="1:2" hidden="1">
      <c r="A40" s="464">
        <v>2.9208655029948721E-5</v>
      </c>
      <c r="B40" s="458" t="s">
        <v>283</v>
      </c>
    </row>
    <row r="41" spans="1:2" hidden="1">
      <c r="A41" s="464">
        <v>2.9047335020379993E-5</v>
      </c>
      <c r="B41" s="458" t="s">
        <v>289</v>
      </c>
    </row>
    <row r="42" spans="1:2" hidden="1">
      <c r="A42" s="464">
        <v>2.7681515547938753E-5</v>
      </c>
      <c r="B42" s="458" t="s">
        <v>852</v>
      </c>
    </row>
    <row r="43" spans="1:2" hidden="1">
      <c r="A43" s="464">
        <v>2.4972741644948156E-5</v>
      </c>
      <c r="B43" s="458" t="s">
        <v>295</v>
      </c>
    </row>
    <row r="44" spans="1:2" hidden="1">
      <c r="A44" s="464">
        <v>2.4353336905005456E-5</v>
      </c>
      <c r="B44" s="458" t="s">
        <v>296</v>
      </c>
    </row>
    <row r="45" spans="1:2" hidden="1">
      <c r="A45" s="464">
        <v>2.0363060455823119E-5</v>
      </c>
      <c r="B45" s="458" t="s">
        <v>284</v>
      </c>
    </row>
    <row r="46" spans="1:2" hidden="1">
      <c r="A46" s="464">
        <v>2.0184563925991135E-5</v>
      </c>
      <c r="B46" s="458" t="s">
        <v>293</v>
      </c>
    </row>
    <row r="47" spans="1:2" hidden="1">
      <c r="A47" s="464">
        <v>1.9982703363850537E-5</v>
      </c>
      <c r="B47" s="458" t="s">
        <v>301</v>
      </c>
    </row>
    <row r="48" spans="1:2" hidden="1">
      <c r="A48" s="464">
        <v>1.8374638042176101E-5</v>
      </c>
      <c r="B48" s="458" t="s">
        <v>305</v>
      </c>
    </row>
    <row r="49" spans="1:2" hidden="1">
      <c r="A49" s="464">
        <v>1.375350879011812E-5</v>
      </c>
      <c r="B49" s="458" t="s">
        <v>298</v>
      </c>
    </row>
    <row r="50" spans="1:2" hidden="1">
      <c r="A50" s="464">
        <v>8.4059718201440722E-6</v>
      </c>
      <c r="B50" s="458" t="s">
        <v>306</v>
      </c>
    </row>
    <row r="51" spans="1:2" hidden="1">
      <c r="A51" s="464">
        <v>7.9792444894997373E-6</v>
      </c>
      <c r="B51" s="458" t="s">
        <v>294</v>
      </c>
    </row>
    <row r="52" spans="1:2" hidden="1">
      <c r="A52" s="464">
        <v>7.692251304110373E-6</v>
      </c>
      <c r="B52" s="458" t="s">
        <v>315</v>
      </c>
    </row>
    <row r="53" spans="1:2" hidden="1">
      <c r="A53" s="464">
        <v>7.4804257036695094E-6</v>
      </c>
      <c r="B53" s="458" t="s">
        <v>310</v>
      </c>
    </row>
    <row r="54" spans="1:2" hidden="1">
      <c r="A54" s="464">
        <v>7.2536042987159821E-6</v>
      </c>
      <c r="B54" s="458" t="s">
        <v>320</v>
      </c>
    </row>
    <row r="55" spans="1:2" hidden="1">
      <c r="A55" s="464">
        <v>7.074884365686918E-6</v>
      </c>
      <c r="B55" s="458" t="s">
        <v>299</v>
      </c>
    </row>
    <row r="56" spans="1:2" hidden="1">
      <c r="A56" s="464">
        <v>6.5927067764488822E-6</v>
      </c>
      <c r="B56" s="458" t="s">
        <v>308</v>
      </c>
    </row>
    <row r="57" spans="1:2" hidden="1">
      <c r="A57" s="464">
        <v>6.084737980291722E-6</v>
      </c>
      <c r="B57" s="458" t="s">
        <v>313</v>
      </c>
    </row>
    <row r="58" spans="1:2" hidden="1">
      <c r="A58" s="464">
        <v>5.7775039814891032E-6</v>
      </c>
      <c r="B58" s="458" t="s">
        <v>853</v>
      </c>
    </row>
    <row r="59" spans="1:2" hidden="1">
      <c r="A59" s="464">
        <v>5.0165989192997713E-6</v>
      </c>
      <c r="B59" s="458" t="s">
        <v>287</v>
      </c>
    </row>
    <row r="60" spans="1:2" hidden="1">
      <c r="A60" s="464">
        <v>4.827694301611268E-6</v>
      </c>
      <c r="B60" s="458" t="s">
        <v>292</v>
      </c>
    </row>
    <row r="61" spans="1:2" hidden="1">
      <c r="A61" s="464">
        <v>2.8798184617695086E-6</v>
      </c>
      <c r="B61" s="458" t="s">
        <v>297</v>
      </c>
    </row>
    <row r="62" spans="1:2" hidden="1">
      <c r="A62" s="464">
        <v>2.7519356991562076E-6</v>
      </c>
      <c r="B62" s="458" t="s">
        <v>291</v>
      </c>
    </row>
    <row r="63" spans="1:2" hidden="1">
      <c r="A63" s="464">
        <v>1.8977269427173668E-6</v>
      </c>
      <c r="B63" s="458" t="s">
        <v>300</v>
      </c>
    </row>
    <row r="64" spans="1:2" hidden="1">
      <c r="A64" s="464">
        <v>1.6221567575203366E-6</v>
      </c>
      <c r="B64" s="458" t="s">
        <v>290</v>
      </c>
    </row>
    <row r="65" spans="1:2" hidden="1">
      <c r="A65" s="464">
        <v>1.3901790667972419E-6</v>
      </c>
      <c r="B65" s="458" t="s">
        <v>314</v>
      </c>
    </row>
    <row r="66" spans="1:2" hidden="1">
      <c r="A66" s="464">
        <v>6.6845967674447704E-7</v>
      </c>
      <c r="B66" s="458" t="s">
        <v>304</v>
      </c>
    </row>
    <row r="67" spans="1:2" hidden="1">
      <c r="A67" s="464">
        <v>5.7689864065201544E-7</v>
      </c>
      <c r="B67" s="458" t="s">
        <v>302</v>
      </c>
    </row>
    <row r="68" spans="1:2" hidden="1">
      <c r="A68" s="464">
        <v>5.1013927066467611E-7</v>
      </c>
      <c r="B68" s="458" t="s">
        <v>321</v>
      </c>
    </row>
    <row r="69" spans="1:2" hidden="1">
      <c r="A69" s="464">
        <v>4.8720789227863234E-7</v>
      </c>
      <c r="B69" s="458" t="s">
        <v>319</v>
      </c>
    </row>
    <row r="70" spans="1:2" hidden="1">
      <c r="A70" s="464">
        <v>4.8511034159748651E-7</v>
      </c>
      <c r="B70" s="458" t="s">
        <v>312</v>
      </c>
    </row>
    <row r="71" spans="1:2" hidden="1">
      <c r="A71" s="464">
        <v>1.9083990384985772E-7</v>
      </c>
      <c r="B71" s="458" t="s">
        <v>316</v>
      </c>
    </row>
    <row r="72" spans="1:2" hidden="1">
      <c r="A72" s="464">
        <v>1.0256887996346541E-8</v>
      </c>
      <c r="B72" s="458" t="s">
        <v>854</v>
      </c>
    </row>
    <row r="73" spans="1:2" hidden="1">
      <c r="A73" s="464">
        <v>4.7017318177642151E-7</v>
      </c>
      <c r="B73" s="458" t="s">
        <v>316</v>
      </c>
    </row>
    <row r="74" spans="1:2" hidden="1">
      <c r="A74" s="464">
        <v>2.0737013871528696E-7</v>
      </c>
      <c r="B74" s="458" t="s">
        <v>302</v>
      </c>
    </row>
    <row r="75" spans="1:2" hidden="1">
      <c r="A75" s="464">
        <v>1.8131322491405005E-8</v>
      </c>
      <c r="B75" s="458" t="s">
        <v>303</v>
      </c>
    </row>
    <row r="76" spans="1:2" hidden="1">
      <c r="A76" s="464">
        <v>1.8075840703833697E-8</v>
      </c>
      <c r="B76" s="458" t="s">
        <v>322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85"/>
  <sheetViews>
    <sheetView zoomScale="75" workbookViewId="0">
      <pane xSplit="3" ySplit="9" topLeftCell="D54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C64" sqref="C64:L64"/>
    </sheetView>
  </sheetViews>
  <sheetFormatPr defaultRowHeight="12.75" zeroHeight="1"/>
  <cols>
    <col min="1" max="1" width="1.7109375" style="611" customWidth="1"/>
    <col min="2" max="2" width="1.7109375" style="652" customWidth="1"/>
    <col min="3" max="3" width="50.7109375" style="652" customWidth="1"/>
    <col min="4" max="8" width="16.7109375" style="653" customWidth="1"/>
    <col min="9" max="10" width="17.7109375" style="653" customWidth="1"/>
    <col min="11" max="11" width="16.7109375" style="653" customWidth="1"/>
    <col min="12" max="12" width="16.7109375" style="654" customWidth="1"/>
    <col min="13" max="13" width="1.7109375" style="653" customWidth="1"/>
    <col min="14" max="14" width="1.7109375" style="655" customWidth="1"/>
    <col min="15" max="16384" width="9.140625" style="611"/>
  </cols>
  <sheetData>
    <row r="1" spans="1:16" s="517" customFormat="1" ht="20.100000000000001" customHeight="1">
      <c r="B1" s="518" t="s">
        <v>872</v>
      </c>
      <c r="C1" s="519"/>
      <c r="D1" s="520"/>
      <c r="E1" s="520"/>
      <c r="F1" s="520"/>
      <c r="G1" s="520"/>
      <c r="H1" s="520"/>
      <c r="I1" s="520"/>
      <c r="J1" s="520"/>
      <c r="K1" s="520"/>
      <c r="L1" s="521"/>
      <c r="M1" s="520"/>
      <c r="N1" s="522"/>
    </row>
    <row r="2" spans="1:16" s="517" customFormat="1" ht="20.100000000000001" customHeight="1">
      <c r="B2" s="731"/>
      <c r="C2" s="731"/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523"/>
    </row>
    <row r="3" spans="1:16" s="517" customFormat="1" ht="20.100000000000001" customHeight="1">
      <c r="B3" s="731" t="s">
        <v>889</v>
      </c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  <c r="N3" s="523"/>
    </row>
    <row r="4" spans="1:16" s="517" customFormat="1" ht="20.100000000000001" customHeight="1">
      <c r="B4" s="732" t="s">
        <v>327</v>
      </c>
      <c r="C4" s="732"/>
      <c r="D4" s="732"/>
      <c r="E4" s="732"/>
      <c r="F4" s="732"/>
      <c r="G4" s="732"/>
      <c r="H4" s="732"/>
      <c r="I4" s="732"/>
      <c r="J4" s="732"/>
      <c r="K4" s="732"/>
      <c r="L4" s="732"/>
      <c r="M4" s="732"/>
      <c r="N4" s="523"/>
    </row>
    <row r="5" spans="1:16" s="517" customFormat="1" ht="20.100000000000001" customHeight="1">
      <c r="B5" s="732" t="s">
        <v>873</v>
      </c>
      <c r="C5" s="732"/>
      <c r="D5" s="732"/>
      <c r="E5" s="732"/>
      <c r="F5" s="732"/>
      <c r="G5" s="732"/>
      <c r="H5" s="732"/>
      <c r="I5" s="732"/>
      <c r="J5" s="732"/>
      <c r="K5" s="732"/>
      <c r="L5" s="732"/>
      <c r="M5" s="732"/>
      <c r="N5" s="523"/>
    </row>
    <row r="6" spans="1:16" ht="47.25" customHeight="1">
      <c r="B6" s="525"/>
      <c r="C6" s="612"/>
      <c r="D6" s="733" t="s">
        <v>385</v>
      </c>
      <c r="E6" s="734"/>
      <c r="F6" s="734"/>
      <c r="G6" s="734"/>
      <c r="H6" s="734"/>
      <c r="I6" s="734"/>
      <c r="J6" s="734"/>
      <c r="K6" s="734"/>
      <c r="L6" s="734"/>
      <c r="M6" s="734"/>
      <c r="N6" s="527"/>
    </row>
    <row r="7" spans="1:16" s="613" customFormat="1" ht="50.1" customHeight="1">
      <c r="B7" s="614"/>
      <c r="C7" s="615"/>
      <c r="D7" s="735" t="s">
        <v>874</v>
      </c>
      <c r="E7" s="736"/>
      <c r="F7" s="737" t="s">
        <v>875</v>
      </c>
      <c r="G7" s="738"/>
      <c r="H7" s="738"/>
      <c r="I7" s="738"/>
      <c r="J7" s="738"/>
      <c r="K7" s="739" t="s">
        <v>876</v>
      </c>
      <c r="L7" s="742" t="s">
        <v>877</v>
      </c>
      <c r="M7" s="743"/>
      <c r="N7" s="617"/>
      <c r="O7" s="618"/>
      <c r="P7" s="618"/>
    </row>
    <row r="8" spans="1:16" s="619" customFormat="1" ht="30" customHeight="1">
      <c r="B8" s="620"/>
      <c r="C8" s="621" t="s">
        <v>248</v>
      </c>
      <c r="D8" s="748" t="s">
        <v>878</v>
      </c>
      <c r="E8" s="739" t="s">
        <v>879</v>
      </c>
      <c r="F8" s="750" t="s">
        <v>878</v>
      </c>
      <c r="G8" s="751"/>
      <c r="H8" s="750" t="s">
        <v>879</v>
      </c>
      <c r="I8" s="752"/>
      <c r="J8" s="752"/>
      <c r="K8" s="740"/>
      <c r="L8" s="744"/>
      <c r="M8" s="745"/>
      <c r="N8" s="623"/>
      <c r="O8" s="618"/>
    </row>
    <row r="9" spans="1:16" s="624" customFormat="1" ht="59.25" customHeight="1">
      <c r="B9" s="625"/>
      <c r="C9" s="626"/>
      <c r="D9" s="749"/>
      <c r="E9" s="741"/>
      <c r="F9" s="627" t="s">
        <v>880</v>
      </c>
      <c r="G9" s="627" t="s">
        <v>881</v>
      </c>
      <c r="H9" s="616" t="s">
        <v>392</v>
      </c>
      <c r="I9" s="616" t="s">
        <v>882</v>
      </c>
      <c r="J9" s="628" t="s">
        <v>881</v>
      </c>
      <c r="K9" s="741"/>
      <c r="L9" s="746"/>
      <c r="M9" s="747"/>
      <c r="N9" s="629"/>
      <c r="O9" s="630"/>
      <c r="P9" s="630"/>
    </row>
    <row r="10" spans="1:16" s="624" customFormat="1" ht="23.25" hidden="1" customHeight="1">
      <c r="B10" s="631"/>
      <c r="C10" s="632"/>
      <c r="D10" s="633" t="s">
        <v>405</v>
      </c>
      <c r="E10" s="633" t="s">
        <v>406</v>
      </c>
      <c r="F10" s="633" t="s">
        <v>407</v>
      </c>
      <c r="G10" s="633" t="s">
        <v>408</v>
      </c>
      <c r="H10" s="633" t="s">
        <v>409</v>
      </c>
      <c r="I10" s="633" t="s">
        <v>410</v>
      </c>
      <c r="J10" s="633" t="s">
        <v>411</v>
      </c>
      <c r="K10" s="633" t="s">
        <v>412</v>
      </c>
      <c r="L10" s="633" t="s">
        <v>413</v>
      </c>
      <c r="M10" s="622"/>
      <c r="N10" s="629"/>
      <c r="O10" s="630"/>
      <c r="P10" s="630"/>
    </row>
    <row r="11" spans="1:16" ht="30" customHeight="1">
      <c r="A11" s="634"/>
      <c r="B11" s="635"/>
      <c r="C11" s="547" t="s">
        <v>267</v>
      </c>
      <c r="D11" s="548"/>
      <c r="E11" s="548"/>
      <c r="F11" s="548"/>
      <c r="G11" s="548"/>
      <c r="H11" s="548"/>
      <c r="I11" s="548"/>
      <c r="J11" s="548"/>
      <c r="K11" s="548"/>
      <c r="L11" s="549"/>
      <c r="M11" s="550"/>
      <c r="N11" s="636"/>
      <c r="O11" s="630"/>
      <c r="P11" s="630"/>
    </row>
    <row r="12" spans="1:16" ht="15">
      <c r="A12" s="637"/>
      <c r="B12" s="635"/>
      <c r="C12" s="547" t="s">
        <v>338</v>
      </c>
      <c r="D12" s="598">
        <f t="shared" ref="D12:K12" si="0">D13+D16+D17</f>
        <v>39265.631995180025</v>
      </c>
      <c r="E12" s="598">
        <f t="shared" si="0"/>
        <v>6025.1945259800004</v>
      </c>
      <c r="F12" s="598">
        <f t="shared" si="0"/>
        <v>26498.301241305009</v>
      </c>
      <c r="G12" s="598">
        <f t="shared" si="0"/>
        <v>236574.6686866699</v>
      </c>
      <c r="H12" s="598">
        <f t="shared" si="0"/>
        <v>19342.133087329992</v>
      </c>
      <c r="I12" s="598">
        <f t="shared" si="0"/>
        <v>45842.562435564949</v>
      </c>
      <c r="J12" s="598">
        <f t="shared" si="0"/>
        <v>0</v>
      </c>
      <c r="K12" s="598">
        <f t="shared" si="0"/>
        <v>187781.65017583006</v>
      </c>
      <c r="L12" s="603">
        <f t="shared" ref="L12:L21" si="1">+SUM(D12:K12)</f>
        <v>561330.14214785991</v>
      </c>
      <c r="M12" s="550"/>
      <c r="N12" s="636"/>
      <c r="O12" s="630"/>
      <c r="P12" s="630"/>
    </row>
    <row r="13" spans="1:16" ht="17.100000000000001" customHeight="1">
      <c r="B13" s="635"/>
      <c r="C13" s="552" t="s">
        <v>332</v>
      </c>
      <c r="D13" s="597">
        <f t="shared" ref="D13:K13" si="2">D15+D14</f>
        <v>30097.840715725011</v>
      </c>
      <c r="E13" s="597">
        <f t="shared" si="2"/>
        <v>5820.2700164400003</v>
      </c>
      <c r="F13" s="597">
        <f t="shared" si="2"/>
        <v>13919.384932325018</v>
      </c>
      <c r="G13" s="597">
        <f t="shared" si="2"/>
        <v>185647.36827301496</v>
      </c>
      <c r="H13" s="597">
        <f t="shared" si="2"/>
        <v>8265.3451384899909</v>
      </c>
      <c r="I13" s="597">
        <f t="shared" si="2"/>
        <v>35096.986161049972</v>
      </c>
      <c r="J13" s="597">
        <f t="shared" si="2"/>
        <v>0</v>
      </c>
      <c r="K13" s="597">
        <f t="shared" si="2"/>
        <v>49382.966992450012</v>
      </c>
      <c r="L13" s="604">
        <f t="shared" si="1"/>
        <v>328230.16222949495</v>
      </c>
      <c r="M13" s="550"/>
      <c r="N13" s="636"/>
      <c r="O13" s="637"/>
      <c r="P13" s="637"/>
    </row>
    <row r="14" spans="1:16" s="618" customFormat="1" ht="17.100000000000001" customHeight="1">
      <c r="B14" s="638"/>
      <c r="C14" s="556" t="s">
        <v>883</v>
      </c>
      <c r="D14" s="597">
        <f>C_out!C2</f>
        <v>374.34005480500002</v>
      </c>
      <c r="E14" s="597">
        <f>C_out!D2</f>
        <v>5820.2700164400003</v>
      </c>
      <c r="F14" s="597">
        <f>C_out!E2</f>
        <v>1105.6040195100002</v>
      </c>
      <c r="G14" s="597">
        <f>C_out!F2</f>
        <v>146596.92149069483</v>
      </c>
      <c r="H14" s="597">
        <f>C_out!G2</f>
        <v>785.07846177999954</v>
      </c>
      <c r="I14" s="597">
        <f>C_out!H2</f>
        <v>3529.8492447100057</v>
      </c>
      <c r="J14" s="597">
        <f>C_out!I2</f>
        <v>0</v>
      </c>
      <c r="K14" s="597">
        <f>C_out!J2</f>
        <v>34175.501043425014</v>
      </c>
      <c r="L14" s="593">
        <f t="shared" si="1"/>
        <v>192387.56433136488</v>
      </c>
      <c r="M14" s="550"/>
      <c r="N14" s="636"/>
      <c r="O14" s="637"/>
      <c r="P14" s="637"/>
    </row>
    <row r="15" spans="1:16" s="618" customFormat="1" ht="17.100000000000001" customHeight="1">
      <c r="B15" s="638"/>
      <c r="C15" s="556" t="s">
        <v>884</v>
      </c>
      <c r="D15" s="597">
        <f>C_out!C3</f>
        <v>29723.50066092001</v>
      </c>
      <c r="E15" s="597">
        <f>C_out!D3</f>
        <v>0</v>
      </c>
      <c r="F15" s="597">
        <f>C_out!E3</f>
        <v>12813.780912815018</v>
      </c>
      <c r="G15" s="597">
        <f>C_out!F3</f>
        <v>39050.446782320119</v>
      </c>
      <c r="H15" s="597">
        <f>C_out!G3</f>
        <v>7480.2666767099909</v>
      </c>
      <c r="I15" s="597">
        <f>C_out!H3</f>
        <v>31567.136916339969</v>
      </c>
      <c r="J15" s="597">
        <f>C_out!I3</f>
        <v>0</v>
      </c>
      <c r="K15" s="597">
        <f>C_out!J3</f>
        <v>15207.465949024998</v>
      </c>
      <c r="L15" s="593">
        <f t="shared" si="1"/>
        <v>135842.5978981301</v>
      </c>
      <c r="M15" s="550"/>
      <c r="N15" s="636"/>
    </row>
    <row r="16" spans="1:16" s="618" customFormat="1" ht="17.100000000000001" customHeight="1">
      <c r="B16" s="639"/>
      <c r="C16" s="558" t="s">
        <v>885</v>
      </c>
      <c r="D16" s="597">
        <f>C_out!C4</f>
        <v>9167.7912794550102</v>
      </c>
      <c r="E16" s="597">
        <f>C_out!D4</f>
        <v>204.92450953999997</v>
      </c>
      <c r="F16" s="597">
        <f>C_out!E4</f>
        <v>12578.916308979991</v>
      </c>
      <c r="G16" s="597">
        <f>C_out!F4</f>
        <v>48751.184984114967</v>
      </c>
      <c r="H16" s="597">
        <f>C_out!G4</f>
        <v>11076.787948840001</v>
      </c>
      <c r="I16" s="597">
        <f>C_out!H4</f>
        <v>10745.57627451498</v>
      </c>
      <c r="J16" s="597">
        <f>C_out!I4</f>
        <v>0</v>
      </c>
      <c r="K16" s="597">
        <f>C_out!J4</f>
        <v>128679.00658314004</v>
      </c>
      <c r="L16" s="593">
        <f t="shared" si="1"/>
        <v>221204.187888585</v>
      </c>
      <c r="M16" s="550"/>
      <c r="N16" s="636"/>
    </row>
    <row r="17" spans="2:16" s="630" customFormat="1" ht="17.100000000000001" customHeight="1">
      <c r="B17" s="639"/>
      <c r="C17" s="558" t="s">
        <v>328</v>
      </c>
      <c r="D17" s="597">
        <f>C_out!C5</f>
        <v>0</v>
      </c>
      <c r="E17" s="597">
        <f>C_out!D5</f>
        <v>0</v>
      </c>
      <c r="F17" s="597">
        <f>C_out!E5</f>
        <v>0</v>
      </c>
      <c r="G17" s="597">
        <f>C_out!F5</f>
        <v>2176.1154295400002</v>
      </c>
      <c r="H17" s="597">
        <f>C_out!G5</f>
        <v>0</v>
      </c>
      <c r="I17" s="597">
        <f>C_out!H5</f>
        <v>0</v>
      </c>
      <c r="J17" s="597">
        <f>C_out!I5</f>
        <v>0</v>
      </c>
      <c r="K17" s="597">
        <f>C_out!J5</f>
        <v>9719.6766002399909</v>
      </c>
      <c r="L17" s="593">
        <f t="shared" si="1"/>
        <v>11895.79202977999</v>
      </c>
      <c r="M17" s="550"/>
      <c r="N17" s="636"/>
    </row>
    <row r="18" spans="2:16" s="642" customFormat="1" ht="17.100000000000001" customHeight="1">
      <c r="B18" s="638"/>
      <c r="C18" s="640" t="s">
        <v>339</v>
      </c>
      <c r="D18" s="600">
        <f t="shared" ref="D18:K18" si="3">D19+D20</f>
        <v>0</v>
      </c>
      <c r="E18" s="600">
        <f t="shared" si="3"/>
        <v>0</v>
      </c>
      <c r="F18" s="600">
        <f t="shared" si="3"/>
        <v>0</v>
      </c>
      <c r="G18" s="600">
        <f t="shared" si="3"/>
        <v>0</v>
      </c>
      <c r="H18" s="600">
        <f t="shared" si="3"/>
        <v>0</v>
      </c>
      <c r="I18" s="598">
        <f t="shared" si="3"/>
        <v>185922.87014475002</v>
      </c>
      <c r="J18" s="600">
        <f t="shared" si="3"/>
        <v>0</v>
      </c>
      <c r="K18" s="600">
        <f t="shared" si="3"/>
        <v>0</v>
      </c>
      <c r="L18" s="603">
        <f t="shared" si="1"/>
        <v>185922.87014475002</v>
      </c>
      <c r="M18" s="585"/>
      <c r="N18" s="641"/>
    </row>
    <row r="19" spans="2:16" s="642" customFormat="1" ht="17.100000000000001" customHeight="1">
      <c r="B19" s="638"/>
      <c r="C19" s="556" t="s">
        <v>886</v>
      </c>
      <c r="D19" s="594">
        <f>C_out!C6</f>
        <v>0</v>
      </c>
      <c r="E19" s="594"/>
      <c r="F19" s="594"/>
      <c r="G19" s="594"/>
      <c r="H19" s="594"/>
      <c r="I19" s="597">
        <f>C_out!K6</f>
        <v>185921.60233377002</v>
      </c>
      <c r="J19" s="594"/>
      <c r="K19" s="594"/>
      <c r="L19" s="593">
        <f t="shared" si="1"/>
        <v>185921.60233377002</v>
      </c>
      <c r="M19" s="585"/>
      <c r="N19" s="641"/>
    </row>
    <row r="20" spans="2:16" s="642" customFormat="1" ht="17.100000000000001" customHeight="1">
      <c r="B20" s="643"/>
      <c r="C20" s="556" t="s">
        <v>887</v>
      </c>
      <c r="D20" s="594"/>
      <c r="E20" s="594"/>
      <c r="F20" s="594"/>
      <c r="G20" s="594"/>
      <c r="H20" s="594"/>
      <c r="I20" s="597">
        <f>C_out!L6</f>
        <v>1.2678109799999999</v>
      </c>
      <c r="J20" s="594"/>
      <c r="K20" s="594"/>
      <c r="L20" s="593">
        <f t="shared" si="1"/>
        <v>1.2678109799999999</v>
      </c>
      <c r="M20" s="585"/>
      <c r="N20" s="641"/>
    </row>
    <row r="21" spans="2:16" s="630" customFormat="1" ht="15.75">
      <c r="B21" s="638"/>
      <c r="C21" s="559" t="s">
        <v>174</v>
      </c>
      <c r="D21" s="599">
        <f t="shared" ref="D21:K21" si="4">D18+D12</f>
        <v>39265.631995180025</v>
      </c>
      <c r="E21" s="599">
        <f t="shared" si="4"/>
        <v>6025.1945259800004</v>
      </c>
      <c r="F21" s="599">
        <f t="shared" si="4"/>
        <v>26498.301241305009</v>
      </c>
      <c r="G21" s="599">
        <f t="shared" si="4"/>
        <v>236574.6686866699</v>
      </c>
      <c r="H21" s="599">
        <f t="shared" si="4"/>
        <v>19342.133087329992</v>
      </c>
      <c r="I21" s="599">
        <f t="shared" si="4"/>
        <v>231765.43258031498</v>
      </c>
      <c r="J21" s="599">
        <f t="shared" si="4"/>
        <v>0</v>
      </c>
      <c r="K21" s="599">
        <f t="shared" si="4"/>
        <v>187781.65017583006</v>
      </c>
      <c r="L21" s="601">
        <f t="shared" si="1"/>
        <v>747253.01229261002</v>
      </c>
      <c r="M21" s="550"/>
      <c r="N21" s="636"/>
    </row>
    <row r="22" spans="2:16" s="637" customFormat="1" ht="30" customHeight="1">
      <c r="B22" s="635"/>
      <c r="C22" s="560" t="s">
        <v>268</v>
      </c>
      <c r="D22" s="553"/>
      <c r="E22" s="553"/>
      <c r="F22" s="553"/>
      <c r="G22" s="553"/>
      <c r="H22" s="553"/>
      <c r="I22" s="553"/>
      <c r="J22" s="553"/>
      <c r="K22" s="553"/>
      <c r="L22" s="549"/>
      <c r="M22" s="550"/>
      <c r="N22" s="636"/>
      <c r="O22" s="630"/>
      <c r="P22" s="630"/>
    </row>
    <row r="23" spans="2:16" s="637" customFormat="1" ht="15">
      <c r="B23" s="635"/>
      <c r="C23" s="547" t="s">
        <v>338</v>
      </c>
      <c r="D23" s="598">
        <f t="shared" ref="D23:K23" si="5">D24+D27+D28</f>
        <v>515.5822516799999</v>
      </c>
      <c r="E23" s="598">
        <f t="shared" si="5"/>
        <v>0</v>
      </c>
      <c r="F23" s="598">
        <f t="shared" si="5"/>
        <v>351.13340534500009</v>
      </c>
      <c r="G23" s="598">
        <f t="shared" si="5"/>
        <v>2740.4685376799989</v>
      </c>
      <c r="H23" s="598">
        <f t="shared" si="5"/>
        <v>0</v>
      </c>
      <c r="I23" s="598">
        <f t="shared" si="5"/>
        <v>480.27678178499997</v>
      </c>
      <c r="J23" s="598">
        <f t="shared" si="5"/>
        <v>0</v>
      </c>
      <c r="K23" s="598">
        <f t="shared" si="5"/>
        <v>10337.983076204999</v>
      </c>
      <c r="L23" s="603">
        <f t="shared" ref="L23:L32" si="6">+SUM(D23:K23)</f>
        <v>14425.444052694998</v>
      </c>
      <c r="M23" s="550"/>
      <c r="N23" s="636"/>
      <c r="O23" s="630"/>
      <c r="P23" s="630"/>
    </row>
    <row r="24" spans="2:16" s="637" customFormat="1" ht="17.100000000000001" customHeight="1">
      <c r="B24" s="635"/>
      <c r="C24" s="559" t="s">
        <v>332</v>
      </c>
      <c r="D24" s="597">
        <f t="shared" ref="D24:K24" si="7">D25+D26</f>
        <v>197.31862051000007</v>
      </c>
      <c r="E24" s="597">
        <f t="shared" si="7"/>
        <v>0</v>
      </c>
      <c r="F24" s="597">
        <f t="shared" si="7"/>
        <v>71.427728509999994</v>
      </c>
      <c r="G24" s="597">
        <f t="shared" si="7"/>
        <v>1430.0671704149993</v>
      </c>
      <c r="H24" s="597">
        <f t="shared" si="7"/>
        <v>0</v>
      </c>
      <c r="I24" s="597">
        <f t="shared" si="7"/>
        <v>419.31291521499998</v>
      </c>
      <c r="J24" s="597">
        <f t="shared" si="7"/>
        <v>0</v>
      </c>
      <c r="K24" s="597">
        <f t="shared" si="7"/>
        <v>751.02024588500012</v>
      </c>
      <c r="L24" s="604">
        <f t="shared" si="6"/>
        <v>2869.1466805349992</v>
      </c>
      <c r="M24" s="550"/>
      <c r="N24" s="636"/>
    </row>
    <row r="25" spans="2:16" s="618" customFormat="1" ht="17.100000000000001" customHeight="1">
      <c r="B25" s="638"/>
      <c r="C25" s="556" t="s">
        <v>883</v>
      </c>
      <c r="D25" s="597">
        <f>C_out!C7</f>
        <v>0</v>
      </c>
      <c r="E25" s="597">
        <f>C_out!D7</f>
        <v>0</v>
      </c>
      <c r="F25" s="597">
        <f>C_out!E7</f>
        <v>0</v>
      </c>
      <c r="G25" s="597">
        <f>C_out!F7</f>
        <v>82.431162189999995</v>
      </c>
      <c r="H25" s="597">
        <f>C_out!G7</f>
        <v>0</v>
      </c>
      <c r="I25" s="597">
        <f>C_out!H7</f>
        <v>47.601557939999985</v>
      </c>
      <c r="J25" s="597">
        <f>C_out!I7</f>
        <v>0</v>
      </c>
      <c r="K25" s="597">
        <f>C_out!J7</f>
        <v>88.361752469999985</v>
      </c>
      <c r="L25" s="593">
        <f t="shared" si="6"/>
        <v>218.39447259999997</v>
      </c>
      <c r="M25" s="550"/>
      <c r="N25" s="636"/>
      <c r="O25" s="637"/>
      <c r="P25" s="637"/>
    </row>
    <row r="26" spans="2:16" s="618" customFormat="1" ht="17.100000000000001" customHeight="1">
      <c r="B26" s="638"/>
      <c r="C26" s="556" t="s">
        <v>884</v>
      </c>
      <c r="D26" s="597">
        <f>C_out!C8</f>
        <v>197.31862051000007</v>
      </c>
      <c r="E26" s="597">
        <f>C_out!D8</f>
        <v>0</v>
      </c>
      <c r="F26" s="597">
        <f>C_out!E8</f>
        <v>71.427728509999994</v>
      </c>
      <c r="G26" s="597">
        <f>C_out!F8</f>
        <v>1347.6360082249994</v>
      </c>
      <c r="H26" s="597">
        <f>C_out!G8</f>
        <v>0</v>
      </c>
      <c r="I26" s="597">
        <f>C_out!H8</f>
        <v>371.71135727500001</v>
      </c>
      <c r="J26" s="597">
        <f>C_out!I8</f>
        <v>0</v>
      </c>
      <c r="K26" s="597">
        <f>C_out!J8</f>
        <v>662.65849341500018</v>
      </c>
      <c r="L26" s="593">
        <f t="shared" si="6"/>
        <v>2650.7522079349997</v>
      </c>
      <c r="M26" s="550"/>
      <c r="N26" s="636"/>
    </row>
    <row r="27" spans="2:16" s="630" customFormat="1" ht="17.100000000000001" customHeight="1">
      <c r="B27" s="639"/>
      <c r="C27" s="558" t="s">
        <v>885</v>
      </c>
      <c r="D27" s="597">
        <f>C_out!C9</f>
        <v>318.26363116999983</v>
      </c>
      <c r="E27" s="597">
        <f>C_out!D9</f>
        <v>0</v>
      </c>
      <c r="F27" s="597">
        <f>C_out!E9</f>
        <v>279.70567683500008</v>
      </c>
      <c r="G27" s="597">
        <f>C_out!F9</f>
        <v>1310.2573048149998</v>
      </c>
      <c r="H27" s="597">
        <f>C_out!G9</f>
        <v>0</v>
      </c>
      <c r="I27" s="597">
        <f>C_out!H9</f>
        <v>60.963866570000015</v>
      </c>
      <c r="J27" s="597">
        <f>C_out!I9</f>
        <v>0</v>
      </c>
      <c r="K27" s="597">
        <f>C_out!J9</f>
        <v>9383.5832096999984</v>
      </c>
      <c r="L27" s="593">
        <f t="shared" si="6"/>
        <v>11352.773689089998</v>
      </c>
      <c r="M27" s="550"/>
      <c r="N27" s="636"/>
      <c r="O27" s="618"/>
      <c r="P27" s="618"/>
    </row>
    <row r="28" spans="2:16" s="630" customFormat="1" ht="17.100000000000001" customHeight="1">
      <c r="B28" s="639"/>
      <c r="C28" s="561" t="s">
        <v>328</v>
      </c>
      <c r="D28" s="597">
        <f>C_out!C10</f>
        <v>0</v>
      </c>
      <c r="E28" s="597">
        <f>C_out!D10</f>
        <v>0</v>
      </c>
      <c r="F28" s="597">
        <f>C_out!E10</f>
        <v>0</v>
      </c>
      <c r="G28" s="597">
        <f>C_out!F10</f>
        <v>0.14406245000000001</v>
      </c>
      <c r="H28" s="597">
        <f>C_out!G10</f>
        <v>0</v>
      </c>
      <c r="I28" s="597">
        <f>C_out!H10</f>
        <v>0</v>
      </c>
      <c r="J28" s="597">
        <f>C_out!I10</f>
        <v>0</v>
      </c>
      <c r="K28" s="597">
        <f>C_out!J10</f>
        <v>203.37962062</v>
      </c>
      <c r="L28" s="593">
        <f t="shared" si="6"/>
        <v>203.52368307</v>
      </c>
      <c r="M28" s="550"/>
      <c r="N28" s="636"/>
    </row>
    <row r="29" spans="2:16" s="630" customFormat="1" ht="15.75" customHeight="1">
      <c r="B29" s="638"/>
      <c r="C29" s="640" t="s">
        <v>339</v>
      </c>
      <c r="D29" s="600">
        <f t="shared" ref="D29:K29" si="8">D30+D31</f>
        <v>0</v>
      </c>
      <c r="E29" s="600">
        <f t="shared" si="8"/>
        <v>0</v>
      </c>
      <c r="F29" s="600">
        <f t="shared" si="8"/>
        <v>0</v>
      </c>
      <c r="G29" s="600">
        <f t="shared" si="8"/>
        <v>0</v>
      </c>
      <c r="H29" s="600">
        <f t="shared" si="8"/>
        <v>0</v>
      </c>
      <c r="I29" s="598">
        <f t="shared" si="8"/>
        <v>9062.5127740400021</v>
      </c>
      <c r="J29" s="600">
        <f t="shared" si="8"/>
        <v>0</v>
      </c>
      <c r="K29" s="600">
        <f t="shared" si="8"/>
        <v>0</v>
      </c>
      <c r="L29" s="603">
        <f t="shared" si="6"/>
        <v>9062.5127740400021</v>
      </c>
      <c r="M29" s="550"/>
      <c r="N29" s="636"/>
    </row>
    <row r="30" spans="2:16" s="630" customFormat="1" ht="17.100000000000001" customHeight="1">
      <c r="B30" s="638"/>
      <c r="C30" s="556" t="s">
        <v>886</v>
      </c>
      <c r="D30" s="594"/>
      <c r="E30" s="594"/>
      <c r="F30" s="594"/>
      <c r="G30" s="594"/>
      <c r="H30" s="594"/>
      <c r="I30" s="597">
        <f>C_out!K11</f>
        <v>7374.3002873000023</v>
      </c>
      <c r="J30" s="594"/>
      <c r="K30" s="594"/>
      <c r="L30" s="593">
        <f t="shared" si="6"/>
        <v>7374.3002873000023</v>
      </c>
      <c r="M30" s="550"/>
      <c r="N30" s="636"/>
    </row>
    <row r="31" spans="2:16" s="630" customFormat="1" ht="17.100000000000001" customHeight="1">
      <c r="B31" s="638"/>
      <c r="C31" s="556" t="s">
        <v>887</v>
      </c>
      <c r="D31" s="594"/>
      <c r="E31" s="594"/>
      <c r="F31" s="594"/>
      <c r="G31" s="594"/>
      <c r="H31" s="594"/>
      <c r="I31" s="597">
        <f>C_out!L11</f>
        <v>1688.2124867399996</v>
      </c>
      <c r="J31" s="594"/>
      <c r="K31" s="594"/>
      <c r="L31" s="593">
        <f t="shared" si="6"/>
        <v>1688.2124867399996</v>
      </c>
      <c r="M31" s="550"/>
      <c r="N31" s="636"/>
    </row>
    <row r="32" spans="2:16" s="630" customFormat="1" ht="15.75">
      <c r="B32" s="638"/>
      <c r="C32" s="559" t="s">
        <v>174</v>
      </c>
      <c r="D32" s="599">
        <f t="shared" ref="D32:K32" si="9">D29+D23</f>
        <v>515.5822516799999</v>
      </c>
      <c r="E32" s="599">
        <f t="shared" si="9"/>
        <v>0</v>
      </c>
      <c r="F32" s="599">
        <f t="shared" si="9"/>
        <v>351.13340534500009</v>
      </c>
      <c r="G32" s="599">
        <f t="shared" si="9"/>
        <v>2740.4685376799989</v>
      </c>
      <c r="H32" s="599">
        <f t="shared" si="9"/>
        <v>0</v>
      </c>
      <c r="I32" s="599">
        <f t="shared" si="9"/>
        <v>9542.789555825002</v>
      </c>
      <c r="J32" s="599">
        <f t="shared" si="9"/>
        <v>0</v>
      </c>
      <c r="K32" s="599">
        <f t="shared" si="9"/>
        <v>10337.983076204999</v>
      </c>
      <c r="L32" s="601">
        <f t="shared" si="6"/>
        <v>23487.956826734997</v>
      </c>
      <c r="M32" s="550"/>
      <c r="N32" s="636"/>
    </row>
    <row r="33" spans="2:16" s="637" customFormat="1" ht="30" customHeight="1">
      <c r="B33" s="635"/>
      <c r="C33" s="560" t="s">
        <v>269</v>
      </c>
      <c r="D33" s="592"/>
      <c r="E33" s="592"/>
      <c r="F33" s="592"/>
      <c r="G33" s="592"/>
      <c r="H33" s="592"/>
      <c r="I33" s="592"/>
      <c r="J33" s="592"/>
      <c r="K33" s="592"/>
      <c r="L33" s="593"/>
      <c r="M33" s="550"/>
      <c r="N33" s="636"/>
      <c r="O33" s="630"/>
      <c r="P33" s="630"/>
    </row>
    <row r="34" spans="2:16" s="637" customFormat="1" ht="15">
      <c r="B34" s="635"/>
      <c r="C34" s="547" t="s">
        <v>338</v>
      </c>
      <c r="D34" s="598">
        <f t="shared" ref="D34:K34" si="10">D35+D38+D39</f>
        <v>64432.563819950039</v>
      </c>
      <c r="E34" s="598">
        <f t="shared" si="10"/>
        <v>2018.7916129199996</v>
      </c>
      <c r="F34" s="598">
        <f t="shared" si="10"/>
        <v>14236.693300464985</v>
      </c>
      <c r="G34" s="598">
        <f t="shared" si="10"/>
        <v>294645.43856445036</v>
      </c>
      <c r="H34" s="598">
        <f t="shared" si="10"/>
        <v>0</v>
      </c>
      <c r="I34" s="598">
        <f t="shared" si="10"/>
        <v>855.49652528999979</v>
      </c>
      <c r="J34" s="598">
        <f t="shared" si="10"/>
        <v>0</v>
      </c>
      <c r="K34" s="598">
        <f t="shared" si="10"/>
        <v>107548.79577624</v>
      </c>
      <c r="L34" s="603">
        <f t="shared" ref="L34:L43" si="11">+SUM(D34:K34)</f>
        <v>483737.77959931543</v>
      </c>
      <c r="M34" s="550"/>
      <c r="N34" s="636"/>
      <c r="O34" s="630"/>
      <c r="P34" s="630"/>
    </row>
    <row r="35" spans="2:16" s="637" customFormat="1" ht="17.100000000000001" customHeight="1">
      <c r="B35" s="635"/>
      <c r="C35" s="559" t="s">
        <v>332</v>
      </c>
      <c r="D35" s="597">
        <f t="shared" ref="D35:K35" si="12">D36+D37</f>
        <v>62094.05430570004</v>
      </c>
      <c r="E35" s="597">
        <f t="shared" si="12"/>
        <v>1715.0909554399996</v>
      </c>
      <c r="F35" s="597">
        <f t="shared" si="12"/>
        <v>11616.427658579985</v>
      </c>
      <c r="G35" s="597">
        <f t="shared" si="12"/>
        <v>209250.74229068527</v>
      </c>
      <c r="H35" s="597">
        <f t="shared" si="12"/>
        <v>0</v>
      </c>
      <c r="I35" s="597">
        <f t="shared" si="12"/>
        <v>855.49652528999979</v>
      </c>
      <c r="J35" s="597">
        <f t="shared" si="12"/>
        <v>0</v>
      </c>
      <c r="K35" s="597">
        <f t="shared" si="12"/>
        <v>33339.490466944975</v>
      </c>
      <c r="L35" s="604">
        <f t="shared" si="11"/>
        <v>318871.30220264028</v>
      </c>
      <c r="M35" s="550"/>
      <c r="N35" s="636"/>
      <c r="O35" s="630"/>
      <c r="P35" s="630"/>
    </row>
    <row r="36" spans="2:16" s="618" customFormat="1" ht="17.100000000000001" customHeight="1">
      <c r="B36" s="638"/>
      <c r="C36" s="556" t="s">
        <v>883</v>
      </c>
      <c r="D36" s="597">
        <f>C_out!C12</f>
        <v>261.60810269999996</v>
      </c>
      <c r="E36" s="597">
        <f>C_out!D12</f>
        <v>1415.5764378599995</v>
      </c>
      <c r="F36" s="597">
        <f>C_out!E12</f>
        <v>431.33786403000005</v>
      </c>
      <c r="G36" s="597">
        <f>C_out!F12</f>
        <v>104526.54754991518</v>
      </c>
      <c r="H36" s="597">
        <f>C_out!G12</f>
        <v>0</v>
      </c>
      <c r="I36" s="597">
        <f>C_out!H12</f>
        <v>743.06558900999983</v>
      </c>
      <c r="J36" s="597">
        <f>C_out!I12</f>
        <v>0</v>
      </c>
      <c r="K36" s="597">
        <f>C_out!J12</f>
        <v>20247.337040104976</v>
      </c>
      <c r="L36" s="593">
        <f t="shared" si="11"/>
        <v>127625.47258362015</v>
      </c>
      <c r="M36" s="550"/>
      <c r="N36" s="636"/>
      <c r="O36" s="630"/>
      <c r="P36" s="630"/>
    </row>
    <row r="37" spans="2:16" s="618" customFormat="1" ht="17.100000000000001" customHeight="1">
      <c r="B37" s="638"/>
      <c r="C37" s="556" t="s">
        <v>884</v>
      </c>
      <c r="D37" s="597">
        <f>C_out!C13</f>
        <v>61832.446203000043</v>
      </c>
      <c r="E37" s="597">
        <f>C_out!D13</f>
        <v>299.51451757999996</v>
      </c>
      <c r="F37" s="597">
        <f>C_out!E13</f>
        <v>11185.089794549986</v>
      </c>
      <c r="G37" s="597">
        <f>C_out!F13</f>
        <v>104724.19474077009</v>
      </c>
      <c r="H37" s="597">
        <f>C_out!G13</f>
        <v>0</v>
      </c>
      <c r="I37" s="597">
        <f>C_out!H13</f>
        <v>112.43093628</v>
      </c>
      <c r="J37" s="597">
        <f>C_out!I13</f>
        <v>0</v>
      </c>
      <c r="K37" s="597">
        <f>C_out!J13</f>
        <v>13092.153426840001</v>
      </c>
      <c r="L37" s="593">
        <f t="shared" si="11"/>
        <v>191245.82961902014</v>
      </c>
      <c r="M37" s="550"/>
      <c r="N37" s="636"/>
    </row>
    <row r="38" spans="2:16" s="630" customFormat="1" ht="17.100000000000001" customHeight="1">
      <c r="B38" s="639"/>
      <c r="C38" s="558" t="s">
        <v>885</v>
      </c>
      <c r="D38" s="597">
        <f>C_out!C14</f>
        <v>2338.5095142500008</v>
      </c>
      <c r="E38" s="597">
        <f>C_out!D14</f>
        <v>303.70065748000002</v>
      </c>
      <c r="F38" s="597">
        <f>C_out!E14</f>
        <v>2620.2656418849997</v>
      </c>
      <c r="G38" s="597">
        <f>C_out!F14</f>
        <v>84074.150561245086</v>
      </c>
      <c r="H38" s="597">
        <f>C_out!G14</f>
        <v>0</v>
      </c>
      <c r="I38" s="597">
        <f>C_out!H14</f>
        <v>0</v>
      </c>
      <c r="J38" s="597">
        <f>C_out!I14</f>
        <v>0</v>
      </c>
      <c r="K38" s="597">
        <f>C_out!J14</f>
        <v>43139.231916035031</v>
      </c>
      <c r="L38" s="593">
        <f t="shared" si="11"/>
        <v>132475.85829089512</v>
      </c>
      <c r="M38" s="550"/>
      <c r="N38" s="636"/>
      <c r="O38" s="618"/>
      <c r="P38" s="618"/>
    </row>
    <row r="39" spans="2:16" s="630" customFormat="1" ht="17.100000000000001" customHeight="1">
      <c r="B39" s="639"/>
      <c r="C39" s="561" t="s">
        <v>328</v>
      </c>
      <c r="D39" s="597">
        <f>C_out!C15</f>
        <v>0</v>
      </c>
      <c r="E39" s="597">
        <f>C_out!D15</f>
        <v>0</v>
      </c>
      <c r="F39" s="597">
        <f>C_out!E15</f>
        <v>0</v>
      </c>
      <c r="G39" s="597">
        <f>C_out!F15</f>
        <v>1320.5457125200005</v>
      </c>
      <c r="H39" s="597">
        <f>C_out!G15</f>
        <v>0</v>
      </c>
      <c r="I39" s="597">
        <f>C_out!H15</f>
        <v>0</v>
      </c>
      <c r="J39" s="597">
        <f>C_out!I15</f>
        <v>0</v>
      </c>
      <c r="K39" s="597">
        <f>C_out!J15</f>
        <v>31070.073393260001</v>
      </c>
      <c r="L39" s="593">
        <f t="shared" si="11"/>
        <v>32390.619105780002</v>
      </c>
      <c r="M39" s="550"/>
      <c r="N39" s="636"/>
    </row>
    <row r="40" spans="2:16" s="630" customFormat="1" ht="17.100000000000001" customHeight="1">
      <c r="B40" s="638"/>
      <c r="C40" s="640" t="s">
        <v>339</v>
      </c>
      <c r="D40" s="600">
        <f t="shared" ref="D40:K40" si="13">D41+D42</f>
        <v>0</v>
      </c>
      <c r="E40" s="600">
        <f t="shared" si="13"/>
        <v>0</v>
      </c>
      <c r="F40" s="600">
        <f t="shared" si="13"/>
        <v>0</v>
      </c>
      <c r="G40" s="600">
        <f t="shared" si="13"/>
        <v>0</v>
      </c>
      <c r="H40" s="600">
        <f t="shared" si="13"/>
        <v>0</v>
      </c>
      <c r="I40" s="598">
        <f t="shared" si="13"/>
        <v>137602.21189614994</v>
      </c>
      <c r="J40" s="600">
        <f t="shared" si="13"/>
        <v>0</v>
      </c>
      <c r="K40" s="600">
        <f t="shared" si="13"/>
        <v>0</v>
      </c>
      <c r="L40" s="603">
        <f t="shared" si="11"/>
        <v>137602.21189614994</v>
      </c>
      <c r="M40" s="550"/>
      <c r="N40" s="636"/>
    </row>
    <row r="41" spans="2:16" s="630" customFormat="1" ht="17.100000000000001" customHeight="1">
      <c r="B41" s="638"/>
      <c r="C41" s="556" t="s">
        <v>886</v>
      </c>
      <c r="D41" s="594"/>
      <c r="E41" s="594"/>
      <c r="F41" s="594"/>
      <c r="G41" s="594"/>
      <c r="H41" s="594"/>
      <c r="I41" s="597">
        <f>C_out!K16</f>
        <v>137602.21189614994</v>
      </c>
      <c r="J41" s="594"/>
      <c r="K41" s="594"/>
      <c r="L41" s="593">
        <f t="shared" si="11"/>
        <v>137602.21189614994</v>
      </c>
      <c r="M41" s="550"/>
      <c r="N41" s="636"/>
    </row>
    <row r="42" spans="2:16" s="630" customFormat="1" ht="17.100000000000001" customHeight="1">
      <c r="B42" s="638"/>
      <c r="C42" s="556" t="s">
        <v>887</v>
      </c>
      <c r="D42" s="594"/>
      <c r="E42" s="594"/>
      <c r="F42" s="594"/>
      <c r="G42" s="594"/>
      <c r="H42" s="594"/>
      <c r="I42" s="597">
        <f>C_out!L16</f>
        <v>0</v>
      </c>
      <c r="J42" s="594"/>
      <c r="K42" s="594"/>
      <c r="L42" s="593">
        <f t="shared" si="11"/>
        <v>0</v>
      </c>
      <c r="M42" s="550"/>
      <c r="N42" s="636"/>
    </row>
    <row r="43" spans="2:16" s="630" customFormat="1" ht="15.75">
      <c r="B43" s="638"/>
      <c r="C43" s="559" t="s">
        <v>174</v>
      </c>
      <c r="D43" s="599">
        <f t="shared" ref="D43:K43" si="14">D40+D34</f>
        <v>64432.563819950039</v>
      </c>
      <c r="E43" s="599">
        <f t="shared" si="14"/>
        <v>2018.7916129199996</v>
      </c>
      <c r="F43" s="599">
        <f t="shared" si="14"/>
        <v>14236.693300464985</v>
      </c>
      <c r="G43" s="599">
        <f t="shared" si="14"/>
        <v>294645.43856445036</v>
      </c>
      <c r="H43" s="599">
        <f t="shared" si="14"/>
        <v>0</v>
      </c>
      <c r="I43" s="599">
        <f t="shared" si="14"/>
        <v>138457.70842143992</v>
      </c>
      <c r="J43" s="599">
        <f t="shared" si="14"/>
        <v>0</v>
      </c>
      <c r="K43" s="599">
        <f t="shared" si="14"/>
        <v>107548.79577624</v>
      </c>
      <c r="L43" s="601">
        <f t="shared" si="11"/>
        <v>621339.99149546539</v>
      </c>
      <c r="M43" s="550"/>
      <c r="N43" s="636"/>
    </row>
    <row r="44" spans="2:16" s="630" customFormat="1" ht="30" hidden="1" customHeight="1">
      <c r="B44" s="639"/>
      <c r="C44" s="562" t="s">
        <v>401</v>
      </c>
      <c r="D44" s="591"/>
      <c r="E44" s="591"/>
      <c r="F44" s="591"/>
      <c r="G44" s="591"/>
      <c r="H44" s="591"/>
      <c r="I44" s="591"/>
      <c r="J44" s="591"/>
      <c r="K44" s="591"/>
      <c r="L44" s="593"/>
      <c r="M44" s="550"/>
      <c r="N44" s="636"/>
    </row>
    <row r="45" spans="2:16" s="630" customFormat="1" ht="17.100000000000001" hidden="1" customHeight="1">
      <c r="B45" s="639"/>
      <c r="C45" s="561" t="s">
        <v>14</v>
      </c>
      <c r="D45" s="591"/>
      <c r="E45" s="591"/>
      <c r="F45" s="591"/>
      <c r="G45" s="591"/>
      <c r="H45" s="591"/>
      <c r="I45" s="591"/>
      <c r="J45" s="591"/>
      <c r="K45" s="591"/>
      <c r="L45" s="593">
        <f t="shared" ref="L45:L50" si="15">+SUM(D45:K45)</f>
        <v>0</v>
      </c>
      <c r="M45" s="550"/>
      <c r="N45" s="636"/>
      <c r="O45" s="637"/>
      <c r="P45" s="637"/>
    </row>
    <row r="46" spans="2:16" s="618" customFormat="1" ht="17.100000000000001" hidden="1" customHeight="1">
      <c r="B46" s="639"/>
      <c r="C46" s="563" t="s">
        <v>394</v>
      </c>
      <c r="D46" s="591"/>
      <c r="E46" s="591"/>
      <c r="F46" s="591"/>
      <c r="G46" s="591"/>
      <c r="H46" s="591"/>
      <c r="I46" s="591"/>
      <c r="J46" s="591"/>
      <c r="K46" s="591"/>
      <c r="L46" s="593">
        <f t="shared" si="15"/>
        <v>0</v>
      </c>
      <c r="M46" s="550"/>
      <c r="N46" s="636"/>
      <c r="O46" s="637"/>
      <c r="P46" s="637"/>
    </row>
    <row r="47" spans="2:16" s="618" customFormat="1" ht="17.100000000000001" hidden="1" customHeight="1">
      <c r="B47" s="639"/>
      <c r="C47" s="563" t="s">
        <v>395</v>
      </c>
      <c r="D47" s="591"/>
      <c r="E47" s="591"/>
      <c r="F47" s="591"/>
      <c r="G47" s="591"/>
      <c r="H47" s="591"/>
      <c r="I47" s="591"/>
      <c r="J47" s="591"/>
      <c r="K47" s="591"/>
      <c r="L47" s="593">
        <f t="shared" si="15"/>
        <v>0</v>
      </c>
      <c r="M47" s="550"/>
      <c r="N47" s="636"/>
    </row>
    <row r="48" spans="2:16" s="630" customFormat="1" ht="17.100000000000001" hidden="1" customHeight="1">
      <c r="B48" s="639"/>
      <c r="C48" s="561" t="s">
        <v>17</v>
      </c>
      <c r="D48" s="591"/>
      <c r="E48" s="591"/>
      <c r="F48" s="591"/>
      <c r="G48" s="591"/>
      <c r="H48" s="591"/>
      <c r="I48" s="591"/>
      <c r="J48" s="591"/>
      <c r="K48" s="591"/>
      <c r="L48" s="593">
        <f t="shared" si="15"/>
        <v>0</v>
      </c>
      <c r="M48" s="550"/>
      <c r="N48" s="636"/>
      <c r="O48" s="618"/>
      <c r="P48" s="618"/>
    </row>
    <row r="49" spans="2:16" s="630" customFormat="1" ht="17.100000000000001" hidden="1" customHeight="1">
      <c r="B49" s="639"/>
      <c r="C49" s="561" t="s">
        <v>18</v>
      </c>
      <c r="D49" s="591"/>
      <c r="E49" s="591"/>
      <c r="F49" s="591"/>
      <c r="G49" s="591"/>
      <c r="H49" s="591"/>
      <c r="I49" s="591"/>
      <c r="J49" s="591"/>
      <c r="K49" s="591"/>
      <c r="L49" s="593">
        <f t="shared" si="15"/>
        <v>0</v>
      </c>
      <c r="M49" s="550"/>
      <c r="N49" s="636"/>
    </row>
    <row r="50" spans="2:16" s="630" customFormat="1" ht="30" hidden="1" customHeight="1">
      <c r="B50" s="639"/>
      <c r="C50" s="561" t="s">
        <v>402</v>
      </c>
      <c r="D50" s="592">
        <f t="shared" ref="D50:K50" si="16">+D45+D48+D49</f>
        <v>0</v>
      </c>
      <c r="E50" s="592">
        <f t="shared" si="16"/>
        <v>0</v>
      </c>
      <c r="F50" s="592">
        <f t="shared" si="16"/>
        <v>0</v>
      </c>
      <c r="G50" s="592">
        <f t="shared" si="16"/>
        <v>0</v>
      </c>
      <c r="H50" s="592">
        <f t="shared" si="16"/>
        <v>0</v>
      </c>
      <c r="I50" s="592">
        <f t="shared" si="16"/>
        <v>0</v>
      </c>
      <c r="J50" s="592">
        <f t="shared" si="16"/>
        <v>0</v>
      </c>
      <c r="K50" s="592">
        <f t="shared" si="16"/>
        <v>0</v>
      </c>
      <c r="L50" s="593">
        <f t="shared" si="15"/>
        <v>0</v>
      </c>
      <c r="M50" s="550"/>
      <c r="N50" s="636"/>
    </row>
    <row r="51" spans="2:16" s="637" customFormat="1" ht="30" customHeight="1">
      <c r="B51" s="635"/>
      <c r="C51" s="560" t="s">
        <v>188</v>
      </c>
      <c r="D51" s="591"/>
      <c r="E51" s="591"/>
      <c r="F51" s="591"/>
      <c r="G51" s="591"/>
      <c r="H51" s="591"/>
      <c r="I51" s="591"/>
      <c r="J51" s="591"/>
      <c r="K51" s="591"/>
      <c r="L51" s="593"/>
      <c r="M51" s="550"/>
      <c r="N51" s="636"/>
      <c r="O51" s="630"/>
      <c r="P51" s="630"/>
    </row>
    <row r="52" spans="2:16" s="637" customFormat="1" ht="15">
      <c r="B52" s="635"/>
      <c r="C52" s="547" t="s">
        <v>338</v>
      </c>
      <c r="D52" s="598">
        <f t="shared" ref="D52:K52" si="17">D53+D56+D57</f>
        <v>398.14723352000004</v>
      </c>
      <c r="E52" s="598">
        <f t="shared" si="17"/>
        <v>0</v>
      </c>
      <c r="F52" s="598">
        <f t="shared" si="17"/>
        <v>38.247359359999997</v>
      </c>
      <c r="G52" s="598">
        <f t="shared" si="17"/>
        <v>1556.07050699</v>
      </c>
      <c r="H52" s="598">
        <f t="shared" si="17"/>
        <v>0</v>
      </c>
      <c r="I52" s="598">
        <f t="shared" si="17"/>
        <v>0</v>
      </c>
      <c r="J52" s="598">
        <f t="shared" si="17"/>
        <v>0</v>
      </c>
      <c r="K52" s="598">
        <f t="shared" si="17"/>
        <v>1108.5087559199997</v>
      </c>
      <c r="L52" s="603">
        <f t="shared" ref="L52:L62" si="18">+SUM(D52:K52)</f>
        <v>3100.97385579</v>
      </c>
      <c r="M52" s="550"/>
      <c r="N52" s="636"/>
      <c r="O52" s="630"/>
      <c r="P52" s="630"/>
    </row>
    <row r="53" spans="2:16" s="637" customFormat="1" ht="17.100000000000001" customHeight="1">
      <c r="B53" s="635"/>
      <c r="C53" s="559" t="s">
        <v>332</v>
      </c>
      <c r="D53" s="597">
        <f t="shared" ref="D53:K53" si="19">D54+D55</f>
        <v>199.29231775000002</v>
      </c>
      <c r="E53" s="597">
        <f t="shared" si="19"/>
        <v>0</v>
      </c>
      <c r="F53" s="597">
        <f t="shared" si="19"/>
        <v>0</v>
      </c>
      <c r="G53" s="597">
        <f t="shared" si="19"/>
        <v>1083.9441325499999</v>
      </c>
      <c r="H53" s="597">
        <f t="shared" si="19"/>
        <v>0</v>
      </c>
      <c r="I53" s="597">
        <f t="shared" si="19"/>
        <v>0</v>
      </c>
      <c r="J53" s="597">
        <f t="shared" si="19"/>
        <v>0</v>
      </c>
      <c r="K53" s="597">
        <f t="shared" si="19"/>
        <v>129.28258957</v>
      </c>
      <c r="L53" s="604">
        <f t="shared" si="18"/>
        <v>1412.5190398699999</v>
      </c>
      <c r="M53" s="550"/>
      <c r="N53" s="636"/>
      <c r="O53" s="644"/>
      <c r="P53" s="644"/>
    </row>
    <row r="54" spans="2:16" s="618" customFormat="1" ht="17.100000000000001" customHeight="1">
      <c r="B54" s="638"/>
      <c r="C54" s="556" t="s">
        <v>883</v>
      </c>
      <c r="D54" s="597">
        <f>C_out!C17</f>
        <v>0</v>
      </c>
      <c r="E54" s="597">
        <f>C_out!D17</f>
        <v>0</v>
      </c>
      <c r="F54" s="597">
        <f>C_out!E17</f>
        <v>0</v>
      </c>
      <c r="G54" s="597">
        <f>C_out!F17</f>
        <v>0</v>
      </c>
      <c r="H54" s="597">
        <f>C_out!G17</f>
        <v>0</v>
      </c>
      <c r="I54" s="597">
        <f>C_out!H17</f>
        <v>0</v>
      </c>
      <c r="J54" s="597">
        <f>C_out!I17</f>
        <v>0</v>
      </c>
      <c r="K54" s="597">
        <f>C_out!J17</f>
        <v>0</v>
      </c>
      <c r="L54" s="593">
        <f t="shared" si="18"/>
        <v>0</v>
      </c>
      <c r="M54" s="550"/>
      <c r="N54" s="636"/>
      <c r="O54" s="644"/>
      <c r="P54" s="644"/>
    </row>
    <row r="55" spans="2:16" s="618" customFormat="1" ht="17.100000000000001" customHeight="1">
      <c r="B55" s="638"/>
      <c r="C55" s="556" t="s">
        <v>884</v>
      </c>
      <c r="D55" s="597">
        <f>C_out!C18</f>
        <v>199.29231775000002</v>
      </c>
      <c r="E55" s="597">
        <f>C_out!D18</f>
        <v>0</v>
      </c>
      <c r="F55" s="597">
        <f>C_out!E18</f>
        <v>0</v>
      </c>
      <c r="G55" s="597">
        <f>C_out!F18</f>
        <v>1083.9441325499999</v>
      </c>
      <c r="H55" s="597">
        <f>C_out!G18</f>
        <v>0</v>
      </c>
      <c r="I55" s="597">
        <f>C_out!H18</f>
        <v>0</v>
      </c>
      <c r="J55" s="597">
        <f>C_out!I18</f>
        <v>0</v>
      </c>
      <c r="K55" s="597">
        <f>C_out!J18</f>
        <v>129.28258957</v>
      </c>
      <c r="L55" s="593">
        <f t="shared" si="18"/>
        <v>1412.5190398699999</v>
      </c>
      <c r="M55" s="550"/>
      <c r="N55" s="636"/>
      <c r="O55" s="645"/>
      <c r="P55" s="645"/>
    </row>
    <row r="56" spans="2:16" s="630" customFormat="1" ht="17.100000000000001" customHeight="1">
      <c r="B56" s="639"/>
      <c r="C56" s="558" t="s">
        <v>885</v>
      </c>
      <c r="D56" s="597">
        <f>C_out!C19</f>
        <v>46.701860109999998</v>
      </c>
      <c r="E56" s="597">
        <f>C_out!D19</f>
        <v>0</v>
      </c>
      <c r="F56" s="597">
        <f>C_out!E19</f>
        <v>38.247359359999997</v>
      </c>
      <c r="G56" s="597">
        <f>C_out!F19</f>
        <v>472.12637444000001</v>
      </c>
      <c r="H56" s="597">
        <f>C_out!G19</f>
        <v>0</v>
      </c>
      <c r="I56" s="597">
        <f>C_out!H19</f>
        <v>0</v>
      </c>
      <c r="J56" s="597">
        <f>C_out!I19</f>
        <v>0</v>
      </c>
      <c r="K56" s="597">
        <f>C_out!J19</f>
        <v>979.22616634999963</v>
      </c>
      <c r="L56" s="593">
        <f t="shared" si="18"/>
        <v>1536.3017602599996</v>
      </c>
      <c r="M56" s="550"/>
      <c r="N56" s="636"/>
      <c r="O56" s="611"/>
      <c r="P56" s="611"/>
    </row>
    <row r="57" spans="2:16" s="630" customFormat="1" ht="17.100000000000001" customHeight="1">
      <c r="B57" s="639"/>
      <c r="C57" s="561" t="s">
        <v>328</v>
      </c>
      <c r="D57" s="591">
        <f>C_out!C20</f>
        <v>152.15305566000001</v>
      </c>
      <c r="E57" s="597">
        <f>C_out!D20</f>
        <v>0</v>
      </c>
      <c r="F57" s="597">
        <f>C_out!E20</f>
        <v>0</v>
      </c>
      <c r="G57" s="597">
        <f>C_out!F20</f>
        <v>0</v>
      </c>
      <c r="H57" s="597">
        <f>C_out!G20</f>
        <v>0</v>
      </c>
      <c r="I57" s="597">
        <f>C_out!H20</f>
        <v>0</v>
      </c>
      <c r="J57" s="597">
        <f>C_out!I20</f>
        <v>0</v>
      </c>
      <c r="K57" s="597">
        <f>C_out!J20</f>
        <v>0</v>
      </c>
      <c r="L57" s="593">
        <f t="shared" si="18"/>
        <v>152.15305566000001</v>
      </c>
      <c r="M57" s="550"/>
      <c r="N57" s="636"/>
      <c r="O57" s="611"/>
      <c r="P57" s="611"/>
    </row>
    <row r="58" spans="2:16" s="630" customFormat="1" ht="17.100000000000001" customHeight="1">
      <c r="B58" s="638"/>
      <c r="C58" s="640" t="s">
        <v>339</v>
      </c>
      <c r="D58" s="600">
        <f t="shared" ref="D58:K58" si="20">D59+D60</f>
        <v>0</v>
      </c>
      <c r="E58" s="600">
        <f t="shared" si="20"/>
        <v>0</v>
      </c>
      <c r="F58" s="600">
        <f t="shared" si="20"/>
        <v>0</v>
      </c>
      <c r="G58" s="600">
        <f t="shared" si="20"/>
        <v>0</v>
      </c>
      <c r="H58" s="600">
        <f t="shared" si="20"/>
        <v>0</v>
      </c>
      <c r="I58" s="598">
        <f t="shared" si="20"/>
        <v>16.205077320000004</v>
      </c>
      <c r="J58" s="600">
        <f t="shared" si="20"/>
        <v>0</v>
      </c>
      <c r="K58" s="598">
        <f t="shared" si="20"/>
        <v>0</v>
      </c>
      <c r="L58" s="603">
        <f t="shared" si="18"/>
        <v>16.205077320000004</v>
      </c>
      <c r="M58" s="550"/>
      <c r="N58" s="636"/>
      <c r="O58" s="611"/>
      <c r="P58" s="611"/>
    </row>
    <row r="59" spans="2:16" s="630" customFormat="1" ht="17.100000000000001" customHeight="1">
      <c r="B59" s="638"/>
      <c r="C59" s="556" t="s">
        <v>886</v>
      </c>
      <c r="D59" s="594"/>
      <c r="E59" s="594"/>
      <c r="F59" s="594"/>
      <c r="G59" s="594"/>
      <c r="H59" s="594"/>
      <c r="I59" s="597">
        <f>C_out!K21+C_out!J21</f>
        <v>16.205077320000004</v>
      </c>
      <c r="J59" s="594"/>
      <c r="K59" s="591"/>
      <c r="L59" s="593">
        <f t="shared" si="18"/>
        <v>16.205077320000004</v>
      </c>
      <c r="M59" s="550"/>
      <c r="N59" s="636"/>
      <c r="O59" s="611"/>
      <c r="P59" s="611"/>
    </row>
    <row r="60" spans="2:16" s="630" customFormat="1" ht="17.100000000000001" customHeight="1">
      <c r="B60" s="638"/>
      <c r="C60" s="556" t="s">
        <v>887</v>
      </c>
      <c r="D60" s="594"/>
      <c r="E60" s="594"/>
      <c r="F60" s="594"/>
      <c r="G60" s="594"/>
      <c r="H60" s="594"/>
      <c r="I60" s="597">
        <f>C_out!L20</f>
        <v>0</v>
      </c>
      <c r="J60" s="594"/>
      <c r="K60" s="591"/>
      <c r="L60" s="593">
        <f t="shared" si="18"/>
        <v>0</v>
      </c>
      <c r="M60" s="550"/>
      <c r="N60" s="636"/>
      <c r="O60" s="611"/>
      <c r="P60" s="611"/>
    </row>
    <row r="61" spans="2:16" s="630" customFormat="1" ht="15.75">
      <c r="B61" s="638"/>
      <c r="C61" s="559" t="s">
        <v>174</v>
      </c>
      <c r="D61" s="599">
        <f t="shared" ref="D61:K61" si="21">D58+D52</f>
        <v>398.14723352000004</v>
      </c>
      <c r="E61" s="599">
        <f t="shared" si="21"/>
        <v>0</v>
      </c>
      <c r="F61" s="599">
        <f t="shared" si="21"/>
        <v>38.247359359999997</v>
      </c>
      <c r="G61" s="599">
        <f t="shared" si="21"/>
        <v>1556.07050699</v>
      </c>
      <c r="H61" s="599">
        <f t="shared" si="21"/>
        <v>0</v>
      </c>
      <c r="I61" s="599">
        <f t="shared" si="21"/>
        <v>16.205077320000004</v>
      </c>
      <c r="J61" s="599">
        <f t="shared" si="21"/>
        <v>0</v>
      </c>
      <c r="K61" s="599">
        <f t="shared" si="21"/>
        <v>1108.5087559199997</v>
      </c>
      <c r="L61" s="601">
        <f t="shared" si="18"/>
        <v>3117.1789331099999</v>
      </c>
      <c r="M61" s="550"/>
      <c r="N61" s="636"/>
      <c r="O61" s="611"/>
      <c r="P61" s="611"/>
    </row>
    <row r="62" spans="2:16" s="644" customFormat="1" ht="30" customHeight="1">
      <c r="B62" s="646"/>
      <c r="C62" s="560" t="s">
        <v>192</v>
      </c>
      <c r="D62" s="601">
        <f t="shared" ref="D62:K62" si="22">+SUM(D21,D32,D43,D50,D61)</f>
        <v>104611.92530033005</v>
      </c>
      <c r="E62" s="601">
        <f t="shared" si="22"/>
        <v>8043.9861388999998</v>
      </c>
      <c r="F62" s="601">
        <f t="shared" si="22"/>
        <v>41124.375306474998</v>
      </c>
      <c r="G62" s="601">
        <f t="shared" si="22"/>
        <v>535516.64629579021</v>
      </c>
      <c r="H62" s="601">
        <f t="shared" si="22"/>
        <v>19342.133087329992</v>
      </c>
      <c r="I62" s="601">
        <f t="shared" si="22"/>
        <v>379782.1356348999</v>
      </c>
      <c r="J62" s="601">
        <f t="shared" si="22"/>
        <v>0</v>
      </c>
      <c r="K62" s="601">
        <f t="shared" si="22"/>
        <v>306776.93778419506</v>
      </c>
      <c r="L62" s="602">
        <f t="shared" si="18"/>
        <v>1395198.1395479203</v>
      </c>
      <c r="M62" s="567"/>
      <c r="N62" s="647"/>
      <c r="O62" s="648"/>
      <c r="P62" s="648"/>
    </row>
    <row r="63" spans="2:16" s="644" customFormat="1" ht="9.9499999999999993" customHeight="1">
      <c r="B63" s="646"/>
      <c r="C63" s="560"/>
      <c r="D63" s="595"/>
      <c r="E63" s="595"/>
      <c r="F63" s="595"/>
      <c r="G63" s="595"/>
      <c r="H63" s="595"/>
      <c r="I63" s="595"/>
      <c r="J63" s="595"/>
      <c r="K63" s="595"/>
      <c r="L63" s="596"/>
      <c r="M63" s="570"/>
      <c r="N63" s="647"/>
      <c r="O63" s="611"/>
      <c r="P63" s="611"/>
    </row>
    <row r="64" spans="2:16" s="645" customFormat="1" ht="50.25" customHeight="1">
      <c r="B64" s="649"/>
      <c r="C64" s="730" t="s">
        <v>888</v>
      </c>
      <c r="D64" s="730"/>
      <c r="E64" s="730"/>
      <c r="F64" s="730"/>
      <c r="G64" s="730"/>
      <c r="H64" s="730"/>
      <c r="I64" s="730"/>
      <c r="J64" s="730"/>
      <c r="K64" s="730"/>
      <c r="L64" s="730"/>
      <c r="M64" s="650"/>
      <c r="N64" s="651"/>
      <c r="O64" s="611"/>
      <c r="P64" s="611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mergeCells count="14">
    <mergeCell ref="D8:D9"/>
    <mergeCell ref="E8:E9"/>
    <mergeCell ref="F8:G8"/>
    <mergeCell ref="H8:J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</mergeCells>
  <conditionalFormatting sqref="D6:F6">
    <cfRule type="expression" dxfId="102" priority="19" stopIfTrue="1">
      <formula>COUNTA(D11:L62)&lt;&gt;COUNTIF(D11:L62,"&gt;=0")</formula>
    </cfRule>
  </conditionalFormatting>
  <conditionalFormatting sqref="G6">
    <cfRule type="expression" dxfId="101" priority="20" stopIfTrue="1">
      <formula>COUNTA(G11:N62)&lt;&gt;COUNTIF(G11:N62,"&gt;=0")</formula>
    </cfRule>
  </conditionalFormatting>
  <conditionalFormatting sqref="L12:L62 D14:K17 D19:K23 D25:K62">
    <cfRule type="expression" dxfId="100" priority="21" stopIfTrue="1">
      <formula>AND(D12&lt;&gt;"",OR(D12&lt;0,NOT(ISNUMBER(D12))))</formula>
    </cfRule>
  </conditionalFormatting>
  <conditionalFormatting sqref="H6:M6">
    <cfRule type="expression" dxfId="99" priority="22" stopIfTrue="1">
      <formula>COUNTA(H11:N62)&lt;&gt;COUNTIF(H11:N62,"&gt;=0")</formula>
    </cfRule>
  </conditionalFormatting>
  <conditionalFormatting sqref="D12:K12">
    <cfRule type="expression" dxfId="98" priority="18" stopIfTrue="1">
      <formula>AND(D12&lt;&gt;"",OR(D12&lt;0,NOT(ISNUMBER(D12))))</formula>
    </cfRule>
  </conditionalFormatting>
  <conditionalFormatting sqref="D18:K18">
    <cfRule type="expression" dxfId="97" priority="17" stopIfTrue="1">
      <formula>AND(D18&lt;&gt;"",OR(D18&lt;0,NOT(ISNUMBER(D18))))</formula>
    </cfRule>
  </conditionalFormatting>
  <conditionalFormatting sqref="D13">
    <cfRule type="expression" dxfId="96" priority="16" stopIfTrue="1">
      <formula>AND(D13&lt;&gt;"",OR(D13&lt;0,NOT(ISNUMBER(D13))))</formula>
    </cfRule>
  </conditionalFormatting>
  <conditionalFormatting sqref="E13">
    <cfRule type="expression" dxfId="95" priority="15" stopIfTrue="1">
      <formula>AND(E13&lt;&gt;"",OR(E13&lt;0,NOT(ISNUMBER(E13))))</formula>
    </cfRule>
  </conditionalFormatting>
  <conditionalFormatting sqref="F13">
    <cfRule type="expression" dxfId="94" priority="14" stopIfTrue="1">
      <formula>AND(F13&lt;&gt;"",OR(F13&lt;0,NOT(ISNUMBER(F13))))</formula>
    </cfRule>
  </conditionalFormatting>
  <conditionalFormatting sqref="G13">
    <cfRule type="expression" dxfId="93" priority="13" stopIfTrue="1">
      <formula>AND(G13&lt;&gt;"",OR(G13&lt;0,NOT(ISNUMBER(G13))))</formula>
    </cfRule>
  </conditionalFormatting>
  <conditionalFormatting sqref="H13">
    <cfRule type="expression" dxfId="92" priority="12" stopIfTrue="1">
      <formula>AND(H13&lt;&gt;"",OR(H13&lt;0,NOT(ISNUMBER(H13))))</formula>
    </cfRule>
  </conditionalFormatting>
  <conditionalFormatting sqref="I13">
    <cfRule type="expression" dxfId="91" priority="11" stopIfTrue="1">
      <formula>AND(I13&lt;&gt;"",OR(I13&lt;0,NOT(ISNUMBER(I13))))</formula>
    </cfRule>
  </conditionalFormatting>
  <conditionalFormatting sqref="J13">
    <cfRule type="expression" dxfId="90" priority="10" stopIfTrue="1">
      <formula>AND(J13&lt;&gt;"",OR(J13&lt;0,NOT(ISNUMBER(J13))))</formula>
    </cfRule>
  </conditionalFormatting>
  <conditionalFormatting sqref="K13">
    <cfRule type="expression" dxfId="89" priority="9" stopIfTrue="1">
      <formula>AND(K13&lt;&gt;"",OR(K13&lt;0,NOT(ISNUMBER(K13))))</formula>
    </cfRule>
  </conditionalFormatting>
  <conditionalFormatting sqref="D24">
    <cfRule type="expression" dxfId="88" priority="8" stopIfTrue="1">
      <formula>AND(D24&lt;&gt;"",OR(D24&lt;0,NOT(ISNUMBER(D24))))</formula>
    </cfRule>
  </conditionalFormatting>
  <conditionalFormatting sqref="E24">
    <cfRule type="expression" dxfId="87" priority="7" stopIfTrue="1">
      <formula>AND(E24&lt;&gt;"",OR(E24&lt;0,NOT(ISNUMBER(E24))))</formula>
    </cfRule>
  </conditionalFormatting>
  <conditionalFormatting sqref="F24">
    <cfRule type="expression" dxfId="86" priority="6" stopIfTrue="1">
      <formula>AND(F24&lt;&gt;"",OR(F24&lt;0,NOT(ISNUMBER(F24))))</formula>
    </cfRule>
  </conditionalFormatting>
  <conditionalFormatting sqref="G24">
    <cfRule type="expression" dxfId="85" priority="5" stopIfTrue="1">
      <formula>AND(G24&lt;&gt;"",OR(G24&lt;0,NOT(ISNUMBER(G24))))</formula>
    </cfRule>
  </conditionalFormatting>
  <conditionalFormatting sqref="H24">
    <cfRule type="expression" dxfId="84" priority="4" stopIfTrue="1">
      <formula>AND(H24&lt;&gt;"",OR(H24&lt;0,NOT(ISNUMBER(H24))))</formula>
    </cfRule>
  </conditionalFormatting>
  <conditionalFormatting sqref="I24">
    <cfRule type="expression" dxfId="83" priority="3" stopIfTrue="1">
      <formula>AND(I24&lt;&gt;"",OR(I24&lt;0,NOT(ISNUMBER(I24))))</formula>
    </cfRule>
  </conditionalFormatting>
  <conditionalFormatting sqref="J24">
    <cfRule type="expression" dxfId="82" priority="2" stopIfTrue="1">
      <formula>AND(J24&lt;&gt;"",OR(J24&lt;0,NOT(ISNUMBER(J24))))</formula>
    </cfRule>
  </conditionalFormatting>
  <conditionalFormatting sqref="K24">
    <cfRule type="expression" dxfId="81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"/>
  <sheetViews>
    <sheetView zoomScale="106" zoomScaleNormal="106" workbookViewId="0">
      <selection activeCell="E21" sqref="E21"/>
    </sheetView>
  </sheetViews>
  <sheetFormatPr defaultRowHeight="12.75"/>
  <cols>
    <col min="1" max="1" width="28.140625" style="480" customWidth="1"/>
    <col min="2" max="2" width="28.140625" style="480" hidden="1" customWidth="1"/>
    <col min="3" max="3" width="14.28515625" style="482" customWidth="1"/>
    <col min="4" max="4" width="14.42578125" style="482" customWidth="1"/>
    <col min="5" max="5" width="19.7109375" style="482" customWidth="1"/>
    <col min="6" max="6" width="17.140625" style="482" customWidth="1"/>
    <col min="7" max="7" width="16.28515625" style="482" customWidth="1"/>
    <col min="8" max="8" width="17.7109375" style="482" customWidth="1"/>
    <col min="9" max="10" width="18.28515625" style="482" customWidth="1"/>
    <col min="11" max="11" width="14" style="481" customWidth="1"/>
    <col min="12" max="16384" width="9.140625" style="480"/>
  </cols>
  <sheetData>
    <row r="2" spans="1:11" ht="15.75">
      <c r="A2" s="490" t="s">
        <v>358</v>
      </c>
      <c r="B2" s="490"/>
      <c r="C2" s="487"/>
      <c r="D2" s="487"/>
      <c r="E2" s="487"/>
      <c r="F2" s="487"/>
      <c r="G2" s="487"/>
      <c r="H2" s="487"/>
      <c r="I2" s="487"/>
      <c r="J2" s="487"/>
      <c r="K2" s="486"/>
    </row>
    <row r="3" spans="1:11" ht="15.75">
      <c r="A3" s="489" t="s">
        <v>357</v>
      </c>
      <c r="B3" s="489"/>
      <c r="C3" s="488"/>
      <c r="D3" s="487"/>
      <c r="E3" s="487"/>
      <c r="F3" s="487"/>
      <c r="G3" s="487"/>
      <c r="H3" s="487"/>
      <c r="I3" s="487"/>
      <c r="J3" s="487"/>
      <c r="K3" s="486"/>
    </row>
    <row r="4" spans="1:11">
      <c r="C4" s="488"/>
      <c r="D4" s="487"/>
      <c r="E4" s="487"/>
      <c r="F4" s="487"/>
      <c r="G4" s="487"/>
      <c r="H4" s="487"/>
      <c r="I4" s="487"/>
      <c r="J4" s="487"/>
      <c r="K4" s="486"/>
    </row>
    <row r="5" spans="1:11" ht="15.75">
      <c r="A5" s="485"/>
      <c r="B5" s="485"/>
      <c r="C5" s="753" t="s">
        <v>356</v>
      </c>
      <c r="D5" s="753"/>
      <c r="E5" s="753"/>
      <c r="F5" s="753"/>
      <c r="G5" s="753"/>
      <c r="H5" s="753"/>
      <c r="I5" s="753"/>
      <c r="J5" s="753"/>
      <c r="K5" s="753"/>
    </row>
    <row r="6" spans="1:11" ht="15.75">
      <c r="A6" s="485"/>
      <c r="B6" s="485"/>
      <c r="C6" s="492"/>
      <c r="D6" s="492"/>
      <c r="E6" s="492"/>
      <c r="F6" s="492"/>
      <c r="G6" s="495"/>
      <c r="H6" s="496"/>
      <c r="I6" s="492"/>
      <c r="J6" s="756" t="s">
        <v>360</v>
      </c>
      <c r="K6" s="509"/>
    </row>
    <row r="7" spans="1:11" ht="15.75" customHeight="1">
      <c r="A7" s="484"/>
      <c r="B7" s="484"/>
      <c r="C7" s="493" t="s">
        <v>355</v>
      </c>
      <c r="D7" s="493" t="s">
        <v>354</v>
      </c>
      <c r="E7" s="493" t="s">
        <v>353</v>
      </c>
      <c r="F7" s="493" t="s">
        <v>359</v>
      </c>
      <c r="G7" s="754" t="s">
        <v>352</v>
      </c>
      <c r="H7" s="755"/>
      <c r="I7" s="493" t="s">
        <v>361</v>
      </c>
      <c r="J7" s="757"/>
      <c r="K7" s="510" t="s">
        <v>347</v>
      </c>
    </row>
    <row r="8" spans="1:11" ht="15.75">
      <c r="A8" s="483"/>
      <c r="B8" s="483"/>
      <c r="C8" s="494" t="s">
        <v>351</v>
      </c>
      <c r="D8" s="494" t="s">
        <v>351</v>
      </c>
      <c r="E8" s="494" t="s">
        <v>350</v>
      </c>
      <c r="F8" s="499"/>
      <c r="G8" s="498" t="s">
        <v>349</v>
      </c>
      <c r="H8" s="497" t="s">
        <v>348</v>
      </c>
      <c r="I8" s="494"/>
      <c r="J8" s="754"/>
      <c r="K8" s="511"/>
    </row>
    <row r="9" spans="1:11" ht="15.75">
      <c r="A9" s="501" t="s">
        <v>346</v>
      </c>
      <c r="B9" s="513"/>
      <c r="C9" s="502"/>
      <c r="D9" s="502"/>
      <c r="E9" s="502"/>
      <c r="F9" s="502"/>
      <c r="G9" s="502"/>
      <c r="H9" s="502"/>
      <c r="I9" s="502"/>
      <c r="J9" s="502"/>
      <c r="K9" s="503"/>
    </row>
    <row r="10" spans="1:11" ht="15.75">
      <c r="A10" s="504" t="s">
        <v>345</v>
      </c>
      <c r="B10" s="514" t="s">
        <v>417</v>
      </c>
      <c r="C10" s="491">
        <v>296800.66680075036</v>
      </c>
      <c r="D10" s="491">
        <v>111619.07211101514</v>
      </c>
      <c r="E10" s="491">
        <v>63417.738828464928</v>
      </c>
      <c r="F10" s="491">
        <v>185922.87014474999</v>
      </c>
      <c r="G10" s="491">
        <v>26498.301241304991</v>
      </c>
      <c r="H10" s="491">
        <v>3454.4219752599975</v>
      </c>
      <c r="I10" s="491">
        <v>6025.1945259799977</v>
      </c>
      <c r="J10" s="491">
        <v>53514.746665085142</v>
      </c>
      <c r="K10" s="505">
        <f>SUM(C10:J10)</f>
        <v>747253.01229261071</v>
      </c>
    </row>
    <row r="11" spans="1:11" ht="15.75">
      <c r="A11" s="504" t="s">
        <v>344</v>
      </c>
      <c r="B11" s="514" t="s">
        <v>418</v>
      </c>
      <c r="C11" s="491">
        <v>3325.7401420099973</v>
      </c>
      <c r="D11" s="491">
        <v>8971.1679060900078</v>
      </c>
      <c r="E11" s="491">
        <v>466.91927040499991</v>
      </c>
      <c r="F11" s="491">
        <v>9062.5127740400021</v>
      </c>
      <c r="G11" s="491">
        <v>351.13340534500003</v>
      </c>
      <c r="H11" s="491">
        <v>14.130436670000002</v>
      </c>
      <c r="I11" s="491"/>
      <c r="J11" s="491">
        <v>1296.3528921750005</v>
      </c>
      <c r="K11" s="505">
        <f>SUM(C11:J11)</f>
        <v>23487.956826735008</v>
      </c>
    </row>
    <row r="12" spans="1:11" ht="15.75">
      <c r="A12" s="504" t="s">
        <v>343</v>
      </c>
      <c r="B12" s="514" t="s">
        <v>419</v>
      </c>
      <c r="C12" s="491">
        <v>385139.11874764587</v>
      </c>
      <c r="D12" s="491">
        <v>63339.163422835278</v>
      </c>
      <c r="E12" s="491">
        <v>855.49652528999968</v>
      </c>
      <c r="F12" s="491">
        <v>137602.21189614994</v>
      </c>
      <c r="G12" s="491">
        <v>14236.693300464987</v>
      </c>
      <c r="H12" s="491"/>
      <c r="I12" s="491">
        <v>2018.7916129199996</v>
      </c>
      <c r="J12" s="491">
        <v>18148.515990160002</v>
      </c>
      <c r="K12" s="505">
        <f>SUM(C12:J12)</f>
        <v>621339.99149546621</v>
      </c>
    </row>
    <row r="13" spans="1:11" ht="15.75">
      <c r="A13" s="504" t="s">
        <v>342</v>
      </c>
      <c r="B13" s="514" t="s">
        <v>420</v>
      </c>
      <c r="C13" s="491">
        <v>1977.5092376500002</v>
      </c>
      <c r="D13" s="491">
        <v>476.21927042999994</v>
      </c>
      <c r="E13" s="491"/>
      <c r="F13" s="491">
        <v>14.138431470000004</v>
      </c>
      <c r="G13" s="491">
        <v>38.247359359999997</v>
      </c>
      <c r="H13" s="491"/>
      <c r="I13" s="491"/>
      <c r="J13" s="491">
        <v>611.0646342</v>
      </c>
      <c r="K13" s="505">
        <f>SUM(C13:J13)</f>
        <v>3117.1789331099999</v>
      </c>
    </row>
    <row r="14" spans="1:11" ht="15.75">
      <c r="A14" s="506" t="s">
        <v>347</v>
      </c>
      <c r="B14" s="515"/>
      <c r="C14" s="507">
        <f t="shared" ref="C14:K14" si="0">SUM(C10:C13)</f>
        <v>687243.03492805618</v>
      </c>
      <c r="D14" s="507">
        <f t="shared" si="0"/>
        <v>184405.62271037043</v>
      </c>
      <c r="E14" s="507">
        <f t="shared" si="0"/>
        <v>64740.154624159928</v>
      </c>
      <c r="F14" s="507">
        <f>SUM(F10:F13)</f>
        <v>332601.73324640992</v>
      </c>
      <c r="G14" s="507">
        <f>SUM(G10:G13)</f>
        <v>41124.375306474976</v>
      </c>
      <c r="H14" s="507">
        <f>SUM(H10:H13)</f>
        <v>3468.5524119299976</v>
      </c>
      <c r="I14" s="507">
        <f>SUM(I10:I13)</f>
        <v>8043.9861388999971</v>
      </c>
      <c r="J14" s="507">
        <f>SUM(J10:J13)</f>
        <v>73570.680181620148</v>
      </c>
      <c r="K14" s="508">
        <f t="shared" si="0"/>
        <v>1395198.1395479222</v>
      </c>
    </row>
    <row r="15" spans="1:11">
      <c r="C15" s="500">
        <f t="shared" ref="C15:H15" si="1">C14/$K$14</f>
        <v>0.49257737338349628</v>
      </c>
      <c r="D15" s="500">
        <f t="shared" si="1"/>
        <v>0.13217163747804472</v>
      </c>
      <c r="E15" s="500">
        <f t="shared" si="1"/>
        <v>4.6402122242749907E-2</v>
      </c>
      <c r="F15" s="500">
        <f t="shared" si="1"/>
        <v>0.23839032164577062</v>
      </c>
      <c r="G15" s="500">
        <f t="shared" si="1"/>
        <v>2.9475652339817672E-2</v>
      </c>
      <c r="H15" s="500">
        <f t="shared" si="1"/>
        <v>2.4860643901474036E-3</v>
      </c>
      <c r="I15" s="500">
        <f>I14/$K$14</f>
        <v>5.7654794046001542E-3</v>
      </c>
      <c r="J15" s="500">
        <f>J14/K14</f>
        <v>5.2731349115372833E-2</v>
      </c>
    </row>
  </sheetData>
  <mergeCells count="3">
    <mergeCell ref="C5:K5"/>
    <mergeCell ref="G7:H7"/>
    <mergeCell ref="J6:J8"/>
  </mergeCells>
  <phoneticPr fontId="0" type="noConversion"/>
  <pageMargins left="0.75" right="0.75" top="1" bottom="1" header="0.5" footer="0.5"/>
  <pageSetup scale="67" orientation="portrait" r:id="rId1"/>
  <headerFooter alignWithMargins="0">
    <oddHeader>&amp;C&amp;"Times New Roman,Bold"&amp;12FOREIGN EXCHANGE JOINT STANDING COMMITTEE
SEMI-ANNUAL FOREIGN EXCHANGE TURNOVER SURVEY
OCTOBER 2011</oddHeader>
    <oddFooter>&amp;LNotes: The amounts reported in the table are averaged over twenty one trading days in October 2011 and are not adjusted for double reporting of trades between reporting dealers.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3" customWidth="1"/>
    <col min="2" max="2" width="3.28515625" style="298" customWidth="1"/>
    <col min="3" max="3" width="77.42578125" style="296" customWidth="1"/>
    <col min="4" max="4" width="2.42578125" style="296" customWidth="1"/>
    <col min="5" max="5" width="14.140625" style="296" customWidth="1"/>
    <col min="6" max="6" width="13.28515625" style="296" customWidth="1"/>
    <col min="7" max="7" width="11.42578125" style="296" customWidth="1"/>
    <col min="8" max="8" width="7.42578125" style="296" bestFit="1" customWidth="1"/>
    <col min="9" max="9" width="11.42578125" style="296" customWidth="1"/>
    <col min="10" max="10" width="21.140625" style="296" customWidth="1"/>
    <col min="11" max="11" width="0.85546875" style="296" customWidth="1"/>
    <col min="12" max="12" width="5.140625" style="296" customWidth="1"/>
    <col min="13" max="16384" width="11.42578125" style="296" hidden="1"/>
  </cols>
  <sheetData>
    <row r="1" spans="2:17" s="293" customFormat="1" ht="3" customHeight="1">
      <c r="B1" s="292"/>
    </row>
    <row r="2" spans="2:17" ht="18" customHeight="1">
      <c r="B2" s="294" t="s">
        <v>127</v>
      </c>
      <c r="C2" s="295"/>
    </row>
    <row r="3" spans="2:17" ht="18" customHeight="1">
      <c r="B3" s="297"/>
      <c r="D3" s="10" t="s">
        <v>1</v>
      </c>
    </row>
    <row r="4" spans="2:17" ht="18" customHeight="1">
      <c r="B4" s="297"/>
      <c r="D4" s="10" t="s">
        <v>2</v>
      </c>
    </row>
    <row r="5" spans="2:17" ht="8.25" customHeight="1">
      <c r="C5" s="299"/>
      <c r="D5" s="300"/>
      <c r="F5" s="301"/>
      <c r="G5" s="301"/>
      <c r="H5" s="302"/>
      <c r="I5" s="301"/>
      <c r="J5" s="303"/>
      <c r="Q5" s="304"/>
    </row>
    <row r="6" spans="2:17" ht="19.5" customHeight="1">
      <c r="B6" s="305"/>
      <c r="C6" s="306"/>
      <c r="D6" s="10" t="s">
        <v>128</v>
      </c>
      <c r="F6" s="307"/>
      <c r="G6" s="307"/>
      <c r="H6" s="308"/>
      <c r="I6" s="307"/>
      <c r="J6" s="303"/>
    </row>
    <row r="7" spans="2:17" ht="9.75" customHeight="1">
      <c r="F7" s="308"/>
      <c r="G7" s="308"/>
      <c r="H7" s="308"/>
      <c r="I7" s="308"/>
      <c r="J7" s="693"/>
    </row>
    <row r="8" spans="2:17" ht="15">
      <c r="B8" s="331"/>
      <c r="C8" s="332"/>
      <c r="H8" s="295"/>
      <c r="J8" s="693"/>
    </row>
    <row r="9" spans="2:17" ht="22.5" customHeight="1">
      <c r="B9" s="333"/>
      <c r="C9" s="334"/>
      <c r="H9" s="295"/>
      <c r="J9" s="693"/>
    </row>
    <row r="10" spans="2:17" ht="18">
      <c r="B10" s="333"/>
      <c r="C10" s="332"/>
      <c r="D10" s="309"/>
      <c r="E10" s="309"/>
      <c r="F10" s="309"/>
      <c r="G10" s="309"/>
      <c r="H10" s="309"/>
      <c r="I10" s="309"/>
      <c r="J10" s="693"/>
    </row>
    <row r="11" spans="2:17" ht="11.25" customHeight="1" thickBot="1">
      <c r="D11" s="309"/>
      <c r="E11" s="309"/>
      <c r="F11" s="309"/>
      <c r="G11" s="309"/>
      <c r="H11" s="309"/>
      <c r="I11" s="309"/>
      <c r="J11" s="693"/>
    </row>
    <row r="12" spans="2:17" ht="7.5" customHeight="1" thickBot="1">
      <c r="B12" s="310"/>
      <c r="C12" s="311"/>
      <c r="D12" s="312"/>
      <c r="E12" s="312"/>
      <c r="F12" s="312"/>
      <c r="G12" s="312"/>
      <c r="H12" s="312"/>
      <c r="I12" s="312"/>
      <c r="J12" s="313"/>
    </row>
    <row r="13" spans="2:17" ht="30.75" customHeight="1" thickBot="1">
      <c r="B13" s="314"/>
      <c r="C13" s="368" t="s">
        <v>158</v>
      </c>
      <c r="D13" s="330"/>
      <c r="E13" s="705" t="s">
        <v>159</v>
      </c>
      <c r="F13" s="706"/>
      <c r="G13" s="330"/>
      <c r="H13" s="330"/>
      <c r="I13" s="330"/>
      <c r="J13" s="315"/>
    </row>
    <row r="14" spans="2:17" ht="19.5" customHeight="1" thickBot="1">
      <c r="B14" s="314"/>
      <c r="C14" s="316" t="s">
        <v>13</v>
      </c>
      <c r="D14" s="317"/>
      <c r="E14" s="317"/>
      <c r="F14" s="317"/>
      <c r="G14" s="317"/>
      <c r="H14" s="317"/>
      <c r="I14" s="317"/>
      <c r="J14" s="315"/>
    </row>
    <row r="15" spans="2:17" ht="36.75" customHeight="1" thickBot="1">
      <c r="B15" s="314"/>
      <c r="C15" s="321" t="s">
        <v>155</v>
      </c>
      <c r="D15" s="322"/>
      <c r="E15" s="336" t="s">
        <v>131</v>
      </c>
      <c r="F15" s="337">
        <v>20</v>
      </c>
      <c r="G15" s="338"/>
      <c r="H15" s="339"/>
      <c r="I15" s="339"/>
      <c r="J15" s="340"/>
    </row>
    <row r="16" spans="2:17" ht="15.75" customHeight="1" thickBot="1">
      <c r="B16" s="314"/>
      <c r="C16" s="318"/>
      <c r="D16" s="318"/>
      <c r="E16" s="319"/>
      <c r="F16" s="319"/>
      <c r="G16" s="318"/>
      <c r="H16" s="318"/>
      <c r="I16" s="318"/>
      <c r="J16" s="320"/>
    </row>
    <row r="17" spans="2:10" ht="34.5" customHeight="1" thickBot="1">
      <c r="B17" s="314"/>
      <c r="C17" s="368" t="s">
        <v>156</v>
      </c>
      <c r="D17" s="322"/>
      <c r="E17" s="398" t="s">
        <v>129</v>
      </c>
      <c r="F17" s="397" t="s">
        <v>130</v>
      </c>
      <c r="G17" s="341"/>
      <c r="H17" s="342"/>
      <c r="I17" s="318"/>
      <c r="J17" s="320"/>
    </row>
    <row r="18" spans="2:10">
      <c r="B18" s="314"/>
      <c r="C18" s="343" t="s">
        <v>140</v>
      </c>
      <c r="D18" s="344"/>
      <c r="E18" s="324">
        <v>166</v>
      </c>
      <c r="F18" s="325">
        <v>93</v>
      </c>
      <c r="G18" s="345"/>
      <c r="H18" s="318"/>
      <c r="I18" s="318"/>
      <c r="J18" s="320"/>
    </row>
    <row r="19" spans="2:10" hidden="1">
      <c r="B19" s="314"/>
      <c r="C19" s="343" t="s">
        <v>141</v>
      </c>
      <c r="D19" s="344"/>
      <c r="E19" s="419">
        <v>1.0000000000000004</v>
      </c>
      <c r="F19" s="399">
        <v>0.99999999999999989</v>
      </c>
      <c r="G19" s="345"/>
      <c r="H19" s="318"/>
      <c r="I19" s="318"/>
      <c r="J19" s="320"/>
    </row>
    <row r="20" spans="2:10" ht="13.5" thickBot="1">
      <c r="B20" s="314"/>
      <c r="C20" s="343" t="s">
        <v>244</v>
      </c>
      <c r="D20" s="344"/>
      <c r="E20" s="346">
        <v>17</v>
      </c>
      <c r="F20" s="326">
        <v>15</v>
      </c>
      <c r="G20" s="345"/>
      <c r="H20" s="318"/>
      <c r="I20" s="318"/>
      <c r="J20" s="320"/>
    </row>
    <row r="21" spans="2:10">
      <c r="B21" s="314"/>
      <c r="C21" s="303"/>
      <c r="D21" s="303"/>
      <c r="E21" s="335"/>
      <c r="F21" s="303"/>
      <c r="G21" s="335"/>
      <c r="H21" s="335"/>
      <c r="I21" s="303"/>
      <c r="J21" s="320"/>
    </row>
    <row r="22" spans="2:10" hidden="1">
      <c r="B22" s="314"/>
      <c r="C22" s="303"/>
      <c r="D22" s="303"/>
      <c r="E22" s="335"/>
      <c r="F22" s="303"/>
      <c r="G22" s="335"/>
      <c r="H22" s="335"/>
      <c r="I22" s="303"/>
      <c r="J22" s="320"/>
    </row>
    <row r="23" spans="2:10" ht="39" hidden="1" customHeight="1" thickBot="1">
      <c r="B23" s="314"/>
      <c r="C23" s="321" t="s">
        <v>157</v>
      </c>
      <c r="D23" s="322"/>
      <c r="E23" s="323" t="s">
        <v>129</v>
      </c>
      <c r="F23" s="400" t="s">
        <v>130</v>
      </c>
      <c r="G23" s="363"/>
      <c r="H23" s="318"/>
      <c r="I23" s="318"/>
      <c r="J23" s="320"/>
    </row>
    <row r="24" spans="2:10" ht="22.5" hidden="1" customHeight="1">
      <c r="B24" s="314"/>
      <c r="C24" s="318" t="s">
        <v>151</v>
      </c>
      <c r="D24" s="318"/>
      <c r="E24" s="324">
        <v>3</v>
      </c>
      <c r="F24" s="325">
        <v>3</v>
      </c>
      <c r="G24" s="364" t="s">
        <v>152</v>
      </c>
      <c r="H24" s="365"/>
      <c r="I24" s="365"/>
      <c r="J24" s="320"/>
    </row>
    <row r="25" spans="2:10" ht="21.75" hidden="1" customHeight="1" thickBot="1">
      <c r="B25" s="314"/>
      <c r="C25" s="366" t="s">
        <v>153</v>
      </c>
      <c r="D25" s="366"/>
      <c r="E25" s="367">
        <v>3</v>
      </c>
      <c r="F25" s="326">
        <v>3</v>
      </c>
      <c r="G25" s="364" t="s">
        <v>154</v>
      </c>
      <c r="H25" s="365"/>
      <c r="I25" s="365"/>
      <c r="J25" s="320"/>
    </row>
    <row r="26" spans="2:10">
      <c r="B26" s="314"/>
      <c r="C26" s="303"/>
      <c r="D26" s="303"/>
      <c r="E26" s="335"/>
      <c r="F26" s="303"/>
      <c r="G26" s="335"/>
      <c r="H26" s="335"/>
      <c r="I26" s="303"/>
      <c r="J26" s="320"/>
    </row>
    <row r="27" spans="2:10">
      <c r="B27" s="314"/>
      <c r="C27" s="368" t="s">
        <v>243</v>
      </c>
      <c r="D27" s="322"/>
      <c r="E27" s="318"/>
      <c r="F27" s="318"/>
      <c r="G27" s="342"/>
      <c r="H27" s="318"/>
      <c r="I27" s="318"/>
      <c r="J27" s="320"/>
    </row>
    <row r="28" spans="2:10" ht="19.5" customHeight="1" thickBot="1">
      <c r="B28" s="314"/>
      <c r="C28" s="396" t="s">
        <v>132</v>
      </c>
      <c r="D28" s="318"/>
      <c r="E28" s="318"/>
      <c r="F28" s="318"/>
      <c r="G28" s="318"/>
      <c r="H28" s="318"/>
      <c r="I28" s="318"/>
      <c r="J28" s="320"/>
    </row>
    <row r="29" spans="2:10" ht="20.25" customHeight="1">
      <c r="B29" s="314"/>
      <c r="C29" s="701"/>
      <c r="D29" s="702"/>
      <c r="E29" s="696" t="s">
        <v>142</v>
      </c>
      <c r="F29" s="698" t="s">
        <v>143</v>
      </c>
      <c r="G29" s="699"/>
      <c r="H29" s="699"/>
      <c r="I29" s="700"/>
      <c r="J29" s="320"/>
    </row>
    <row r="30" spans="2:10" ht="34.5" thickBot="1">
      <c r="B30" s="314"/>
      <c r="C30" s="703"/>
      <c r="D30" s="704"/>
      <c r="E30" s="697"/>
      <c r="F30" s="347" t="s">
        <v>133</v>
      </c>
      <c r="G30" s="348" t="s">
        <v>134</v>
      </c>
      <c r="H30" s="348" t="s">
        <v>135</v>
      </c>
      <c r="I30" s="349" t="s">
        <v>136</v>
      </c>
      <c r="J30" s="320"/>
    </row>
    <row r="31" spans="2:10" ht="26.25" customHeight="1" thickBot="1">
      <c r="B31" s="314"/>
      <c r="C31" s="694" t="s">
        <v>137</v>
      </c>
      <c r="D31" s="695"/>
      <c r="E31" s="350">
        <v>2799.3334476499986</v>
      </c>
      <c r="F31" s="351">
        <v>0</v>
      </c>
      <c r="G31" s="352">
        <v>210.74018889000004</v>
      </c>
      <c r="H31" s="352">
        <v>20117.694637194971</v>
      </c>
      <c r="I31" s="353">
        <v>0</v>
      </c>
      <c r="J31" s="320"/>
    </row>
    <row r="32" spans="2:10">
      <c r="B32" s="314"/>
      <c r="C32" s="354" t="s">
        <v>144</v>
      </c>
      <c r="D32" s="354"/>
      <c r="E32" s="318"/>
      <c r="F32" s="318"/>
      <c r="G32" s="318"/>
      <c r="H32" s="318"/>
      <c r="I32" s="318"/>
      <c r="J32" s="320"/>
    </row>
    <row r="33" spans="2:10">
      <c r="B33" s="314"/>
      <c r="C33" s="355" t="s">
        <v>138</v>
      </c>
      <c r="D33" s="355"/>
      <c r="E33" s="318"/>
      <c r="F33" s="318"/>
      <c r="G33" s="318"/>
      <c r="H33" s="318"/>
      <c r="I33" s="318"/>
      <c r="J33" s="320"/>
    </row>
    <row r="34" spans="2:10">
      <c r="B34" s="314"/>
      <c r="C34" s="356" t="s">
        <v>139</v>
      </c>
      <c r="D34" s="356"/>
      <c r="E34" s="318"/>
      <c r="F34" s="318"/>
      <c r="G34" s="318"/>
      <c r="H34" s="318"/>
      <c r="I34" s="318"/>
      <c r="J34" s="320"/>
    </row>
    <row r="35" spans="2:10">
      <c r="B35" s="314"/>
      <c r="C35" s="303"/>
      <c r="D35" s="303"/>
      <c r="E35" s="303"/>
      <c r="F35" s="303"/>
      <c r="G35" s="303"/>
      <c r="H35" s="303"/>
      <c r="I35" s="303"/>
      <c r="J35" s="320"/>
    </row>
    <row r="36" spans="2:10">
      <c r="B36" s="314"/>
      <c r="C36" s="303"/>
      <c r="D36" s="303"/>
      <c r="E36" s="303"/>
      <c r="F36" s="303"/>
      <c r="G36" s="303"/>
      <c r="H36" s="303"/>
      <c r="I36" s="303"/>
      <c r="J36" s="320"/>
    </row>
    <row r="37" spans="2:10">
      <c r="B37" s="314"/>
      <c r="C37" s="303"/>
      <c r="D37" s="303"/>
      <c r="E37" s="303"/>
      <c r="F37" s="303"/>
      <c r="G37" s="303"/>
      <c r="H37" s="303"/>
      <c r="I37" s="303"/>
      <c r="J37" s="320"/>
    </row>
    <row r="38" spans="2:10" ht="13.5" thickBot="1">
      <c r="B38" s="327"/>
      <c r="C38" s="328"/>
      <c r="D38" s="328"/>
      <c r="E38" s="328"/>
      <c r="F38" s="328"/>
      <c r="G38" s="328"/>
      <c r="H38" s="328"/>
      <c r="I38" s="328"/>
      <c r="J38" s="329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80" priority="1" stopIfTrue="1">
      <formula>ISTEXT(E18)</formula>
    </cfRule>
    <cfRule type="expression" dxfId="79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26" sqref="B2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758"/>
      <c r="B2" s="75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759"/>
      <c r="C3" s="759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759"/>
      <c r="C4" s="759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759"/>
      <c r="C6" s="759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759"/>
      <c r="C7" s="759"/>
      <c r="D7" s="204"/>
      <c r="E7" s="138"/>
      <c r="F7" s="140"/>
      <c r="I7" s="145" t="s">
        <v>416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759"/>
      <c r="C8" s="759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2" customFormat="1" ht="15" hidden="1">
      <c r="A11" s="390"/>
      <c r="B11" s="391"/>
      <c r="C11" s="392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71"/>
    </row>
    <row r="12" spans="1:23" s="14" customFormat="1" ht="18" customHeight="1">
      <c r="A12" s="27"/>
      <c r="B12" s="28" t="s">
        <v>59</v>
      </c>
      <c r="C12" s="48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26"/>
    </row>
    <row r="13" spans="1:23" s="14" customFormat="1" ht="18" customHeight="1">
      <c r="A13" s="27"/>
      <c r="B13" s="467" t="s">
        <v>333</v>
      </c>
      <c r="C13" s="469"/>
      <c r="D13" s="468">
        <f>D14+D17+D20+D23</f>
        <v>398291.26578337874</v>
      </c>
      <c r="E13" s="468">
        <f t="shared" ref="E13:M13" si="0">E14+E17+E20+E23</f>
        <v>17678.627291649991</v>
      </c>
      <c r="F13" s="468">
        <f t="shared" si="0"/>
        <v>395.60876442999989</v>
      </c>
      <c r="G13" s="468">
        <f t="shared" si="0"/>
        <v>203.57400145999995</v>
      </c>
      <c r="H13" s="468">
        <f t="shared" si="0"/>
        <v>336.11684972</v>
      </c>
      <c r="I13" s="468">
        <f t="shared" si="0"/>
        <v>6.9249299200000003</v>
      </c>
      <c r="J13" s="468">
        <f t="shared" si="0"/>
        <v>2.3439570100000005</v>
      </c>
      <c r="K13" s="468">
        <f t="shared" si="0"/>
        <v>33.432166810000012</v>
      </c>
      <c r="L13" s="468">
        <f t="shared" si="0"/>
        <v>125.86861853000002</v>
      </c>
      <c r="M13" s="468">
        <f t="shared" si="0"/>
        <v>417073.76236290875</v>
      </c>
      <c r="N13" s="26"/>
    </row>
    <row r="14" spans="1:23" s="14" customFormat="1" ht="18" customHeight="1">
      <c r="A14" s="29"/>
      <c r="B14" s="12" t="s">
        <v>14</v>
      </c>
      <c r="C14" s="200"/>
      <c r="D14" s="394">
        <f t="shared" ref="D14:M14" si="1">SUM(D15:D16)</f>
        <v>240430.24171232892</v>
      </c>
      <c r="E14" s="394">
        <f t="shared" si="1"/>
        <v>3161.8471392599968</v>
      </c>
      <c r="F14" s="394">
        <f t="shared" si="1"/>
        <v>7.3264241600000002</v>
      </c>
      <c r="G14" s="394">
        <f t="shared" si="1"/>
        <v>40.826808480000004</v>
      </c>
      <c r="H14" s="394">
        <f t="shared" si="1"/>
        <v>12.71141072</v>
      </c>
      <c r="I14" s="394">
        <f t="shared" si="1"/>
        <v>0.74883770999999988</v>
      </c>
      <c r="J14" s="394">
        <f t="shared" si="1"/>
        <v>0</v>
      </c>
      <c r="K14" s="394">
        <f t="shared" si="1"/>
        <v>6.8416430999999998</v>
      </c>
      <c r="L14" s="394">
        <f t="shared" si="1"/>
        <v>17.267917480000001</v>
      </c>
      <c r="M14" s="394">
        <f t="shared" si="1"/>
        <v>243677.81189323895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178373.22946709892</v>
      </c>
      <c r="E15" s="120">
        <v>1855.7864044899973</v>
      </c>
      <c r="F15" s="120">
        <v>3.6938293699999996</v>
      </c>
      <c r="G15" s="120">
        <v>13.384020290000004</v>
      </c>
      <c r="H15" s="120">
        <v>9.7026888099999997</v>
      </c>
      <c r="I15" s="120">
        <v>0.74883770999999988</v>
      </c>
      <c r="J15" s="120">
        <v>0</v>
      </c>
      <c r="K15" s="120">
        <v>3.4497399999999998E-3</v>
      </c>
      <c r="L15" s="381">
        <v>1.4785274700000002</v>
      </c>
      <c r="M15" s="110">
        <f t="shared" ref="M15:M29" si="2">SUM(D15:L15)</f>
        <v>180258.02722497893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62057.012245230013</v>
      </c>
      <c r="E16" s="110">
        <v>1306.0607347699997</v>
      </c>
      <c r="F16" s="110">
        <v>3.6325947900000002</v>
      </c>
      <c r="G16" s="110">
        <v>27.442788190000002</v>
      </c>
      <c r="H16" s="110">
        <v>3.0087219100000002</v>
      </c>
      <c r="I16" s="110">
        <v>0</v>
      </c>
      <c r="J16" s="110">
        <v>0</v>
      </c>
      <c r="K16" s="110">
        <v>6.83819336</v>
      </c>
      <c r="L16" s="381">
        <v>15.78939001</v>
      </c>
      <c r="M16" s="110">
        <f t="shared" si="2"/>
        <v>63419.784668260014</v>
      </c>
      <c r="N16" s="26"/>
      <c r="O16" s="26"/>
    </row>
    <row r="17" spans="1:16" s="14" customFormat="1" ht="18" customHeight="1">
      <c r="A17" s="29"/>
      <c r="B17" s="12" t="s">
        <v>331</v>
      </c>
      <c r="C17" s="200"/>
      <c r="D17" s="394">
        <f t="shared" ref="D17:L17" si="3">SUM(D18:D19)</f>
        <v>63341.543552669827</v>
      </c>
      <c r="E17" s="394">
        <f t="shared" si="3"/>
        <v>5118.76004182</v>
      </c>
      <c r="F17" s="394">
        <f t="shared" si="3"/>
        <v>280.92280678000003</v>
      </c>
      <c r="G17" s="394">
        <f t="shared" si="3"/>
        <v>32.391128129999998</v>
      </c>
      <c r="H17" s="394">
        <f t="shared" si="3"/>
        <v>10.017975269999999</v>
      </c>
      <c r="I17" s="394">
        <f t="shared" si="3"/>
        <v>4.8655909999999997E-2</v>
      </c>
      <c r="J17" s="394">
        <f t="shared" si="3"/>
        <v>0</v>
      </c>
      <c r="K17" s="394">
        <f t="shared" si="3"/>
        <v>0.43743090000000001</v>
      </c>
      <c r="L17" s="394">
        <f t="shared" si="3"/>
        <v>32.879842880000012</v>
      </c>
      <c r="M17" s="110">
        <f t="shared" si="2"/>
        <v>68817.001434359816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16374.607187729944</v>
      </c>
      <c r="E18" s="120">
        <v>2116.2506557399943</v>
      </c>
      <c r="F18" s="120">
        <v>280.92280678000003</v>
      </c>
      <c r="G18" s="120">
        <v>31.699193729999998</v>
      </c>
      <c r="H18" s="120">
        <v>10.017975269999999</v>
      </c>
      <c r="I18" s="120">
        <v>4.8655909999999997E-2</v>
      </c>
      <c r="J18" s="120">
        <v>0</v>
      </c>
      <c r="K18" s="120">
        <v>0.43743090000000001</v>
      </c>
      <c r="L18" s="381">
        <v>11.856857319999998</v>
      </c>
      <c r="M18" s="110">
        <f t="shared" si="2"/>
        <v>18825.840763379936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46966.936364939887</v>
      </c>
      <c r="E19" s="110">
        <v>3002.5093860800057</v>
      </c>
      <c r="F19" s="110">
        <v>0</v>
      </c>
      <c r="G19" s="110">
        <v>0.69193440000000006</v>
      </c>
      <c r="H19" s="110">
        <v>0</v>
      </c>
      <c r="I19" s="110">
        <v>0</v>
      </c>
      <c r="J19" s="110">
        <v>0</v>
      </c>
      <c r="K19" s="110">
        <v>0</v>
      </c>
      <c r="L19" s="381">
        <v>21.022985560000013</v>
      </c>
      <c r="M19" s="110">
        <f t="shared" si="2"/>
        <v>49991.160670979887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4">
        <f t="shared" ref="D20:M20" si="4">SUM(D21:D22)</f>
        <v>9719.6925722200067</v>
      </c>
      <c r="E20" s="394">
        <f t="shared" si="4"/>
        <v>51.400052389999985</v>
      </c>
      <c r="F20" s="394">
        <f t="shared" si="4"/>
        <v>0.18486444999999999</v>
      </c>
      <c r="G20" s="394">
        <f t="shared" si="4"/>
        <v>2.782281E-2</v>
      </c>
      <c r="H20" s="394">
        <f t="shared" si="4"/>
        <v>0.45697016000000001</v>
      </c>
      <c r="I20" s="394">
        <f t="shared" si="4"/>
        <v>5.4437079999999999E-2</v>
      </c>
      <c r="J20" s="394">
        <f t="shared" si="4"/>
        <v>0</v>
      </c>
      <c r="K20" s="394">
        <f t="shared" si="4"/>
        <v>0</v>
      </c>
      <c r="L20" s="394">
        <f t="shared" si="4"/>
        <v>0</v>
      </c>
      <c r="M20" s="394">
        <f t="shared" si="4"/>
        <v>9771.8167191100056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1184.7782461300005</v>
      </c>
      <c r="E21" s="110">
        <v>13.19030031</v>
      </c>
      <c r="F21" s="110">
        <v>0.18486444999999999</v>
      </c>
      <c r="G21" s="110">
        <v>4.1581099999999996E-3</v>
      </c>
      <c r="H21" s="110">
        <v>0.26834575999999999</v>
      </c>
      <c r="I21" s="110">
        <v>0</v>
      </c>
      <c r="J21" s="110">
        <v>0</v>
      </c>
      <c r="K21" s="110">
        <v>0</v>
      </c>
      <c r="L21" s="381">
        <v>0</v>
      </c>
      <c r="M21" s="110">
        <f t="shared" si="2"/>
        <v>1198.4259147600008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8534.9143260900055</v>
      </c>
      <c r="E22" s="110">
        <v>38.209752079999987</v>
      </c>
      <c r="F22" s="110">
        <v>0</v>
      </c>
      <c r="G22" s="110">
        <v>2.36647E-2</v>
      </c>
      <c r="H22" s="110">
        <v>0.1886244</v>
      </c>
      <c r="I22" s="110">
        <v>5.4437079999999999E-2</v>
      </c>
      <c r="J22" s="110">
        <v>0</v>
      </c>
      <c r="K22" s="110">
        <v>0</v>
      </c>
      <c r="L22" s="381">
        <v>0</v>
      </c>
      <c r="M22" s="110">
        <f t="shared" si="2"/>
        <v>8573.3908043500051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84799.78794615998</v>
      </c>
      <c r="E23" s="110">
        <f t="shared" si="5"/>
        <v>9346.6200581799949</v>
      </c>
      <c r="F23" s="110">
        <f t="shared" si="5"/>
        <v>107.17466903999987</v>
      </c>
      <c r="G23" s="110">
        <f t="shared" si="5"/>
        <v>130.32824203999994</v>
      </c>
      <c r="H23" s="110">
        <f t="shared" si="5"/>
        <v>312.93049357000001</v>
      </c>
      <c r="I23" s="110">
        <f t="shared" si="5"/>
        <v>6.0729992200000007</v>
      </c>
      <c r="J23" s="110">
        <f t="shared" si="5"/>
        <v>2.3439570100000005</v>
      </c>
      <c r="K23" s="110">
        <f t="shared" si="5"/>
        <v>26.153092810000011</v>
      </c>
      <c r="L23" s="381">
        <f t="shared" si="5"/>
        <v>75.72085817</v>
      </c>
      <c r="M23" s="110">
        <f t="shared" si="2"/>
        <v>94807.13231619999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55117.934804379984</v>
      </c>
      <c r="E24" s="110">
        <v>7641.7391098899934</v>
      </c>
      <c r="F24" s="110">
        <v>106.95680758999987</v>
      </c>
      <c r="G24" s="110">
        <v>120.50989674999992</v>
      </c>
      <c r="H24" s="110">
        <v>304.91848342000003</v>
      </c>
      <c r="I24" s="110">
        <v>5.6968496400000008</v>
      </c>
      <c r="J24" s="110">
        <v>2.3143981100000004</v>
      </c>
      <c r="K24" s="110">
        <v>25.84554880000001</v>
      </c>
      <c r="L24" s="381">
        <v>75.602665970000004</v>
      </c>
      <c r="M24" s="110">
        <f t="shared" si="2"/>
        <v>63401.518564549988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29681.85314177999</v>
      </c>
      <c r="E25" s="110">
        <v>1704.8809482900012</v>
      </c>
      <c r="F25" s="110">
        <v>0.21786144999999998</v>
      </c>
      <c r="G25" s="110">
        <v>9.8183452899999981</v>
      </c>
      <c r="H25" s="110">
        <v>8.0120101499999983</v>
      </c>
      <c r="I25" s="110">
        <v>0.37614957999999998</v>
      </c>
      <c r="J25" s="110">
        <v>2.9558899999999999E-2</v>
      </c>
      <c r="K25" s="110">
        <v>0.30754401000000003</v>
      </c>
      <c r="L25" s="381">
        <v>0.1181922</v>
      </c>
      <c r="M25" s="110">
        <f t="shared" si="2"/>
        <v>31405.613751649991</v>
      </c>
      <c r="N25" s="26"/>
      <c r="P25" s="199"/>
    </row>
    <row r="26" spans="1:16" s="14" customFormat="1" ht="18" customHeight="1">
      <c r="A26" s="27"/>
      <c r="B26" s="467" t="s">
        <v>334</v>
      </c>
      <c r="C26" s="469"/>
      <c r="D26" s="468">
        <f t="shared" ref="D26:M26" si="6">D27+D28</f>
        <v>172045.56596894996</v>
      </c>
      <c r="E26" s="468">
        <f t="shared" si="6"/>
        <v>12431.077196470005</v>
      </c>
      <c r="F26" s="468">
        <f t="shared" si="6"/>
        <v>0</v>
      </c>
      <c r="G26" s="468">
        <f t="shared" si="6"/>
        <v>0</v>
      </c>
      <c r="H26" s="468">
        <f t="shared" si="6"/>
        <v>0</v>
      </c>
      <c r="I26" s="468">
        <f t="shared" si="6"/>
        <v>0</v>
      </c>
      <c r="J26" s="468">
        <f t="shared" si="6"/>
        <v>0</v>
      </c>
      <c r="K26" s="468">
        <f t="shared" si="6"/>
        <v>0</v>
      </c>
      <c r="L26" s="468">
        <f t="shared" si="6"/>
        <v>17.94558134</v>
      </c>
      <c r="M26" s="468">
        <f t="shared" si="6"/>
        <v>184494.58874675998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172044.48939873997</v>
      </c>
      <c r="E27" s="120">
        <v>12430.885955700005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1">
        <v>17.94558134</v>
      </c>
      <c r="M27" s="110">
        <f t="shared" si="2"/>
        <v>184493.32093577998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1.0765702099999999</v>
      </c>
      <c r="E28" s="110">
        <v>0.19124077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1">
        <v>0</v>
      </c>
      <c r="M28" s="110">
        <f t="shared" si="2"/>
        <v>1.2678109799999999</v>
      </c>
      <c r="N28" s="26"/>
    </row>
    <row r="29" spans="1:16" s="14" customFormat="1" ht="20.25" customHeight="1">
      <c r="A29" s="29"/>
      <c r="B29" s="12" t="s">
        <v>19</v>
      </c>
      <c r="C29" s="12"/>
      <c r="D29" s="394">
        <f t="shared" ref="D29:L29" si="7">D26+D13</f>
        <v>570336.83175232867</v>
      </c>
      <c r="E29" s="394">
        <f t="shared" si="7"/>
        <v>30109.704488119998</v>
      </c>
      <c r="F29" s="394">
        <f t="shared" si="7"/>
        <v>395.60876442999989</v>
      </c>
      <c r="G29" s="394">
        <f t="shared" si="7"/>
        <v>203.57400145999995</v>
      </c>
      <c r="H29" s="394">
        <f t="shared" si="7"/>
        <v>336.11684972</v>
      </c>
      <c r="I29" s="394">
        <f t="shared" si="7"/>
        <v>6.9249299200000003</v>
      </c>
      <c r="J29" s="394">
        <f t="shared" si="7"/>
        <v>2.3439570100000005</v>
      </c>
      <c r="K29" s="394">
        <f t="shared" si="7"/>
        <v>33.432166810000012</v>
      </c>
      <c r="L29" s="394">
        <f t="shared" si="7"/>
        <v>143.81419987000001</v>
      </c>
      <c r="M29" s="110">
        <f t="shared" si="2"/>
        <v>601568.35110966873</v>
      </c>
      <c r="N29" s="26"/>
      <c r="P29" s="199"/>
    </row>
    <row r="30" spans="1:16" s="14" customFormat="1" ht="18" customHeight="1">
      <c r="A30" s="29"/>
      <c r="B30" s="12"/>
      <c r="C30" s="423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336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67" t="s">
        <v>333</v>
      </c>
      <c r="C32" s="469"/>
      <c r="D32" s="468">
        <f t="shared" ref="D32:M32" si="8">D33+D36+D39+D42</f>
        <v>10958.272687659999</v>
      </c>
      <c r="E32" s="468">
        <f t="shared" si="8"/>
        <v>1828.2410441800007</v>
      </c>
      <c r="F32" s="468">
        <f t="shared" si="8"/>
        <v>24.986370219999998</v>
      </c>
      <c r="G32" s="468">
        <f t="shared" si="8"/>
        <v>3.0885761999999999</v>
      </c>
      <c r="H32" s="468">
        <f t="shared" si="8"/>
        <v>2.9575800700000001</v>
      </c>
      <c r="I32" s="468">
        <f t="shared" si="8"/>
        <v>0</v>
      </c>
      <c r="J32" s="468">
        <f t="shared" si="8"/>
        <v>0</v>
      </c>
      <c r="K32" s="468">
        <f t="shared" si="8"/>
        <v>14.35206213</v>
      </c>
      <c r="L32" s="468">
        <f t="shared" si="8"/>
        <v>12.15601214</v>
      </c>
      <c r="M32" s="468">
        <f t="shared" si="8"/>
        <v>12844.054332600001</v>
      </c>
      <c r="N32" s="26"/>
    </row>
    <row r="33" spans="1:14" s="14" customFormat="1" ht="18" customHeight="1">
      <c r="A33" s="29"/>
      <c r="B33" s="12" t="s">
        <v>14</v>
      </c>
      <c r="C33" s="200"/>
      <c r="D33" s="394">
        <f t="shared" ref="D33:M33" si="9">SUM(D34:D35)</f>
        <v>1993.8431641399993</v>
      </c>
      <c r="E33" s="394">
        <f t="shared" si="9"/>
        <v>202.98277744000009</v>
      </c>
      <c r="F33" s="394">
        <f t="shared" si="9"/>
        <v>7.5927617700000001</v>
      </c>
      <c r="G33" s="394">
        <f t="shared" si="9"/>
        <v>0.20154893000000002</v>
      </c>
      <c r="H33" s="394">
        <f t="shared" si="9"/>
        <v>0</v>
      </c>
      <c r="I33" s="394">
        <f t="shared" si="9"/>
        <v>0</v>
      </c>
      <c r="J33" s="394">
        <f t="shared" si="9"/>
        <v>0</v>
      </c>
      <c r="K33" s="394">
        <f t="shared" si="9"/>
        <v>0</v>
      </c>
      <c r="L33" s="394">
        <f t="shared" si="9"/>
        <v>0</v>
      </c>
      <c r="M33" s="394">
        <f t="shared" si="9"/>
        <v>2204.6202522799995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165.34036100000003</v>
      </c>
      <c r="E34" s="120">
        <v>1.9280684799999999</v>
      </c>
      <c r="F34" s="120">
        <v>0</v>
      </c>
      <c r="G34" s="120">
        <v>0.15631916000000001</v>
      </c>
      <c r="H34" s="120">
        <v>0</v>
      </c>
      <c r="I34" s="120">
        <v>0</v>
      </c>
      <c r="J34" s="120">
        <v>0</v>
      </c>
      <c r="K34" s="120">
        <v>0</v>
      </c>
      <c r="L34" s="381">
        <v>0</v>
      </c>
      <c r="M34" s="110">
        <f>SUM(D34:L34)</f>
        <v>167.42474864000005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1828.5028031399993</v>
      </c>
      <c r="E35" s="110">
        <v>201.05470896000008</v>
      </c>
      <c r="F35" s="110">
        <v>7.5927617700000001</v>
      </c>
      <c r="G35" s="110">
        <v>4.5229770000000002E-2</v>
      </c>
      <c r="H35" s="110">
        <v>0</v>
      </c>
      <c r="I35" s="110">
        <v>0</v>
      </c>
      <c r="J35" s="110">
        <v>0</v>
      </c>
      <c r="K35" s="110">
        <v>0</v>
      </c>
      <c r="L35" s="381">
        <v>0</v>
      </c>
      <c r="M35" s="110">
        <f>SUM(D35:L35)</f>
        <v>2037.1955036399993</v>
      </c>
      <c r="N35" s="26"/>
    </row>
    <row r="36" spans="1:14" s="14" customFormat="1" ht="18" customHeight="1">
      <c r="A36" s="29"/>
      <c r="B36" s="12" t="s">
        <v>331</v>
      </c>
      <c r="C36" s="200"/>
      <c r="D36" s="394">
        <f t="shared" ref="D36:L36" si="10">SUM(D37:D38)</f>
        <v>1101.5057994199999</v>
      </c>
      <c r="E36" s="394">
        <f t="shared" si="10"/>
        <v>49.308540289999996</v>
      </c>
      <c r="F36" s="394">
        <f t="shared" si="10"/>
        <v>0.14150191000000001</v>
      </c>
      <c r="G36" s="394">
        <f t="shared" si="10"/>
        <v>0</v>
      </c>
      <c r="H36" s="394">
        <f t="shared" si="10"/>
        <v>0</v>
      </c>
      <c r="I36" s="394">
        <f t="shared" si="10"/>
        <v>0</v>
      </c>
      <c r="J36" s="394">
        <f t="shared" si="10"/>
        <v>0</v>
      </c>
      <c r="K36" s="394">
        <f t="shared" si="10"/>
        <v>0</v>
      </c>
      <c r="L36" s="394">
        <f t="shared" si="10"/>
        <v>0.40300961000000002</v>
      </c>
      <c r="M36" s="110">
        <f>SUM(D36:L36)</f>
        <v>1151.3588512299998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183.39474769</v>
      </c>
      <c r="E37" s="120">
        <v>20.85826556</v>
      </c>
      <c r="F37" s="120">
        <v>0.14150191000000001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1">
        <v>0</v>
      </c>
      <c r="M37" s="110">
        <f>SUM(D37:L37)</f>
        <v>204.39451516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918.11105172999999</v>
      </c>
      <c r="E38" s="110">
        <v>28.45027473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1">
        <v>0.40300961000000002</v>
      </c>
      <c r="M38" s="110">
        <f>SUM(D38:L38)</f>
        <v>946.96433607000006</v>
      </c>
      <c r="N38" s="26"/>
    </row>
    <row r="39" spans="1:14" s="14" customFormat="1" ht="18" customHeight="1">
      <c r="A39" s="30"/>
      <c r="B39" s="12" t="s">
        <v>17</v>
      </c>
      <c r="C39" s="200"/>
      <c r="D39" s="394">
        <f t="shared" ref="D39:M39" si="11">SUM(D40:D41)</f>
        <v>164.15308119999995</v>
      </c>
      <c r="E39" s="394">
        <f t="shared" si="11"/>
        <v>0</v>
      </c>
      <c r="F39" s="394">
        <f t="shared" si="11"/>
        <v>0</v>
      </c>
      <c r="G39" s="394">
        <f t="shared" si="11"/>
        <v>0</v>
      </c>
      <c r="H39" s="394">
        <f t="shared" si="11"/>
        <v>0</v>
      </c>
      <c r="I39" s="394">
        <f t="shared" si="11"/>
        <v>0</v>
      </c>
      <c r="J39" s="394">
        <f t="shared" si="11"/>
        <v>0</v>
      </c>
      <c r="K39" s="394">
        <f t="shared" si="11"/>
        <v>0</v>
      </c>
      <c r="L39" s="394">
        <f t="shared" si="11"/>
        <v>0</v>
      </c>
      <c r="M39" s="394">
        <f t="shared" si="11"/>
        <v>164.15308119999995</v>
      </c>
      <c r="N39" s="26"/>
    </row>
    <row r="40" spans="1:14" s="14" customFormat="1" ht="18" customHeight="1">
      <c r="A40" s="30"/>
      <c r="B40" s="31" t="s">
        <v>15</v>
      </c>
      <c r="C40" s="200"/>
      <c r="D40" s="110">
        <v>6.2127905800000001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381">
        <v>0</v>
      </c>
      <c r="M40" s="110">
        <f>SUM(D40:L40)</f>
        <v>6.2127905800000001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157.94029061999996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1">
        <v>0</v>
      </c>
      <c r="M41" s="110">
        <f>SUM(D41:L41)</f>
        <v>157.94029061999996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7698.7706429000009</v>
      </c>
      <c r="E42" s="110">
        <f t="shared" si="12"/>
        <v>1575.9497264500005</v>
      </c>
      <c r="F42" s="110">
        <f t="shared" si="12"/>
        <v>17.25210654</v>
      </c>
      <c r="G42" s="110">
        <f t="shared" si="12"/>
        <v>2.8870272699999999</v>
      </c>
      <c r="H42" s="110">
        <f t="shared" si="12"/>
        <v>2.9575800700000001</v>
      </c>
      <c r="I42" s="110">
        <f t="shared" si="12"/>
        <v>0</v>
      </c>
      <c r="J42" s="110">
        <f t="shared" si="12"/>
        <v>0</v>
      </c>
      <c r="K42" s="110">
        <f t="shared" si="12"/>
        <v>14.35206213</v>
      </c>
      <c r="L42" s="381">
        <f t="shared" si="12"/>
        <v>11.75300253</v>
      </c>
      <c r="M42" s="110">
        <f>SUM(D42:L42)</f>
        <v>9323.9221478900017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7503.6921177500008</v>
      </c>
      <c r="E43" s="110">
        <v>1449.4928631700006</v>
      </c>
      <c r="F43" s="110">
        <v>17.25210654</v>
      </c>
      <c r="G43" s="110">
        <v>2.8870272699999999</v>
      </c>
      <c r="H43" s="110">
        <v>2.9575800700000001</v>
      </c>
      <c r="I43" s="110">
        <v>0</v>
      </c>
      <c r="J43" s="110">
        <v>0</v>
      </c>
      <c r="K43" s="110">
        <v>14.35206213</v>
      </c>
      <c r="L43" s="381">
        <v>11.34999292</v>
      </c>
      <c r="M43" s="110">
        <f>SUM(D43:L43)</f>
        <v>9001.9837498500019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195.07852514999999</v>
      </c>
      <c r="E44" s="110">
        <v>126.45686327999999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1">
        <v>0.40300961000000002</v>
      </c>
      <c r="M44" s="110">
        <f>SUM(D44:L44)</f>
        <v>321.93839804000004</v>
      </c>
      <c r="N44" s="26"/>
    </row>
    <row r="45" spans="1:14" s="14" customFormat="1" ht="18" customHeight="1">
      <c r="A45" s="27"/>
      <c r="B45" s="467" t="s">
        <v>334</v>
      </c>
      <c r="C45" s="469"/>
      <c r="D45" s="468">
        <f t="shared" ref="D45:M45" si="13">D46+D47</f>
        <v>7499.7029338300026</v>
      </c>
      <c r="E45" s="468">
        <f t="shared" si="13"/>
        <v>123.88768545000005</v>
      </c>
      <c r="F45" s="468">
        <f t="shared" si="13"/>
        <v>0</v>
      </c>
      <c r="G45" s="468">
        <f t="shared" si="13"/>
        <v>0</v>
      </c>
      <c r="H45" s="468">
        <f t="shared" si="13"/>
        <v>0</v>
      </c>
      <c r="I45" s="468">
        <f t="shared" si="13"/>
        <v>0</v>
      </c>
      <c r="J45" s="468">
        <f t="shared" si="13"/>
        <v>0</v>
      </c>
      <c r="K45" s="468">
        <f t="shared" si="13"/>
        <v>0</v>
      </c>
      <c r="L45" s="468">
        <f t="shared" si="13"/>
        <v>0</v>
      </c>
      <c r="M45" s="468">
        <f t="shared" si="13"/>
        <v>7623.590619280003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6603.5299496800026</v>
      </c>
      <c r="E46" s="120">
        <v>123.88768545000005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1">
        <v>0</v>
      </c>
      <c r="M46" s="110">
        <f>SUM(D46:L46)</f>
        <v>6727.417635130003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896.17298415000005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1">
        <v>0</v>
      </c>
      <c r="M47" s="110">
        <f>SUM(D47:L47)</f>
        <v>896.17298415000005</v>
      </c>
      <c r="N47" s="26"/>
    </row>
    <row r="48" spans="1:14" s="14" customFormat="1" ht="18.75" customHeight="1">
      <c r="A48" s="29"/>
      <c r="B48" s="12" t="s">
        <v>19</v>
      </c>
      <c r="C48" s="12"/>
      <c r="D48" s="394">
        <f t="shared" ref="D48:L48" si="14">D45+D32</f>
        <v>18457.975621490001</v>
      </c>
      <c r="E48" s="394">
        <f t="shared" si="14"/>
        <v>1952.1287296300006</v>
      </c>
      <c r="F48" s="394">
        <f t="shared" si="14"/>
        <v>24.986370219999998</v>
      </c>
      <c r="G48" s="394">
        <f t="shared" si="14"/>
        <v>3.0885761999999999</v>
      </c>
      <c r="H48" s="394">
        <f t="shared" si="14"/>
        <v>2.9575800700000001</v>
      </c>
      <c r="I48" s="394">
        <f t="shared" si="14"/>
        <v>0</v>
      </c>
      <c r="J48" s="394">
        <f t="shared" si="14"/>
        <v>0</v>
      </c>
      <c r="K48" s="394">
        <f t="shared" si="14"/>
        <v>14.35206213</v>
      </c>
      <c r="L48" s="394">
        <f t="shared" si="14"/>
        <v>12.15601214</v>
      </c>
      <c r="M48" s="110">
        <f>SUM(D48:L48)</f>
        <v>20467.64495188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2696.7135792300019</v>
      </c>
      <c r="E50" s="111">
        <v>62.604990269999995</v>
      </c>
      <c r="F50" s="111">
        <v>5.0245682899999995</v>
      </c>
      <c r="G50" s="111">
        <v>0.20154893000000002</v>
      </c>
      <c r="H50" s="111">
        <v>0</v>
      </c>
      <c r="I50" s="111">
        <v>0</v>
      </c>
      <c r="J50" s="111">
        <v>0</v>
      </c>
      <c r="K50" s="111">
        <v>3.6013951400000002</v>
      </c>
      <c r="L50" s="111">
        <v>0</v>
      </c>
      <c r="M50" s="110">
        <f>SUM(D50:L50)</f>
        <v>2768.1460818600021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13992.350086820006</v>
      </c>
      <c r="E51" s="111">
        <v>1816.6327652399989</v>
      </c>
      <c r="F51" s="111">
        <v>19.961801929999996</v>
      </c>
      <c r="G51" s="111">
        <v>2.8870272699999999</v>
      </c>
      <c r="H51" s="111">
        <v>2.9575800700000001</v>
      </c>
      <c r="I51" s="111">
        <v>0</v>
      </c>
      <c r="J51" s="111">
        <v>0</v>
      </c>
      <c r="K51" s="111">
        <v>10.750666989999999</v>
      </c>
      <c r="L51" s="111">
        <v>12.15601214</v>
      </c>
      <c r="M51" s="110">
        <f>SUM(D51:L51)</f>
        <v>15857.695940460006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1768.9119554399997</v>
      </c>
      <c r="E52" s="111">
        <v>72.890974119999996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1841.8029295599997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67" t="s">
        <v>333</v>
      </c>
      <c r="C55" s="469"/>
      <c r="D55" s="468">
        <f t="shared" ref="D55:M55" si="15">D56+D59+D62+D65</f>
        <v>285182.18044469017</v>
      </c>
      <c r="E55" s="468">
        <f t="shared" si="15"/>
        <v>30363.09395146004</v>
      </c>
      <c r="F55" s="468">
        <f t="shared" si="15"/>
        <v>7.0647417800000003</v>
      </c>
      <c r="G55" s="468">
        <f t="shared" si="15"/>
        <v>55.205339570000007</v>
      </c>
      <c r="H55" s="468">
        <f t="shared" si="15"/>
        <v>19.804107809999998</v>
      </c>
      <c r="I55" s="468">
        <f t="shared" si="15"/>
        <v>0</v>
      </c>
      <c r="J55" s="468">
        <f t="shared" si="15"/>
        <v>4.0453699999999995E-3</v>
      </c>
      <c r="K55" s="468">
        <f t="shared" si="15"/>
        <v>8.61897278</v>
      </c>
      <c r="L55" s="468">
        <f t="shared" si="15"/>
        <v>0</v>
      </c>
      <c r="M55" s="468">
        <f t="shared" si="15"/>
        <v>315635.97160346014</v>
      </c>
      <c r="N55" s="26"/>
    </row>
    <row r="56" spans="1:24" s="14" customFormat="1" ht="18" customHeight="1">
      <c r="A56" s="29"/>
      <c r="B56" s="12" t="s">
        <v>14</v>
      </c>
      <c r="C56" s="200"/>
      <c r="D56" s="394">
        <f t="shared" ref="D56:M56" si="16">SUM(D57:D58)</f>
        <v>205777.86577910013</v>
      </c>
      <c r="E56" s="394">
        <f t="shared" si="16"/>
        <v>17631.700245970031</v>
      </c>
      <c r="F56" s="394">
        <f t="shared" si="16"/>
        <v>7.0647417800000003</v>
      </c>
      <c r="G56" s="394">
        <f t="shared" si="16"/>
        <v>26.731690790000002</v>
      </c>
      <c r="H56" s="394">
        <f t="shared" si="16"/>
        <v>0</v>
      </c>
      <c r="I56" s="394">
        <f t="shared" si="16"/>
        <v>0</v>
      </c>
      <c r="J56" s="394">
        <f t="shared" si="16"/>
        <v>0</v>
      </c>
      <c r="K56" s="394">
        <f t="shared" si="16"/>
        <v>6.83819336</v>
      </c>
      <c r="L56" s="394">
        <f t="shared" si="16"/>
        <v>0</v>
      </c>
      <c r="M56" s="394">
        <f t="shared" si="16"/>
        <v>223450.20065100014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89226.60115793976</v>
      </c>
      <c r="E57" s="120">
        <v>14777.626471670032</v>
      </c>
      <c r="F57" s="120">
        <v>9.6998130000000002E-2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1">
        <v>0</v>
      </c>
      <c r="M57" s="110">
        <f>SUM(D57:L57)</f>
        <v>104004.32462773978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116551.26462116037</v>
      </c>
      <c r="E58" s="110">
        <v>2854.0737742999977</v>
      </c>
      <c r="F58" s="110">
        <v>6.9677436500000001</v>
      </c>
      <c r="G58" s="110">
        <v>26.731690790000002</v>
      </c>
      <c r="H58" s="110">
        <v>0</v>
      </c>
      <c r="I58" s="110">
        <v>0</v>
      </c>
      <c r="J58" s="110">
        <v>0</v>
      </c>
      <c r="K58" s="110">
        <v>6.83819336</v>
      </c>
      <c r="L58" s="381">
        <v>0</v>
      </c>
      <c r="M58" s="110">
        <f>SUM(D58:L58)</f>
        <v>119445.87602326037</v>
      </c>
      <c r="N58" s="26"/>
    </row>
    <row r="59" spans="1:24" s="14" customFormat="1" ht="18" customHeight="1">
      <c r="A59" s="30"/>
      <c r="B59" s="12" t="s">
        <v>331</v>
      </c>
      <c r="C59" s="200"/>
      <c r="D59" s="394">
        <f t="shared" ref="D59:L59" si="17">SUM(D60:D61)</f>
        <v>44905.255259849961</v>
      </c>
      <c r="E59" s="394">
        <f t="shared" si="17"/>
        <v>10941.902319930006</v>
      </c>
      <c r="F59" s="394">
        <f t="shared" si="17"/>
        <v>0</v>
      </c>
      <c r="G59" s="394">
        <f t="shared" si="17"/>
        <v>1.7434318700000002</v>
      </c>
      <c r="H59" s="394">
        <f t="shared" si="17"/>
        <v>0</v>
      </c>
      <c r="I59" s="394">
        <f t="shared" si="17"/>
        <v>0</v>
      </c>
      <c r="J59" s="394">
        <f t="shared" si="17"/>
        <v>0</v>
      </c>
      <c r="K59" s="394">
        <f t="shared" si="17"/>
        <v>0</v>
      </c>
      <c r="L59" s="394">
        <f t="shared" si="17"/>
        <v>0</v>
      </c>
      <c r="M59" s="110">
        <f>SUM(D59:L59)</f>
        <v>55848.90101164997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18331.172827369974</v>
      </c>
      <c r="E60" s="120">
        <v>5771.9635576600058</v>
      </c>
      <c r="F60" s="120">
        <v>0</v>
      </c>
      <c r="G60" s="120">
        <v>1.7434318700000002</v>
      </c>
      <c r="H60" s="120">
        <v>0</v>
      </c>
      <c r="I60" s="120">
        <v>0</v>
      </c>
      <c r="J60" s="120">
        <v>0</v>
      </c>
      <c r="K60" s="120">
        <v>0</v>
      </c>
      <c r="L60" s="381">
        <v>0</v>
      </c>
      <c r="M60" s="110">
        <f>SUM(D60:L60)</f>
        <v>24104.879816899978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26574.082432479987</v>
      </c>
      <c r="E61" s="110">
        <v>5169.9387622700006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1">
        <v>0</v>
      </c>
      <c r="M61" s="110">
        <f>SUM(D61:L61)</f>
        <v>31744.021194749988</v>
      </c>
      <c r="N61" s="26"/>
    </row>
    <row r="62" spans="1:24" s="14" customFormat="1" ht="18" customHeight="1">
      <c r="A62" s="29"/>
      <c r="B62" s="12" t="s">
        <v>17</v>
      </c>
      <c r="C62" s="200"/>
      <c r="D62" s="394">
        <f t="shared" ref="D62:M62" si="18">SUM(D63:D64)</f>
        <v>20304.243908019998</v>
      </c>
      <c r="E62" s="394">
        <f t="shared" si="18"/>
        <v>249.13153246000002</v>
      </c>
      <c r="F62" s="394">
        <f t="shared" si="18"/>
        <v>0</v>
      </c>
      <c r="G62" s="394">
        <f t="shared" si="18"/>
        <v>0</v>
      </c>
      <c r="H62" s="394">
        <f t="shared" si="18"/>
        <v>0</v>
      </c>
      <c r="I62" s="394">
        <f t="shared" si="18"/>
        <v>0</v>
      </c>
      <c r="J62" s="394">
        <f t="shared" si="18"/>
        <v>0</v>
      </c>
      <c r="K62" s="394">
        <f t="shared" si="18"/>
        <v>0</v>
      </c>
      <c r="L62" s="394">
        <f t="shared" si="18"/>
        <v>0</v>
      </c>
      <c r="M62" s="394">
        <f t="shared" si="18"/>
        <v>20553.375440479998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6182.0623955600004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1">
        <v>0</v>
      </c>
      <c r="M63" s="110">
        <f>SUM(D63:L63)</f>
        <v>6182.0623955600004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14122.181512459998</v>
      </c>
      <c r="E64" s="110">
        <v>249.13153246000002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1">
        <v>0</v>
      </c>
      <c r="M64" s="110">
        <f>SUM(D64:L64)</f>
        <v>14371.313044919998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14194.815497720007</v>
      </c>
      <c r="E65" s="110">
        <f t="shared" si="19"/>
        <v>1540.3598531000009</v>
      </c>
      <c r="F65" s="110">
        <f t="shared" si="19"/>
        <v>0</v>
      </c>
      <c r="G65" s="110">
        <f t="shared" si="19"/>
        <v>26.730216909999999</v>
      </c>
      <c r="H65" s="110">
        <f t="shared" si="19"/>
        <v>19.804107809999998</v>
      </c>
      <c r="I65" s="110">
        <f t="shared" si="19"/>
        <v>0</v>
      </c>
      <c r="J65" s="110">
        <f t="shared" si="19"/>
        <v>4.0453699999999995E-3</v>
      </c>
      <c r="K65" s="110">
        <f t="shared" si="19"/>
        <v>1.78077942</v>
      </c>
      <c r="L65" s="381">
        <f t="shared" si="19"/>
        <v>0</v>
      </c>
      <c r="M65" s="110">
        <f>SUM(D65:L65)</f>
        <v>15783.494500330007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3831.8931348100041</v>
      </c>
      <c r="E66" s="110">
        <v>1531.948633030001</v>
      </c>
      <c r="F66" s="110">
        <v>0</v>
      </c>
      <c r="G66" s="110">
        <v>26.730216909999999</v>
      </c>
      <c r="H66" s="110">
        <v>19.804107809999998</v>
      </c>
      <c r="I66" s="110">
        <v>0</v>
      </c>
      <c r="J66" s="110">
        <v>4.0453699999999995E-3</v>
      </c>
      <c r="K66" s="110">
        <v>1.78077942</v>
      </c>
      <c r="L66" s="381">
        <v>0</v>
      </c>
      <c r="M66" s="110">
        <f>SUM(D66:L66)</f>
        <v>5412.1609173500055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10362.922362910002</v>
      </c>
      <c r="E67" s="110">
        <v>8.4112200700000006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1">
        <v>0</v>
      </c>
      <c r="M67" s="110">
        <f>SUM(D67:L67)</f>
        <v>10371.333582980002</v>
      </c>
      <c r="N67" s="26"/>
    </row>
    <row r="68" spans="1:28" s="14" customFormat="1" ht="18" customHeight="1">
      <c r="A68" s="29"/>
      <c r="B68" s="467" t="s">
        <v>334</v>
      </c>
      <c r="C68" s="469"/>
      <c r="D68" s="468">
        <f t="shared" ref="D68:M68" si="20">D69+D70</f>
        <v>106621.99452509997</v>
      </c>
      <c r="E68" s="468">
        <f t="shared" si="20"/>
        <v>29640.579910339999</v>
      </c>
      <c r="F68" s="468">
        <f t="shared" si="20"/>
        <v>0</v>
      </c>
      <c r="G68" s="468">
        <f t="shared" si="20"/>
        <v>0</v>
      </c>
      <c r="H68" s="468">
        <f t="shared" si="20"/>
        <v>0</v>
      </c>
      <c r="I68" s="468">
        <f t="shared" si="20"/>
        <v>0</v>
      </c>
      <c r="J68" s="468">
        <f t="shared" si="20"/>
        <v>0</v>
      </c>
      <c r="K68" s="468">
        <f t="shared" si="20"/>
        <v>0</v>
      </c>
      <c r="L68" s="468">
        <f t="shared" si="20"/>
        <v>0</v>
      </c>
      <c r="M68" s="468">
        <f t="shared" si="20"/>
        <v>136262.57443543998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106621.99452509997</v>
      </c>
      <c r="E69" s="120">
        <v>29640.579910339999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1">
        <v>0</v>
      </c>
      <c r="M69" s="110">
        <f>SUM(D69:L69)</f>
        <v>136262.57443543998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1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4">
        <f t="shared" ref="D71:L71" si="21">D68+D55</f>
        <v>391804.17496979015</v>
      </c>
      <c r="E71" s="394">
        <f t="shared" si="21"/>
        <v>60003.673861800038</v>
      </c>
      <c r="F71" s="394">
        <f t="shared" si="21"/>
        <v>7.0647417800000003</v>
      </c>
      <c r="G71" s="394">
        <f t="shared" si="21"/>
        <v>55.205339570000007</v>
      </c>
      <c r="H71" s="394">
        <f t="shared" si="21"/>
        <v>19.804107809999998</v>
      </c>
      <c r="I71" s="394">
        <f t="shared" si="21"/>
        <v>0</v>
      </c>
      <c r="J71" s="394">
        <f t="shared" si="21"/>
        <v>4.0453699999999995E-3</v>
      </c>
      <c r="K71" s="394">
        <f t="shared" si="21"/>
        <v>8.61897278</v>
      </c>
      <c r="L71" s="394">
        <f t="shared" si="21"/>
        <v>0</v>
      </c>
      <c r="M71" s="110">
        <f>SUM(D71:L71)</f>
        <v>451898.54603890021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381714.39366888918</v>
      </c>
      <c r="E73" s="111">
        <v>59527.948799769962</v>
      </c>
      <c r="F73" s="111">
        <v>3.5643059900000003</v>
      </c>
      <c r="G73" s="111">
        <v>28.457840789999992</v>
      </c>
      <c r="H73" s="111">
        <v>10.04720974</v>
      </c>
      <c r="I73" s="111">
        <v>0</v>
      </c>
      <c r="J73" s="111">
        <v>0</v>
      </c>
      <c r="K73" s="111">
        <v>4.30948639</v>
      </c>
      <c r="L73" s="111">
        <v>0</v>
      </c>
      <c r="M73" s="110">
        <f>SUM(D73:L73)</f>
        <v>441288.7213115691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9748.6988270300026</v>
      </c>
      <c r="E74" s="111">
        <v>464.76331168999991</v>
      </c>
      <c r="F74" s="111">
        <v>3.50043579</v>
      </c>
      <c r="G74" s="111">
        <v>26.747498780000001</v>
      </c>
      <c r="H74" s="111">
        <v>9.7568980700000001</v>
      </c>
      <c r="I74" s="111">
        <v>0</v>
      </c>
      <c r="J74" s="111">
        <v>4.0453699999999995E-3</v>
      </c>
      <c r="K74" s="111">
        <v>4.30948639</v>
      </c>
      <c r="L74" s="111">
        <v>0</v>
      </c>
      <c r="M74" s="110">
        <f>SUM(D74:L74)</f>
        <v>10257.780503120002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341.08247387</v>
      </c>
      <c r="E75" s="123">
        <v>10.96175034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2">
        <f>SUM(D75:L75)</f>
        <v>352.04422420999998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78" priority="1" stopIfTrue="1">
      <formula>$E$3&lt;&gt;0</formula>
    </cfRule>
  </conditionalFormatting>
  <conditionalFormatting sqref="F4 J4:Q4">
    <cfRule type="expression" dxfId="77" priority="2" stopIfTrue="1">
      <formula>$E$3&lt;&gt;0</formula>
    </cfRule>
    <cfRule type="expression" dxfId="76" priority="3" stopIfTrue="1">
      <formula>$E$4&lt;&gt;0</formula>
    </cfRule>
  </conditionalFormatting>
  <conditionalFormatting sqref="F6 J6:Q6">
    <cfRule type="expression" dxfId="75" priority="4" stopIfTrue="1">
      <formula>$E$3+$E$4&lt;&gt;0</formula>
    </cfRule>
    <cfRule type="expression" dxfId="74" priority="5" stopIfTrue="1">
      <formula>$E$6&lt;&gt;0</formula>
    </cfRule>
  </conditionalFormatting>
  <conditionalFormatting sqref="F7 J7:Q7">
    <cfRule type="expression" dxfId="73" priority="6" stopIfTrue="1">
      <formula>$E$6+$E$4+$E$3&lt;&gt;0</formula>
    </cfRule>
    <cfRule type="expression" dxfId="72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760">
        <v>39337.386435185188</v>
      </c>
      <c r="B2" s="760"/>
      <c r="C2" s="760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759"/>
      <c r="C3" s="759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0"/>
      <c r="J4" s="134"/>
      <c r="K4" s="134"/>
      <c r="L4" s="134"/>
      <c r="M4" s="133"/>
    </row>
    <row r="5" spans="1:17" s="5" customFormat="1" ht="31.5" customHeight="1">
      <c r="A5" s="10"/>
      <c r="B5" s="759"/>
      <c r="C5" s="759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759"/>
      <c r="C6" s="759"/>
      <c r="D6" s="138"/>
      <c r="E6" s="140"/>
      <c r="F6" s="140"/>
      <c r="G6" s="140"/>
      <c r="H6" s="145" t="str">
        <f>'A1'!I7</f>
        <v>Turnover in nominal or notional principal amounts in June 2012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759"/>
      <c r="C7" s="759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2" customFormat="1" ht="21" hidden="1" customHeight="1">
      <c r="A11" s="369"/>
      <c r="B11" s="370"/>
      <c r="C11" s="370"/>
      <c r="D11" s="373"/>
      <c r="E11" s="373"/>
      <c r="F11" s="373"/>
      <c r="G11" s="373"/>
      <c r="H11" s="373"/>
      <c r="I11" s="373"/>
      <c r="J11" s="374"/>
      <c r="K11" s="374"/>
      <c r="L11" s="373"/>
    </row>
    <row r="12" spans="1:17" s="14" customFormat="1" ht="18" customHeight="1">
      <c r="A12" s="27"/>
      <c r="B12" s="28" t="s">
        <v>59</v>
      </c>
      <c r="C12" s="56"/>
      <c r="D12" s="216"/>
      <c r="E12" s="216"/>
      <c r="F12" s="216"/>
      <c r="G12" s="216"/>
      <c r="H12" s="216"/>
      <c r="I12" s="216"/>
      <c r="J12" s="216"/>
      <c r="K12" s="216"/>
      <c r="L12" s="216"/>
    </row>
    <row r="13" spans="1:17" s="14" customFormat="1" ht="18" customHeight="1">
      <c r="A13" s="27"/>
      <c r="B13" s="467" t="s">
        <v>333</v>
      </c>
      <c r="C13" s="469"/>
      <c r="D13" s="468">
        <f>D14+D17+D20+D23</f>
        <v>118729.4084423201</v>
      </c>
      <c r="E13" s="468">
        <f t="shared" ref="E13:L13" si="0">E14+E17+E20+E23</f>
        <v>4419.0036271699992</v>
      </c>
      <c r="F13" s="468">
        <f t="shared" si="0"/>
        <v>9086.2488048599971</v>
      </c>
      <c r="G13" s="468">
        <f t="shared" si="0"/>
        <v>1379.39041782</v>
      </c>
      <c r="H13" s="468">
        <f t="shared" si="0"/>
        <v>637.69896944999982</v>
      </c>
      <c r="I13" s="468">
        <f t="shared" si="0"/>
        <v>3056.7510493399996</v>
      </c>
      <c r="J13" s="468">
        <f t="shared" si="0"/>
        <v>38.6533704</v>
      </c>
      <c r="K13" s="468">
        <f t="shared" si="0"/>
        <v>851.40912315000003</v>
      </c>
      <c r="L13" s="468">
        <f t="shared" si="0"/>
        <v>138198.56380451011</v>
      </c>
    </row>
    <row r="14" spans="1:17" s="14" customFormat="1" ht="18" customHeight="1">
      <c r="A14" s="29"/>
      <c r="B14" s="12" t="s">
        <v>14</v>
      </c>
      <c r="C14" s="200"/>
      <c r="D14" s="394">
        <f t="shared" ref="D14:L14" si="1">SUM(D15:D16)</f>
        <v>72287.658482870247</v>
      </c>
      <c r="E14" s="394">
        <f t="shared" si="1"/>
        <v>1903.5097213699985</v>
      </c>
      <c r="F14" s="394">
        <f t="shared" si="1"/>
        <v>4603.4350887600021</v>
      </c>
      <c r="G14" s="394">
        <f t="shared" si="1"/>
        <v>644.64550238000027</v>
      </c>
      <c r="H14" s="394">
        <f t="shared" si="1"/>
        <v>286.77524632999996</v>
      </c>
      <c r="I14" s="394">
        <f t="shared" si="1"/>
        <v>1313.2242460300004</v>
      </c>
      <c r="J14" s="394">
        <f t="shared" si="1"/>
        <v>29.466484660000006</v>
      </c>
      <c r="K14" s="394">
        <f t="shared" si="1"/>
        <v>167.40351989999999</v>
      </c>
      <c r="L14" s="394">
        <f t="shared" si="1"/>
        <v>81236.118292300249</v>
      </c>
    </row>
    <row r="15" spans="1:17" s="14" customFormat="1" ht="18" customHeight="1">
      <c r="A15" s="30"/>
      <c r="B15" s="31" t="s">
        <v>15</v>
      </c>
      <c r="C15" s="200"/>
      <c r="D15" s="120">
        <v>11094.499700340031</v>
      </c>
      <c r="E15" s="120">
        <v>236.3101990699999</v>
      </c>
      <c r="F15" s="120">
        <v>266.41715764000003</v>
      </c>
      <c r="G15" s="120">
        <v>57.315301789999992</v>
      </c>
      <c r="H15" s="120">
        <v>70.77640387000001</v>
      </c>
      <c r="I15" s="120">
        <v>280.79066988</v>
      </c>
      <c r="J15" s="120">
        <v>0.42390130000000004</v>
      </c>
      <c r="K15" s="120">
        <v>18.951907139999999</v>
      </c>
      <c r="L15" s="120">
        <f>SUM(D15:K15)</f>
        <v>12025.485241030032</v>
      </c>
    </row>
    <row r="16" spans="1:17" s="14" customFormat="1" ht="18" customHeight="1">
      <c r="A16" s="30"/>
      <c r="B16" s="31" t="s">
        <v>16</v>
      </c>
      <c r="C16" s="200"/>
      <c r="D16" s="110">
        <v>61193.158782530219</v>
      </c>
      <c r="E16" s="110">
        <v>1667.1995222999985</v>
      </c>
      <c r="F16" s="110">
        <v>4337.0179311200018</v>
      </c>
      <c r="G16" s="110">
        <v>587.33020059000023</v>
      </c>
      <c r="H16" s="110">
        <v>215.99884245999996</v>
      </c>
      <c r="I16" s="110">
        <v>1032.4335761500004</v>
      </c>
      <c r="J16" s="110">
        <v>29.042583360000005</v>
      </c>
      <c r="K16" s="110">
        <v>148.45161275999999</v>
      </c>
      <c r="L16" s="120">
        <f>SUM(D16:K16)</f>
        <v>69210.633051270212</v>
      </c>
    </row>
    <row r="17" spans="1:14" s="14" customFormat="1" ht="18" customHeight="1">
      <c r="A17" s="30"/>
      <c r="B17" s="12" t="s">
        <v>331</v>
      </c>
      <c r="C17" s="200"/>
      <c r="D17" s="394">
        <f t="shared" ref="D17:L17" si="2">SUM(D18:D19)</f>
        <v>32190.337164119868</v>
      </c>
      <c r="E17" s="394">
        <f t="shared" si="2"/>
        <v>1164.1493791900007</v>
      </c>
      <c r="F17" s="394">
        <f t="shared" si="2"/>
        <v>2820.9995098699947</v>
      </c>
      <c r="G17" s="394">
        <f t="shared" si="2"/>
        <v>360.44845973999986</v>
      </c>
      <c r="H17" s="394">
        <f t="shared" si="2"/>
        <v>267.15239827999994</v>
      </c>
      <c r="I17" s="394">
        <f t="shared" si="2"/>
        <v>812.01458075999938</v>
      </c>
      <c r="J17" s="394">
        <f t="shared" si="2"/>
        <v>6.3172117299999995</v>
      </c>
      <c r="K17" s="394">
        <f t="shared" si="2"/>
        <v>562.95486527000003</v>
      </c>
      <c r="L17" s="394">
        <f t="shared" si="2"/>
        <v>38184.373568959862</v>
      </c>
    </row>
    <row r="18" spans="1:14" s="14" customFormat="1" ht="18" customHeight="1">
      <c r="A18" s="30"/>
      <c r="B18" s="31" t="s">
        <v>15</v>
      </c>
      <c r="C18" s="200"/>
      <c r="D18" s="120">
        <v>5638.8600885399983</v>
      </c>
      <c r="E18" s="120">
        <v>373.50242548000006</v>
      </c>
      <c r="F18" s="120">
        <v>124.29640498999998</v>
      </c>
      <c r="G18" s="120">
        <v>51.717007940000002</v>
      </c>
      <c r="H18" s="120">
        <v>23.328642779999996</v>
      </c>
      <c r="I18" s="120">
        <v>135.04440602000003</v>
      </c>
      <c r="J18" s="120">
        <v>2.2563642100000001</v>
      </c>
      <c r="K18" s="120">
        <v>49.407781610000008</v>
      </c>
      <c r="L18" s="120">
        <f>SUM(D18:K18)</f>
        <v>6398.413121569999</v>
      </c>
    </row>
    <row r="19" spans="1:14" s="14" customFormat="1" ht="18" customHeight="1">
      <c r="A19" s="30"/>
      <c r="B19" s="31" t="s">
        <v>16</v>
      </c>
      <c r="C19" s="200"/>
      <c r="D19" s="110">
        <v>26551.477075579871</v>
      </c>
      <c r="E19" s="110">
        <v>790.6469537100005</v>
      </c>
      <c r="F19" s="110">
        <v>2696.7031048799945</v>
      </c>
      <c r="G19" s="110">
        <v>308.73145179999989</v>
      </c>
      <c r="H19" s="110">
        <v>243.82375549999998</v>
      </c>
      <c r="I19" s="110">
        <v>676.97017473999938</v>
      </c>
      <c r="J19" s="110">
        <v>4.0608475199999994</v>
      </c>
      <c r="K19" s="110">
        <v>513.54708366</v>
      </c>
      <c r="L19" s="120">
        <f>SUM(D19:K19)</f>
        <v>31785.960447389865</v>
      </c>
    </row>
    <row r="20" spans="1:14" s="14" customFormat="1" ht="18" customHeight="1">
      <c r="A20" s="30"/>
      <c r="B20" s="12" t="s">
        <v>17</v>
      </c>
      <c r="C20" s="200"/>
      <c r="D20" s="394">
        <f t="shared" ref="D20:L20" si="3">SUM(D21:D22)</f>
        <v>1842.9917015100004</v>
      </c>
      <c r="E20" s="394">
        <f t="shared" si="3"/>
        <v>7.791331E-2</v>
      </c>
      <c r="F20" s="394">
        <f t="shared" si="3"/>
        <v>156.56090081999994</v>
      </c>
      <c r="G20" s="394">
        <f t="shared" si="3"/>
        <v>1.1981564799999997</v>
      </c>
      <c r="H20" s="394">
        <f t="shared" si="3"/>
        <v>6.2891550199999999</v>
      </c>
      <c r="I20" s="394">
        <f t="shared" si="3"/>
        <v>93.607957449999986</v>
      </c>
      <c r="J20" s="394">
        <f t="shared" si="3"/>
        <v>1.136941E-2</v>
      </c>
      <c r="K20" s="394">
        <f t="shared" si="3"/>
        <v>4.2838920000000003E-2</v>
      </c>
      <c r="L20" s="394">
        <f t="shared" si="3"/>
        <v>2100.7799929200005</v>
      </c>
    </row>
    <row r="21" spans="1:14" s="14" customFormat="1" ht="18" customHeight="1">
      <c r="A21" s="30"/>
      <c r="B21" s="31" t="s">
        <v>15</v>
      </c>
      <c r="C21" s="200"/>
      <c r="D21" s="110">
        <v>3.6710420000000001E-2</v>
      </c>
      <c r="E21" s="110">
        <v>0</v>
      </c>
      <c r="F21" s="110">
        <v>0.22252117999999999</v>
      </c>
      <c r="G21" s="110">
        <v>1.1981564799999997</v>
      </c>
      <c r="H21" s="110">
        <v>0</v>
      </c>
      <c r="I21" s="110">
        <v>0</v>
      </c>
      <c r="J21" s="110">
        <v>3.9923600000000004E-3</v>
      </c>
      <c r="K21" s="110">
        <v>0</v>
      </c>
      <c r="L21" s="120">
        <f>SUM(D21:K21)</f>
        <v>1.4613804399999999</v>
      </c>
    </row>
    <row r="22" spans="1:14" s="14" customFormat="1" ht="18" customHeight="1">
      <c r="A22" s="30"/>
      <c r="B22" s="31" t="s">
        <v>16</v>
      </c>
      <c r="C22" s="200"/>
      <c r="D22" s="110">
        <v>1842.9549910900005</v>
      </c>
      <c r="E22" s="110">
        <v>7.791331E-2</v>
      </c>
      <c r="F22" s="110">
        <v>156.33837963999994</v>
      </c>
      <c r="G22" s="110">
        <v>0</v>
      </c>
      <c r="H22" s="110">
        <v>6.2891550199999999</v>
      </c>
      <c r="I22" s="110">
        <v>93.607957449999986</v>
      </c>
      <c r="J22" s="110">
        <v>7.3770499999999996E-3</v>
      </c>
      <c r="K22" s="110">
        <v>4.2838920000000003E-2</v>
      </c>
      <c r="L22" s="120">
        <f>SUM(D22:K22)</f>
        <v>2099.3186124800004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12408.421093819978</v>
      </c>
      <c r="E23" s="110">
        <f t="shared" si="4"/>
        <v>1351.2666133</v>
      </c>
      <c r="F23" s="110">
        <f t="shared" si="4"/>
        <v>1505.2533054099999</v>
      </c>
      <c r="G23" s="110">
        <f t="shared" si="4"/>
        <v>373.09829921999994</v>
      </c>
      <c r="H23" s="110">
        <f t="shared" si="4"/>
        <v>77.482169819999996</v>
      </c>
      <c r="I23" s="110">
        <f t="shared" si="4"/>
        <v>837.90426510000009</v>
      </c>
      <c r="J23" s="110">
        <f t="shared" si="4"/>
        <v>2.8583045999999999</v>
      </c>
      <c r="K23" s="110">
        <f t="shared" si="4"/>
        <v>121.00789906</v>
      </c>
      <c r="L23" s="110">
        <f t="shared" si="4"/>
        <v>16677.291950329978</v>
      </c>
    </row>
    <row r="24" spans="1:14" s="14" customFormat="1" ht="18" customHeight="1">
      <c r="A24" s="30"/>
      <c r="B24" s="31" t="s">
        <v>15</v>
      </c>
      <c r="C24" s="200"/>
      <c r="D24" s="110">
        <v>5251.0973767999849</v>
      </c>
      <c r="E24" s="110">
        <v>156.04115695999994</v>
      </c>
      <c r="F24" s="110">
        <v>694.02177714000027</v>
      </c>
      <c r="G24" s="110">
        <v>115.19501188000004</v>
      </c>
      <c r="H24" s="110">
        <v>41.375389500000004</v>
      </c>
      <c r="I24" s="110">
        <v>274.61367236000001</v>
      </c>
      <c r="J24" s="110">
        <v>2.8294168699999998</v>
      </c>
      <c r="K24" s="110">
        <v>83.577434659999994</v>
      </c>
      <c r="L24" s="120">
        <f>SUM(D24:K24)</f>
        <v>6618.7512361699864</v>
      </c>
    </row>
    <row r="25" spans="1:14" s="14" customFormat="1" ht="18" customHeight="1">
      <c r="A25" s="30"/>
      <c r="B25" s="31" t="s">
        <v>16</v>
      </c>
      <c r="C25" s="200"/>
      <c r="D25" s="110">
        <v>7157.3237170199927</v>
      </c>
      <c r="E25" s="110">
        <v>1195.2254563400002</v>
      </c>
      <c r="F25" s="110">
        <v>811.23152826999979</v>
      </c>
      <c r="G25" s="110">
        <v>257.90328733999991</v>
      </c>
      <c r="H25" s="110">
        <v>36.106780319999999</v>
      </c>
      <c r="I25" s="110">
        <v>563.29059274000008</v>
      </c>
      <c r="J25" s="110">
        <v>2.8887729999999997E-2</v>
      </c>
      <c r="K25" s="110">
        <v>37.430464399999998</v>
      </c>
      <c r="L25" s="120">
        <f>SUM(D25:K25)</f>
        <v>10058.540714159994</v>
      </c>
    </row>
    <row r="26" spans="1:14" s="14" customFormat="1" ht="18" customHeight="1">
      <c r="A26" s="29"/>
      <c r="B26" s="467" t="s">
        <v>334</v>
      </c>
      <c r="C26" s="469"/>
      <c r="D26" s="468">
        <f>D27+D28</f>
        <v>1428.24569189</v>
      </c>
      <c r="E26" s="468">
        <f t="shared" ref="E26:L26" si="5">E27+E28</f>
        <v>0</v>
      </c>
      <c r="F26" s="468">
        <f t="shared" si="5"/>
        <v>3.5706100000000005E-2</v>
      </c>
      <c r="G26" s="468">
        <f t="shared" si="5"/>
        <v>0</v>
      </c>
      <c r="H26" s="468">
        <f t="shared" si="5"/>
        <v>0</v>
      </c>
      <c r="I26" s="468">
        <f t="shared" si="5"/>
        <v>0</v>
      </c>
      <c r="J26" s="468">
        <f t="shared" si="5"/>
        <v>0</v>
      </c>
      <c r="K26" s="468">
        <f t="shared" si="5"/>
        <v>0</v>
      </c>
      <c r="L26" s="468">
        <f t="shared" si="5"/>
        <v>1428.28139799</v>
      </c>
    </row>
    <row r="27" spans="1:14" s="14" customFormat="1" ht="18" customHeight="1">
      <c r="A27" s="30"/>
      <c r="B27" s="31" t="s">
        <v>15</v>
      </c>
      <c r="C27" s="200"/>
      <c r="D27" s="120">
        <v>1428.24569189</v>
      </c>
      <c r="E27" s="120">
        <v>0</v>
      </c>
      <c r="F27" s="120">
        <v>3.5706100000000005E-2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1428.28139799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4">
        <f>D26+D13</f>
        <v>120157.6541342101</v>
      </c>
      <c r="E29" s="394">
        <f t="shared" ref="E29:L29" si="6">E26+E13</f>
        <v>4419.0036271699992</v>
      </c>
      <c r="F29" s="394">
        <f t="shared" si="6"/>
        <v>9086.2845109599966</v>
      </c>
      <c r="G29" s="394">
        <f t="shared" si="6"/>
        <v>1379.39041782</v>
      </c>
      <c r="H29" s="394">
        <f t="shared" si="6"/>
        <v>637.69896944999982</v>
      </c>
      <c r="I29" s="394">
        <f t="shared" si="6"/>
        <v>3056.7510493399996</v>
      </c>
      <c r="J29" s="394">
        <f t="shared" si="6"/>
        <v>38.6533704</v>
      </c>
      <c r="K29" s="394">
        <f t="shared" si="6"/>
        <v>851.40912315000003</v>
      </c>
      <c r="L29" s="394">
        <f t="shared" si="6"/>
        <v>139626.84520250012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336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67" t="s">
        <v>333</v>
      </c>
      <c r="C32" s="469"/>
      <c r="D32" s="468">
        <f t="shared" ref="D32:L32" si="7">D33+D36+D39+D42</f>
        <v>213.22016981000002</v>
      </c>
      <c r="E32" s="468">
        <f t="shared" si="7"/>
        <v>0.3908314</v>
      </c>
      <c r="F32" s="468">
        <f t="shared" si="7"/>
        <v>631.51705598000024</v>
      </c>
      <c r="G32" s="468">
        <f t="shared" si="7"/>
        <v>11.08774863</v>
      </c>
      <c r="H32" s="468">
        <f t="shared" si="7"/>
        <v>204.72693554</v>
      </c>
      <c r="I32" s="468">
        <f t="shared" si="7"/>
        <v>0</v>
      </c>
      <c r="J32" s="468">
        <f t="shared" si="7"/>
        <v>15.4591925</v>
      </c>
      <c r="K32" s="468">
        <f t="shared" si="7"/>
        <v>141.04720542000001</v>
      </c>
      <c r="L32" s="468">
        <f t="shared" si="7"/>
        <v>1217.4491392800005</v>
      </c>
    </row>
    <row r="33" spans="1:12" s="14" customFormat="1" ht="18" customHeight="1">
      <c r="A33" s="29"/>
      <c r="B33" s="12" t="s">
        <v>14</v>
      </c>
      <c r="C33" s="200"/>
      <c r="D33" s="394">
        <f t="shared" ref="D33:L33" si="8">SUM(D34:D35)</f>
        <v>15.574040449999996</v>
      </c>
      <c r="E33" s="394">
        <f t="shared" si="8"/>
        <v>0.14072436999999999</v>
      </c>
      <c r="F33" s="394">
        <f t="shared" si="8"/>
        <v>348.76588716000015</v>
      </c>
      <c r="G33" s="394">
        <f t="shared" si="8"/>
        <v>11.0706162</v>
      </c>
      <c r="H33" s="394">
        <f t="shared" si="8"/>
        <v>50.241037359999993</v>
      </c>
      <c r="I33" s="394">
        <f t="shared" si="8"/>
        <v>0</v>
      </c>
      <c r="J33" s="394">
        <f t="shared" si="8"/>
        <v>15.334833100000001</v>
      </c>
      <c r="K33" s="394">
        <f t="shared" si="8"/>
        <v>17.029237659999996</v>
      </c>
      <c r="L33" s="394">
        <f t="shared" si="8"/>
        <v>458.15637630000015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32.817682720000008</v>
      </c>
      <c r="G34" s="120">
        <v>0</v>
      </c>
      <c r="H34" s="120">
        <v>0</v>
      </c>
      <c r="I34" s="120">
        <v>0</v>
      </c>
      <c r="J34" s="120">
        <v>0</v>
      </c>
      <c r="K34" s="120">
        <v>0.376419</v>
      </c>
      <c r="L34" s="120">
        <f>SUM(D34:K34)</f>
        <v>33.194101720000006</v>
      </c>
    </row>
    <row r="35" spans="1:12" s="14" customFormat="1" ht="18" customHeight="1">
      <c r="A35" s="30"/>
      <c r="B35" s="31" t="s">
        <v>16</v>
      </c>
      <c r="C35" s="200"/>
      <c r="D35" s="110">
        <v>15.574040449999996</v>
      </c>
      <c r="E35" s="110">
        <v>0.14072436999999999</v>
      </c>
      <c r="F35" s="110">
        <v>315.94820444000015</v>
      </c>
      <c r="G35" s="110">
        <v>11.0706162</v>
      </c>
      <c r="H35" s="110">
        <v>50.241037359999993</v>
      </c>
      <c r="I35" s="110">
        <v>0</v>
      </c>
      <c r="J35" s="110">
        <v>15.334833100000001</v>
      </c>
      <c r="K35" s="110">
        <v>16.652818659999998</v>
      </c>
      <c r="L35" s="120">
        <f>SUM(D35:K35)</f>
        <v>424.96227458000016</v>
      </c>
    </row>
    <row r="36" spans="1:12" s="14" customFormat="1" ht="18" customHeight="1">
      <c r="A36" s="30"/>
      <c r="B36" s="12" t="s">
        <v>331</v>
      </c>
      <c r="C36" s="200"/>
      <c r="D36" s="394">
        <f t="shared" ref="D36:L36" si="9">SUM(D37:D38)</f>
        <v>27.441136570000008</v>
      </c>
      <c r="E36" s="394">
        <f t="shared" si="9"/>
        <v>0.25010703000000001</v>
      </c>
      <c r="F36" s="394">
        <f t="shared" si="9"/>
        <v>253.95336745000006</v>
      </c>
      <c r="G36" s="394">
        <f t="shared" si="9"/>
        <v>1.7132430000000001E-2</v>
      </c>
      <c r="H36" s="394">
        <f t="shared" si="9"/>
        <v>154.44582699</v>
      </c>
      <c r="I36" s="394">
        <f t="shared" si="9"/>
        <v>0</v>
      </c>
      <c r="J36" s="394">
        <f t="shared" si="9"/>
        <v>0.12435939999999999</v>
      </c>
      <c r="K36" s="394">
        <f t="shared" si="9"/>
        <v>119.74939263000003</v>
      </c>
      <c r="L36" s="394">
        <f t="shared" si="9"/>
        <v>555.98132250000015</v>
      </c>
    </row>
    <row r="37" spans="1:12" s="14" customFormat="1" ht="18" customHeight="1">
      <c r="A37" s="30"/>
      <c r="B37" s="31" t="s">
        <v>15</v>
      </c>
      <c r="C37" s="200"/>
      <c r="D37" s="120">
        <v>1.0030088399999999</v>
      </c>
      <c r="E37" s="120">
        <v>0</v>
      </c>
      <c r="F37" s="120">
        <v>3.0885910499999998</v>
      </c>
      <c r="G37" s="120">
        <v>0</v>
      </c>
      <c r="H37" s="120">
        <v>0</v>
      </c>
      <c r="I37" s="120">
        <v>0</v>
      </c>
      <c r="J37" s="120">
        <v>0</v>
      </c>
      <c r="K37" s="120">
        <v>1.5027900299999999</v>
      </c>
      <c r="L37" s="120">
        <f>SUM(D37:K37)</f>
        <v>5.5943899199999993</v>
      </c>
    </row>
    <row r="38" spans="1:12" s="14" customFormat="1" ht="18" customHeight="1">
      <c r="A38" s="30"/>
      <c r="B38" s="31" t="s">
        <v>16</v>
      </c>
      <c r="C38" s="200"/>
      <c r="D38" s="110">
        <v>26.438127730000009</v>
      </c>
      <c r="E38" s="110">
        <v>0.25010703000000001</v>
      </c>
      <c r="F38" s="110">
        <v>250.86477640000007</v>
      </c>
      <c r="G38" s="110">
        <v>1.7132430000000001E-2</v>
      </c>
      <c r="H38" s="110">
        <v>154.44582699</v>
      </c>
      <c r="I38" s="110">
        <v>0</v>
      </c>
      <c r="J38" s="110">
        <v>0.12435939999999999</v>
      </c>
      <c r="K38" s="110">
        <v>118.24660260000003</v>
      </c>
      <c r="L38" s="120">
        <f>SUM(D38:K38)</f>
        <v>550.38693258000012</v>
      </c>
    </row>
    <row r="39" spans="1:12" s="14" customFormat="1" ht="18" customHeight="1">
      <c r="A39" s="30"/>
      <c r="B39" s="12" t="s">
        <v>17</v>
      </c>
      <c r="C39" s="200"/>
      <c r="D39" s="394">
        <f t="shared" ref="D39:L39" si="10">SUM(D40:D41)</f>
        <v>6.1867517099999993</v>
      </c>
      <c r="E39" s="394">
        <f t="shared" si="10"/>
        <v>0</v>
      </c>
      <c r="F39" s="394">
        <f t="shared" si="10"/>
        <v>26.96377936</v>
      </c>
      <c r="G39" s="394">
        <f t="shared" si="10"/>
        <v>0</v>
      </c>
      <c r="H39" s="394">
        <f t="shared" si="10"/>
        <v>0</v>
      </c>
      <c r="I39" s="394">
        <f t="shared" si="10"/>
        <v>0</v>
      </c>
      <c r="J39" s="394">
        <f t="shared" si="10"/>
        <v>0</v>
      </c>
      <c r="K39" s="394">
        <f t="shared" si="10"/>
        <v>0</v>
      </c>
      <c r="L39" s="394">
        <f t="shared" si="10"/>
        <v>33.15053107</v>
      </c>
    </row>
    <row r="40" spans="1:12" s="14" customFormat="1" ht="18" customHeight="1">
      <c r="A40" s="30"/>
      <c r="B40" s="31" t="s">
        <v>15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6.1867517099999993</v>
      </c>
      <c r="E41" s="110">
        <v>0</v>
      </c>
      <c r="F41" s="110">
        <v>26.96377936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33.15053107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164.01824108000002</v>
      </c>
      <c r="E42" s="110">
        <f t="shared" si="11"/>
        <v>0</v>
      </c>
      <c r="F42" s="110">
        <f t="shared" si="11"/>
        <v>1.8340220099999998</v>
      </c>
      <c r="G42" s="110">
        <f t="shared" si="11"/>
        <v>0</v>
      </c>
      <c r="H42" s="110">
        <f t="shared" si="11"/>
        <v>4.0071190000000007E-2</v>
      </c>
      <c r="I42" s="110">
        <f t="shared" si="11"/>
        <v>0</v>
      </c>
      <c r="J42" s="110">
        <f t="shared" si="11"/>
        <v>0</v>
      </c>
      <c r="K42" s="110">
        <f t="shared" si="11"/>
        <v>4.2685751300000003</v>
      </c>
      <c r="L42" s="110">
        <f t="shared" si="11"/>
        <v>170.16090941000004</v>
      </c>
    </row>
    <row r="43" spans="1:12" s="14" customFormat="1" ht="18" customHeight="1">
      <c r="A43" s="30"/>
      <c r="B43" s="31" t="s">
        <v>15</v>
      </c>
      <c r="C43" s="200"/>
      <c r="D43" s="110">
        <v>2.8706859699999998</v>
      </c>
      <c r="E43" s="110">
        <v>0</v>
      </c>
      <c r="F43" s="110">
        <v>1.8031749899999998</v>
      </c>
      <c r="G43" s="110">
        <v>0</v>
      </c>
      <c r="H43" s="110">
        <v>4.0071190000000007E-2</v>
      </c>
      <c r="I43" s="110">
        <v>0</v>
      </c>
      <c r="J43" s="110">
        <v>0</v>
      </c>
      <c r="K43" s="110">
        <v>0.406474</v>
      </c>
      <c r="L43" s="120">
        <f>SUM(D43:K43)</f>
        <v>5.12040615</v>
      </c>
    </row>
    <row r="44" spans="1:12" s="14" customFormat="1" ht="18" customHeight="1">
      <c r="A44" s="30"/>
      <c r="B44" s="31" t="s">
        <v>16</v>
      </c>
      <c r="C44" s="200"/>
      <c r="D44" s="110">
        <v>161.14755511000001</v>
      </c>
      <c r="E44" s="110">
        <v>0</v>
      </c>
      <c r="F44" s="110">
        <v>3.0847019999999999E-2</v>
      </c>
      <c r="G44" s="110">
        <v>0</v>
      </c>
      <c r="H44" s="110">
        <v>0</v>
      </c>
      <c r="I44" s="110">
        <v>0</v>
      </c>
      <c r="J44" s="110">
        <v>0</v>
      </c>
      <c r="K44" s="110">
        <v>3.8621011300000005</v>
      </c>
      <c r="L44" s="120">
        <f>SUM(D44:K44)</f>
        <v>165.04050326000004</v>
      </c>
    </row>
    <row r="45" spans="1:12" s="14" customFormat="1" ht="18" customHeight="1">
      <c r="A45" s="29"/>
      <c r="B45" s="467" t="s">
        <v>334</v>
      </c>
      <c r="C45" s="469"/>
      <c r="D45" s="468">
        <f t="shared" ref="D45:L45" si="12">D46+D47</f>
        <v>1438.6680315300002</v>
      </c>
      <c r="E45" s="468">
        <f t="shared" si="12"/>
        <v>0</v>
      </c>
      <c r="F45" s="468">
        <f t="shared" si="12"/>
        <v>0.25412323000000003</v>
      </c>
      <c r="G45" s="468">
        <f t="shared" si="12"/>
        <v>0</v>
      </c>
      <c r="H45" s="468">
        <f t="shared" si="12"/>
        <v>0</v>
      </c>
      <c r="I45" s="468">
        <f t="shared" si="12"/>
        <v>0</v>
      </c>
      <c r="J45" s="468">
        <f t="shared" si="12"/>
        <v>0</v>
      </c>
      <c r="K45" s="468">
        <f t="shared" si="12"/>
        <v>0</v>
      </c>
      <c r="L45" s="468">
        <f t="shared" si="12"/>
        <v>1438.9221547600002</v>
      </c>
    </row>
    <row r="46" spans="1:12" s="14" customFormat="1" ht="18" customHeight="1">
      <c r="A46" s="30"/>
      <c r="B46" s="31" t="s">
        <v>15</v>
      </c>
      <c r="C46" s="200"/>
      <c r="D46" s="120">
        <v>646.62852893999991</v>
      </c>
      <c r="E46" s="120">
        <v>0</v>
      </c>
      <c r="F46" s="120">
        <v>0.25412323000000003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646.88265216999991</v>
      </c>
    </row>
    <row r="47" spans="1:12" s="14" customFormat="1" ht="18" customHeight="1">
      <c r="A47" s="30"/>
      <c r="B47" s="31" t="s">
        <v>16</v>
      </c>
      <c r="C47" s="200"/>
      <c r="D47" s="110">
        <v>792.03950259000032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792.03950259000032</v>
      </c>
    </row>
    <row r="48" spans="1:12" s="14" customFormat="1" ht="18" customHeight="1">
      <c r="A48" s="29"/>
      <c r="B48" s="12" t="s">
        <v>19</v>
      </c>
      <c r="C48" s="12"/>
      <c r="D48" s="394">
        <f>D45+D32</f>
        <v>1651.8882013400003</v>
      </c>
      <c r="E48" s="394">
        <f t="shared" ref="E48:L48" si="13">E45+E32</f>
        <v>0.3908314</v>
      </c>
      <c r="F48" s="394">
        <f t="shared" si="13"/>
        <v>631.77117921000024</v>
      </c>
      <c r="G48" s="394">
        <f t="shared" si="13"/>
        <v>11.08774863</v>
      </c>
      <c r="H48" s="394">
        <f t="shared" si="13"/>
        <v>204.72693554</v>
      </c>
      <c r="I48" s="394">
        <f t="shared" si="13"/>
        <v>0</v>
      </c>
      <c r="J48" s="394">
        <f t="shared" si="13"/>
        <v>15.4591925</v>
      </c>
      <c r="K48" s="394">
        <f t="shared" si="13"/>
        <v>141.04720542000001</v>
      </c>
      <c r="L48" s="394">
        <f t="shared" si="13"/>
        <v>2656.371294040001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109.34268052999998</v>
      </c>
      <c r="E50" s="111">
        <v>0.25010703000000001</v>
      </c>
      <c r="F50" s="111">
        <v>631.51860007999983</v>
      </c>
      <c r="G50" s="111">
        <v>1.7132430000000001E-2</v>
      </c>
      <c r="H50" s="111">
        <v>204.72693553999997</v>
      </c>
      <c r="I50" s="111">
        <v>0</v>
      </c>
      <c r="J50" s="111">
        <v>11.604459100000001</v>
      </c>
      <c r="K50" s="111">
        <v>10.839361060000002</v>
      </c>
      <c r="L50" s="110">
        <f>SUM(D50:K50)</f>
        <v>968.29927576999967</v>
      </c>
    </row>
    <row r="51" spans="1:12" s="14" customFormat="1" ht="18" customHeight="1">
      <c r="A51" s="29"/>
      <c r="B51" s="12" t="s">
        <v>22</v>
      </c>
      <c r="C51" s="12"/>
      <c r="D51" s="111">
        <v>1461.6658620699993</v>
      </c>
      <c r="E51" s="111">
        <v>0.14072436999999999</v>
      </c>
      <c r="F51" s="111">
        <v>0.25257913000000004</v>
      </c>
      <c r="G51" s="111">
        <v>11.0706162</v>
      </c>
      <c r="H51" s="111">
        <v>0</v>
      </c>
      <c r="I51" s="111">
        <v>0</v>
      </c>
      <c r="J51" s="111">
        <v>3.8547334000000002</v>
      </c>
      <c r="K51" s="111">
        <v>130.20784436</v>
      </c>
      <c r="L51" s="110">
        <f>SUM(D51:K51)</f>
        <v>1607.1923595299993</v>
      </c>
    </row>
    <row r="52" spans="1:12" s="14" customFormat="1" ht="18" customHeight="1">
      <c r="A52" s="29"/>
      <c r="B52" s="12" t="s">
        <v>23</v>
      </c>
      <c r="C52" s="12"/>
      <c r="D52" s="111">
        <v>80.879658739999996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0</v>
      </c>
      <c r="L52" s="110">
        <f>SUM(D52:K52)</f>
        <v>80.879658739999996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67" t="s">
        <v>333</v>
      </c>
      <c r="C55" s="469"/>
      <c r="D55" s="468">
        <f t="shared" ref="D55:L55" si="14">D56+D59+D62+D65</f>
        <v>123483.38716316009</v>
      </c>
      <c r="E55" s="468">
        <f t="shared" si="14"/>
        <v>8207.8873161599986</v>
      </c>
      <c r="F55" s="468">
        <f t="shared" si="14"/>
        <v>7486.0823427999985</v>
      </c>
      <c r="G55" s="468">
        <f t="shared" si="14"/>
        <v>10832.943440070003</v>
      </c>
      <c r="H55" s="468">
        <f t="shared" si="14"/>
        <v>677.40519941000002</v>
      </c>
      <c r="I55" s="468">
        <f t="shared" si="14"/>
        <v>1708.9796250900006</v>
      </c>
      <c r="J55" s="468">
        <f t="shared" si="14"/>
        <v>193.68412751999998</v>
      </c>
      <c r="K55" s="468">
        <f t="shared" si="14"/>
        <v>2102.1811190399994</v>
      </c>
      <c r="L55" s="468">
        <f t="shared" si="14"/>
        <v>154692.55033325008</v>
      </c>
    </row>
    <row r="56" spans="1:12" s="14" customFormat="1" ht="18" customHeight="1">
      <c r="A56" s="29"/>
      <c r="B56" s="12" t="s">
        <v>14</v>
      </c>
      <c r="C56" s="200"/>
      <c r="D56" s="394">
        <f t="shared" ref="D56:L56" si="15">SUM(D57:D58)</f>
        <v>73502.454029479995</v>
      </c>
      <c r="E56" s="394">
        <f t="shared" si="15"/>
        <v>5185.1565759099976</v>
      </c>
      <c r="F56" s="394">
        <f t="shared" si="15"/>
        <v>2967.3295217999994</v>
      </c>
      <c r="G56" s="394">
        <f t="shared" si="15"/>
        <v>3882.286222719998</v>
      </c>
      <c r="H56" s="394">
        <f t="shared" si="15"/>
        <v>469.23546106000003</v>
      </c>
      <c r="I56" s="394">
        <f t="shared" si="15"/>
        <v>807.5068863500004</v>
      </c>
      <c r="J56" s="394">
        <f t="shared" si="15"/>
        <v>101.59202430999997</v>
      </c>
      <c r="K56" s="394">
        <f t="shared" si="15"/>
        <v>467.10992901999992</v>
      </c>
      <c r="L56" s="394">
        <f t="shared" si="15"/>
        <v>87382.67065064999</v>
      </c>
    </row>
    <row r="57" spans="1:12" s="14" customFormat="1" ht="18" customHeight="1">
      <c r="A57" s="30"/>
      <c r="B57" s="31" t="s">
        <v>15</v>
      </c>
      <c r="C57" s="200"/>
      <c r="D57" s="120">
        <v>21725.358768329974</v>
      </c>
      <c r="E57" s="120">
        <v>912.97668387999954</v>
      </c>
      <c r="F57" s="120">
        <v>378.60231676000024</v>
      </c>
      <c r="G57" s="120">
        <v>360.07821799000021</v>
      </c>
      <c r="H57" s="120">
        <v>91.407557530000005</v>
      </c>
      <c r="I57" s="120">
        <v>35.657484740000001</v>
      </c>
      <c r="J57" s="120">
        <v>0</v>
      </c>
      <c r="K57" s="120">
        <v>22.045562600000004</v>
      </c>
      <c r="L57" s="120">
        <f>SUM(D57:K57)</f>
        <v>23526.126591829976</v>
      </c>
    </row>
    <row r="58" spans="1:12" s="14" customFormat="1" ht="18" customHeight="1">
      <c r="A58" s="30"/>
      <c r="B58" s="31" t="s">
        <v>16</v>
      </c>
      <c r="C58" s="200"/>
      <c r="D58" s="110">
        <v>51777.095261150018</v>
      </c>
      <c r="E58" s="110">
        <v>4272.179892029998</v>
      </c>
      <c r="F58" s="110">
        <v>2588.7272050399993</v>
      </c>
      <c r="G58" s="110">
        <v>3522.2080047299978</v>
      </c>
      <c r="H58" s="110">
        <v>377.82790353000001</v>
      </c>
      <c r="I58" s="110">
        <v>771.84940161000043</v>
      </c>
      <c r="J58" s="110">
        <v>101.59202430999997</v>
      </c>
      <c r="K58" s="110">
        <v>445.06436641999994</v>
      </c>
      <c r="L58" s="120">
        <f>SUM(D58:K58)</f>
        <v>63856.544058820014</v>
      </c>
    </row>
    <row r="59" spans="1:12" s="14" customFormat="1" ht="18" customHeight="1">
      <c r="A59" s="30"/>
      <c r="B59" s="12" t="s">
        <v>331</v>
      </c>
      <c r="C59" s="200"/>
      <c r="D59" s="394">
        <f t="shared" ref="D59:L59" si="16">SUM(D60:D61)</f>
        <v>29378.853272100063</v>
      </c>
      <c r="E59" s="394">
        <f t="shared" si="16"/>
        <v>2668.3665434900004</v>
      </c>
      <c r="F59" s="394">
        <f t="shared" si="16"/>
        <v>1728.8209591200007</v>
      </c>
      <c r="G59" s="394">
        <f t="shared" si="16"/>
        <v>1861.4078171600006</v>
      </c>
      <c r="H59" s="394">
        <f t="shared" si="16"/>
        <v>73.705899210000027</v>
      </c>
      <c r="I59" s="394">
        <f t="shared" si="16"/>
        <v>296.68091264999998</v>
      </c>
      <c r="J59" s="394">
        <f t="shared" si="16"/>
        <v>67.861143999999996</v>
      </c>
      <c r="K59" s="394">
        <f t="shared" si="16"/>
        <v>1509.6038995799993</v>
      </c>
      <c r="L59" s="394">
        <f t="shared" si="16"/>
        <v>37585.300447310066</v>
      </c>
    </row>
    <row r="60" spans="1:12" s="14" customFormat="1" ht="18" customHeight="1">
      <c r="A60" s="30"/>
      <c r="B60" s="31" t="s">
        <v>15</v>
      </c>
      <c r="C60" s="200"/>
      <c r="D60" s="120">
        <v>6776.9786988100068</v>
      </c>
      <c r="E60" s="120">
        <v>1794.97166462</v>
      </c>
      <c r="F60" s="120">
        <v>360.23322945000029</v>
      </c>
      <c r="G60" s="120">
        <v>165.75943610999997</v>
      </c>
      <c r="H60" s="120">
        <v>7.6970040499999994</v>
      </c>
      <c r="I60" s="120">
        <v>101.44362008</v>
      </c>
      <c r="J60" s="120">
        <v>3.9641738299999991</v>
      </c>
      <c r="K60" s="120">
        <v>110.21668978999998</v>
      </c>
      <c r="L60" s="120">
        <f>SUM(D60:K60)</f>
        <v>9321.2645167400078</v>
      </c>
    </row>
    <row r="61" spans="1:12" s="14" customFormat="1" ht="18" customHeight="1">
      <c r="A61" s="30"/>
      <c r="B61" s="31" t="s">
        <v>16</v>
      </c>
      <c r="C61" s="200"/>
      <c r="D61" s="110">
        <v>22601.874573290057</v>
      </c>
      <c r="E61" s="110">
        <v>873.39487887000018</v>
      </c>
      <c r="F61" s="110">
        <v>1368.5877296700003</v>
      </c>
      <c r="G61" s="110">
        <v>1695.6483810500006</v>
      </c>
      <c r="H61" s="110">
        <v>66.008895160000023</v>
      </c>
      <c r="I61" s="110">
        <v>195.23729256999999</v>
      </c>
      <c r="J61" s="110">
        <v>63.896970169999996</v>
      </c>
      <c r="K61" s="110">
        <v>1399.3872097899994</v>
      </c>
      <c r="L61" s="120">
        <f>SUM(D61:K61)</f>
        <v>28264.035930570059</v>
      </c>
    </row>
    <row r="62" spans="1:12" s="14" customFormat="1" ht="18" customHeight="1">
      <c r="A62" s="30"/>
      <c r="B62" s="12" t="s">
        <v>17</v>
      </c>
      <c r="C62" s="200"/>
      <c r="D62" s="394">
        <f t="shared" ref="D62:L62" si="17">SUM(D63:D64)</f>
        <v>10290.470094829998</v>
      </c>
      <c r="E62" s="394">
        <f t="shared" si="17"/>
        <v>0</v>
      </c>
      <c r="F62" s="394">
        <f t="shared" si="17"/>
        <v>1536.5399285100004</v>
      </c>
      <c r="G62" s="394">
        <f t="shared" si="17"/>
        <v>6.8897340000000001E-2</v>
      </c>
      <c r="H62" s="394">
        <f t="shared" si="17"/>
        <v>0</v>
      </c>
      <c r="I62" s="394">
        <f t="shared" si="17"/>
        <v>10.16474462</v>
      </c>
      <c r="J62" s="394">
        <f t="shared" si="17"/>
        <v>0</v>
      </c>
      <c r="K62" s="394">
        <f t="shared" si="17"/>
        <v>0</v>
      </c>
      <c r="L62" s="394">
        <f t="shared" si="17"/>
        <v>11837.243665299999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10290.470094829998</v>
      </c>
      <c r="E64" s="110">
        <v>0</v>
      </c>
      <c r="F64" s="110">
        <v>1536.5399285100004</v>
      </c>
      <c r="G64" s="110">
        <v>6.8897340000000001E-2</v>
      </c>
      <c r="H64" s="110">
        <v>0</v>
      </c>
      <c r="I64" s="110">
        <v>10.16474462</v>
      </c>
      <c r="J64" s="110">
        <v>0</v>
      </c>
      <c r="K64" s="110">
        <v>0</v>
      </c>
      <c r="L64" s="120">
        <f>SUM(D64:K64)</f>
        <v>11837.243665299999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10311.609766750023</v>
      </c>
      <c r="E65" s="110">
        <f t="shared" si="18"/>
        <v>354.36419676000008</v>
      </c>
      <c r="F65" s="110">
        <f t="shared" si="18"/>
        <v>1253.3919333699992</v>
      </c>
      <c r="G65" s="110">
        <f t="shared" si="18"/>
        <v>5089.1805028500039</v>
      </c>
      <c r="H65" s="110">
        <f t="shared" si="18"/>
        <v>134.46383914000006</v>
      </c>
      <c r="I65" s="110">
        <f t="shared" si="18"/>
        <v>594.62708147000035</v>
      </c>
      <c r="J65" s="110">
        <f t="shared" si="18"/>
        <v>24.230959210000002</v>
      </c>
      <c r="K65" s="110">
        <f t="shared" si="18"/>
        <v>125.46729043999996</v>
      </c>
      <c r="L65" s="110">
        <f t="shared" si="18"/>
        <v>17887.335569990028</v>
      </c>
    </row>
    <row r="66" spans="1:17" s="14" customFormat="1" ht="18" customHeight="1">
      <c r="A66" s="30"/>
      <c r="B66" s="31" t="s">
        <v>15</v>
      </c>
      <c r="C66" s="200"/>
      <c r="D66" s="110">
        <v>1197.2420495700069</v>
      </c>
      <c r="E66" s="110">
        <v>126.34400417000009</v>
      </c>
      <c r="F66" s="110">
        <v>312.98201882999967</v>
      </c>
      <c r="G66" s="110">
        <v>77.74616855999983</v>
      </c>
      <c r="H66" s="110">
        <v>72.059173370000053</v>
      </c>
      <c r="I66" s="110">
        <v>222.39322337000027</v>
      </c>
      <c r="J66" s="110">
        <v>0</v>
      </c>
      <c r="K66" s="110">
        <v>57.433966039999973</v>
      </c>
      <c r="L66" s="120">
        <f>SUM(D66:K66)</f>
        <v>2066.200603910007</v>
      </c>
    </row>
    <row r="67" spans="1:17" s="14" customFormat="1" ht="18" customHeight="1">
      <c r="A67" s="30"/>
      <c r="B67" s="31" t="s">
        <v>16</v>
      </c>
      <c r="C67" s="200"/>
      <c r="D67" s="110">
        <v>9114.3677171800173</v>
      </c>
      <c r="E67" s="110">
        <v>228.02019258999999</v>
      </c>
      <c r="F67" s="110">
        <v>940.40991453999959</v>
      </c>
      <c r="G67" s="110">
        <v>5011.4343342900038</v>
      </c>
      <c r="H67" s="110">
        <v>62.404665769999994</v>
      </c>
      <c r="I67" s="110">
        <v>372.23385810000002</v>
      </c>
      <c r="J67" s="110">
        <v>24.230959210000002</v>
      </c>
      <c r="K67" s="110">
        <v>68.033324399999984</v>
      </c>
      <c r="L67" s="120">
        <f>SUM(D67:K67)</f>
        <v>15821.134966080021</v>
      </c>
    </row>
    <row r="68" spans="1:17" s="14" customFormat="1" ht="18" customHeight="1">
      <c r="A68" s="29"/>
      <c r="B68" s="467" t="s">
        <v>334</v>
      </c>
      <c r="C68" s="469"/>
      <c r="D68" s="468">
        <f t="shared" ref="D68:L68" si="19">D69+D70</f>
        <v>1339.6374607099999</v>
      </c>
      <c r="E68" s="468">
        <f t="shared" si="19"/>
        <v>0</v>
      </c>
      <c r="F68" s="468">
        <f t="shared" si="19"/>
        <v>0</v>
      </c>
      <c r="G68" s="468">
        <f t="shared" si="19"/>
        <v>0</v>
      </c>
      <c r="H68" s="468">
        <f t="shared" si="19"/>
        <v>0</v>
      </c>
      <c r="I68" s="468">
        <f t="shared" si="19"/>
        <v>0</v>
      </c>
      <c r="J68" s="468">
        <f t="shared" si="19"/>
        <v>0</v>
      </c>
      <c r="K68" s="468">
        <f t="shared" si="19"/>
        <v>0</v>
      </c>
      <c r="L68" s="468">
        <f t="shared" si="19"/>
        <v>1339.6374607099999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1339.6374607099999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1339.6374607099999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4">
        <f>D68+D55</f>
        <v>124823.02462387009</v>
      </c>
      <c r="E71" s="394">
        <f t="shared" ref="E71:L71" si="20">E68+E55</f>
        <v>8207.8873161599986</v>
      </c>
      <c r="F71" s="394">
        <f t="shared" si="20"/>
        <v>7486.0823427999985</v>
      </c>
      <c r="G71" s="394">
        <f t="shared" si="20"/>
        <v>10832.943440070003</v>
      </c>
      <c r="H71" s="394">
        <f t="shared" si="20"/>
        <v>677.40519941000002</v>
      </c>
      <c r="I71" s="394">
        <f t="shared" si="20"/>
        <v>1708.9796250900006</v>
      </c>
      <c r="J71" s="394">
        <f t="shared" si="20"/>
        <v>193.68412751999998</v>
      </c>
      <c r="K71" s="394">
        <f t="shared" si="20"/>
        <v>2102.1811190399994</v>
      </c>
      <c r="L71" s="394">
        <f t="shared" si="20"/>
        <v>156032.18779396007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121485.08684447996</v>
      </c>
      <c r="E73" s="111">
        <v>8144.8984189400089</v>
      </c>
      <c r="F73" s="111">
        <v>7320.5868800900043</v>
      </c>
      <c r="G73" s="111">
        <v>10708.154808360012</v>
      </c>
      <c r="H73" s="111">
        <v>673.79232842000033</v>
      </c>
      <c r="I73" s="111">
        <v>1695.7024685899964</v>
      </c>
      <c r="J73" s="111">
        <v>184.61343121000002</v>
      </c>
      <c r="K73" s="111">
        <v>1848.019109569997</v>
      </c>
      <c r="L73" s="120">
        <f>SUM(D73:K73)</f>
        <v>152060.85428965994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3314.9329024400004</v>
      </c>
      <c r="E74" s="111">
        <v>62.988897219999998</v>
      </c>
      <c r="F74" s="111">
        <v>164.89714211999998</v>
      </c>
      <c r="G74" s="111">
        <v>124.73060981</v>
      </c>
      <c r="H74" s="111">
        <v>3.4297779500000001</v>
      </c>
      <c r="I74" s="111">
        <v>12.74719312</v>
      </c>
      <c r="J74" s="111">
        <v>9.0706963100000007</v>
      </c>
      <c r="K74" s="111">
        <v>254.16200946999996</v>
      </c>
      <c r="L74" s="120">
        <f>SUM(D74:K74)</f>
        <v>3946.9592284400001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23.004876950000003</v>
      </c>
      <c r="E75" s="123">
        <v>0</v>
      </c>
      <c r="F75" s="123">
        <v>0.59832059000000004</v>
      </c>
      <c r="G75" s="123">
        <v>5.8021900000000001E-2</v>
      </c>
      <c r="H75" s="123">
        <v>0.18309304000000001</v>
      </c>
      <c r="I75" s="123">
        <v>0.52996337999999998</v>
      </c>
      <c r="J75" s="123">
        <v>0</v>
      </c>
      <c r="K75" s="123">
        <v>0</v>
      </c>
      <c r="L75" s="120">
        <f>SUM(D75:K75)</f>
        <v>24.374275860000004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71" priority="1" stopIfTrue="1">
      <formula>$D$2&lt;&gt;0</formula>
    </cfRule>
  </conditionalFormatting>
  <conditionalFormatting sqref="E3:G3 J3:Q3">
    <cfRule type="expression" dxfId="70" priority="2" stopIfTrue="1">
      <formula>$D$2&lt;&gt;0</formula>
    </cfRule>
    <cfRule type="expression" dxfId="69" priority="3" stopIfTrue="1">
      <formula>$D$3&lt;&gt;0</formula>
    </cfRule>
  </conditionalFormatting>
  <conditionalFormatting sqref="E5:G5 J5:Q5">
    <cfRule type="expression" dxfId="68" priority="4" stopIfTrue="1">
      <formula>$D$3+$D$2&lt;&gt;0</formula>
    </cfRule>
    <cfRule type="expression" dxfId="67" priority="5" stopIfTrue="1">
      <formula>$D$5</formula>
    </cfRule>
  </conditionalFormatting>
  <conditionalFormatting sqref="E6:G6 J6:Q6">
    <cfRule type="expression" dxfId="66" priority="6" stopIfTrue="1">
      <formula>$D$5+$D$3+$D$2&lt;&gt;0</formula>
    </cfRule>
    <cfRule type="expression" dxfId="65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E65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760">
        <v>39337.364062499997</v>
      </c>
      <c r="B2" s="761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0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4"/>
      <c r="F5" s="284"/>
      <c r="G5" s="284"/>
      <c r="I5" s="145" t="s">
        <v>38</v>
      </c>
      <c r="J5" s="145"/>
      <c r="K5" s="284"/>
      <c r="L5" s="284"/>
      <c r="M5" s="284"/>
      <c r="N5" s="284"/>
      <c r="O5" s="284"/>
      <c r="P5" s="284"/>
      <c r="Q5" s="284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June 2012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2" customFormat="1" ht="27.95" hidden="1" customHeight="1">
      <c r="A11" s="369"/>
      <c r="B11" s="370"/>
      <c r="C11" s="370"/>
      <c r="D11" s="374"/>
      <c r="E11" s="373"/>
      <c r="F11" s="373"/>
      <c r="G11" s="373"/>
      <c r="H11" s="373"/>
      <c r="I11" s="374"/>
      <c r="J11" s="374"/>
      <c r="K11" s="374"/>
      <c r="L11" s="375"/>
      <c r="M11" s="373"/>
      <c r="N11" s="371"/>
    </row>
    <row r="12" spans="1:29" s="14" customFormat="1" ht="18" customHeight="1">
      <c r="A12" s="27"/>
      <c r="B12" s="28" t="s">
        <v>76</v>
      </c>
      <c r="C12" s="56"/>
      <c r="D12" s="383"/>
      <c r="E12" s="383"/>
      <c r="F12" s="383"/>
      <c r="G12" s="383"/>
      <c r="H12" s="383"/>
      <c r="I12" s="383"/>
      <c r="J12" s="383"/>
      <c r="K12" s="383"/>
      <c r="L12" s="384"/>
      <c r="M12" s="38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67" t="s">
        <v>333</v>
      </c>
      <c r="C13" s="469"/>
      <c r="D13" s="468">
        <f>D14+D17+D20+D23</f>
        <v>1652.2148962200001</v>
      </c>
      <c r="E13" s="468">
        <f t="shared" ref="E13:L13" si="0">E14+E17+E20+E23</f>
        <v>2603.7745822800007</v>
      </c>
      <c r="F13" s="468">
        <f t="shared" si="0"/>
        <v>353.04942169999998</v>
      </c>
      <c r="G13" s="468">
        <f t="shared" si="0"/>
        <v>54.345357219999997</v>
      </c>
      <c r="H13" s="468">
        <f t="shared" si="0"/>
        <v>240.38731534000004</v>
      </c>
      <c r="I13" s="468">
        <f t="shared" si="0"/>
        <v>149.79932511999999</v>
      </c>
      <c r="J13" s="468">
        <f t="shared" si="0"/>
        <v>334.47919143000001</v>
      </c>
      <c r="K13" s="468">
        <f t="shared" si="0"/>
        <v>5388.0500893099997</v>
      </c>
      <c r="L13" s="468">
        <f t="shared" si="0"/>
        <v>669.76589113000011</v>
      </c>
      <c r="M13" s="120">
        <f>L13+K13+'A2'!L13+'A1'!M13</f>
        <v>561330.14214785886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4">
        <f t="shared" ref="D14:K14" si="1">SUM(D15:D16)</f>
        <v>865.09390438000014</v>
      </c>
      <c r="E14" s="394">
        <f t="shared" si="1"/>
        <v>1712.3332161800001</v>
      </c>
      <c r="F14" s="394">
        <f t="shared" si="1"/>
        <v>122.69084099</v>
      </c>
      <c r="G14" s="394">
        <f t="shared" si="1"/>
        <v>51.249653939999995</v>
      </c>
      <c r="H14" s="394">
        <f t="shared" si="1"/>
        <v>234.82637696000003</v>
      </c>
      <c r="I14" s="394">
        <f t="shared" si="1"/>
        <v>100.88064248000001</v>
      </c>
      <c r="J14" s="394">
        <f t="shared" si="1"/>
        <v>86.348970580000014</v>
      </c>
      <c r="K14" s="394">
        <f t="shared" si="1"/>
        <v>3173.42360551</v>
      </c>
      <c r="L14" s="395">
        <f>SUM(L15:L16)</f>
        <v>142.80843844499998</v>
      </c>
      <c r="M14" s="394">
        <f>SUM(M15:M16)</f>
        <v>328230.16222949419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2.32341782</v>
      </c>
      <c r="E15" s="120">
        <v>82.691065460000019</v>
      </c>
      <c r="F15" s="120">
        <v>8.7898962199999993</v>
      </c>
      <c r="G15" s="120">
        <v>0</v>
      </c>
      <c r="H15" s="120">
        <v>0</v>
      </c>
      <c r="I15" s="120">
        <v>1.452436E-2</v>
      </c>
      <c r="J15" s="120">
        <v>1.1829459999999998E-2</v>
      </c>
      <c r="K15" s="110">
        <f>SUM(D15:J15)</f>
        <v>93.830733320000022</v>
      </c>
      <c r="L15" s="381">
        <v>10.221132035</v>
      </c>
      <c r="M15" s="120">
        <f>L15+K15+'A2'!L15+'A1'!M15</f>
        <v>192387.56433136394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862.77048656000011</v>
      </c>
      <c r="E16" s="110">
        <v>1629.64215072</v>
      </c>
      <c r="F16" s="110">
        <v>113.90094477</v>
      </c>
      <c r="G16" s="110">
        <v>51.249653939999995</v>
      </c>
      <c r="H16" s="110">
        <v>234.82637696000003</v>
      </c>
      <c r="I16" s="110">
        <v>100.86611812000001</v>
      </c>
      <c r="J16" s="110">
        <v>86.337141120000013</v>
      </c>
      <c r="K16" s="110">
        <f>SUM(D16:J16)</f>
        <v>3079.59287219</v>
      </c>
      <c r="L16" s="381">
        <v>132.58730640999997</v>
      </c>
      <c r="M16" s="120">
        <f>L16+K16+'A2'!L16+'A1'!M16</f>
        <v>135842.59789813022</v>
      </c>
      <c r="N16" s="26"/>
    </row>
    <row r="17" spans="1:14" s="14" customFormat="1" ht="18" customHeight="1">
      <c r="A17" s="30"/>
      <c r="B17" s="12" t="s">
        <v>331</v>
      </c>
      <c r="C17" s="200"/>
      <c r="D17" s="394">
        <f t="shared" ref="D17:K17" si="2">SUM(D18:D19)</f>
        <v>593.86216766999996</v>
      </c>
      <c r="E17" s="394">
        <f t="shared" si="2"/>
        <v>757.42170184000008</v>
      </c>
      <c r="F17" s="394">
        <f t="shared" si="2"/>
        <v>90.791728570000004</v>
      </c>
      <c r="G17" s="394">
        <f t="shared" si="2"/>
        <v>2.4570917799999998</v>
      </c>
      <c r="H17" s="394">
        <f t="shared" si="2"/>
        <v>2.8146149200000004</v>
      </c>
      <c r="I17" s="394">
        <f t="shared" si="2"/>
        <v>46.642415030000002</v>
      </c>
      <c r="J17" s="394">
        <f t="shared" si="2"/>
        <v>241.7002607</v>
      </c>
      <c r="K17" s="394">
        <f t="shared" si="2"/>
        <v>1735.6899805100002</v>
      </c>
      <c r="L17" s="395">
        <f>SUM(L18:L19)</f>
        <v>424.96543672000013</v>
      </c>
      <c r="M17" s="394">
        <f>SUM(M18:M19)</f>
        <v>109162.03042054968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283.48044633999996</v>
      </c>
      <c r="E18" s="120">
        <v>6.2289362400000021</v>
      </c>
      <c r="F18" s="120">
        <v>0.59926824999999995</v>
      </c>
      <c r="G18" s="120">
        <v>0</v>
      </c>
      <c r="H18" s="120">
        <v>0</v>
      </c>
      <c r="I18" s="120">
        <v>0</v>
      </c>
      <c r="J18" s="120">
        <v>4.1507417599999998</v>
      </c>
      <c r="K18" s="110">
        <f>SUM(D18:J18)</f>
        <v>294.45939258999999</v>
      </c>
      <c r="L18" s="381">
        <v>37.077725384999987</v>
      </c>
      <c r="M18" s="120">
        <f>L18+K18+'A2'!L18+'A1'!M18</f>
        <v>25555.791002924936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310.38172133</v>
      </c>
      <c r="E19" s="110">
        <v>751.19276560000003</v>
      </c>
      <c r="F19" s="110">
        <v>90.192460320000009</v>
      </c>
      <c r="G19" s="110">
        <v>2.4570917799999998</v>
      </c>
      <c r="H19" s="110">
        <v>2.8146149200000004</v>
      </c>
      <c r="I19" s="110">
        <v>46.642415030000002</v>
      </c>
      <c r="J19" s="110">
        <v>237.54951894000001</v>
      </c>
      <c r="K19" s="110">
        <f>SUM(D19:J19)</f>
        <v>1441.2305879200001</v>
      </c>
      <c r="L19" s="381">
        <v>387.88771133500012</v>
      </c>
      <c r="M19" s="120">
        <f>L19+K19+'A2'!L19+'A1'!M19</f>
        <v>83606.239417624747</v>
      </c>
      <c r="N19" s="26"/>
    </row>
    <row r="20" spans="1:14" s="14" customFormat="1" ht="18" customHeight="1">
      <c r="A20" s="29"/>
      <c r="B20" s="12" t="s">
        <v>17</v>
      </c>
      <c r="C20" s="200"/>
      <c r="D20" s="394">
        <f t="shared" ref="D20:K20" si="3">SUM(D21:D22)</f>
        <v>0</v>
      </c>
      <c r="E20" s="394">
        <f t="shared" si="3"/>
        <v>23.173898289999997</v>
      </c>
      <c r="F20" s="394">
        <f t="shared" si="3"/>
        <v>0</v>
      </c>
      <c r="G20" s="394">
        <f t="shared" si="3"/>
        <v>0</v>
      </c>
      <c r="H20" s="394">
        <f t="shared" si="3"/>
        <v>0</v>
      </c>
      <c r="I20" s="394">
        <f t="shared" si="3"/>
        <v>0</v>
      </c>
      <c r="J20" s="394">
        <f t="shared" si="3"/>
        <v>0</v>
      </c>
      <c r="K20" s="394">
        <f t="shared" si="3"/>
        <v>23.173898289999997</v>
      </c>
      <c r="L20" s="395">
        <f>SUM(L21:L22)</f>
        <v>2.1419459999999998E-2</v>
      </c>
      <c r="M20" s="394">
        <f>SUM(M21:M22)</f>
        <v>11895.792029780006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0</v>
      </c>
      <c r="L21" s="381">
        <v>0</v>
      </c>
      <c r="M21" s="120">
        <f>L21+K21+'A2'!L21+'A1'!M21</f>
        <v>1199.8872952000008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23.173898289999997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23.173898289999997</v>
      </c>
      <c r="L22" s="381">
        <v>2.1419459999999998E-2</v>
      </c>
      <c r="M22" s="120">
        <f>L22+K22+'A2'!L22+'A1'!M22</f>
        <v>10695.904734580006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193.25882417000005</v>
      </c>
      <c r="E23" s="110">
        <f t="shared" si="4"/>
        <v>110.84576597</v>
      </c>
      <c r="F23" s="110">
        <f t="shared" si="4"/>
        <v>139.56685213999998</v>
      </c>
      <c r="G23" s="110">
        <f t="shared" si="4"/>
        <v>0.6386115</v>
      </c>
      <c r="H23" s="110">
        <f t="shared" si="4"/>
        <v>2.7463234600000002</v>
      </c>
      <c r="I23" s="110">
        <f t="shared" si="4"/>
        <v>2.2762676100000001</v>
      </c>
      <c r="J23" s="110">
        <f t="shared" si="4"/>
        <v>6.4299601499999994</v>
      </c>
      <c r="K23" s="110">
        <f t="shared" si="4"/>
        <v>455.76260500000006</v>
      </c>
      <c r="L23" s="395">
        <f>SUM(L24:L25)</f>
        <v>101.97059650499999</v>
      </c>
      <c r="M23" s="394">
        <f>SUM(M24:M25)</f>
        <v>112042.15746803496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183.78662256000004</v>
      </c>
      <c r="E24" s="110">
        <v>101.96710088</v>
      </c>
      <c r="F24" s="110">
        <v>62.716210050000008</v>
      </c>
      <c r="G24" s="110">
        <v>0.14743961999999999</v>
      </c>
      <c r="H24" s="110">
        <v>2.7463234600000002</v>
      </c>
      <c r="I24" s="110">
        <v>2.2762676100000001</v>
      </c>
      <c r="J24" s="110">
        <v>6.4130353399999995</v>
      </c>
      <c r="K24" s="110">
        <f>SUM(D24:J24)</f>
        <v>360.05299952000007</v>
      </c>
      <c r="L24" s="381">
        <v>83.187805799999992</v>
      </c>
      <c r="M24" s="120">
        <f>L24+K24+'A2'!L24+'A1'!M24</f>
        <v>70463.51060603997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9.4722016100000008</v>
      </c>
      <c r="E25" s="110">
        <v>8.8786650900000019</v>
      </c>
      <c r="F25" s="110">
        <v>76.85064208999998</v>
      </c>
      <c r="G25" s="110">
        <v>0.49117188000000001</v>
      </c>
      <c r="H25" s="110">
        <v>0</v>
      </c>
      <c r="I25" s="110">
        <v>0</v>
      </c>
      <c r="J25" s="110">
        <v>1.6924809999999998E-2</v>
      </c>
      <c r="K25" s="110">
        <f>SUM(D25:J25)</f>
        <v>95.709605479999993</v>
      </c>
      <c r="L25" s="381">
        <v>18.782790704999996</v>
      </c>
      <c r="M25" s="120">
        <f>L25+K25+'A2'!L25+'A1'!M25</f>
        <v>41578.646861994988</v>
      </c>
      <c r="N25" s="26"/>
    </row>
    <row r="26" spans="1:14" s="14" customFormat="1" ht="18" customHeight="1">
      <c r="A26" s="29"/>
      <c r="B26" s="467" t="s">
        <v>334</v>
      </c>
      <c r="C26" s="469"/>
      <c r="D26" s="468">
        <f>D27+D28</f>
        <v>0</v>
      </c>
      <c r="E26" s="468">
        <f t="shared" ref="E26:K26" si="5">E27+E28</f>
        <v>0</v>
      </c>
      <c r="F26" s="468">
        <f t="shared" si="5"/>
        <v>0</v>
      </c>
      <c r="G26" s="468">
        <f t="shared" si="5"/>
        <v>0</v>
      </c>
      <c r="H26" s="468">
        <f t="shared" si="5"/>
        <v>0</v>
      </c>
      <c r="I26" s="468">
        <f t="shared" si="5"/>
        <v>0</v>
      </c>
      <c r="J26" s="468">
        <f t="shared" si="5"/>
        <v>0</v>
      </c>
      <c r="K26" s="468">
        <f t="shared" si="5"/>
        <v>0</v>
      </c>
      <c r="L26" s="394">
        <f>SUM(L27:L28)</f>
        <v>0</v>
      </c>
      <c r="M26" s="394">
        <f>SUM(M27:M28)</f>
        <v>185922.87014474999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1">
        <v>0</v>
      </c>
      <c r="M27" s="120">
        <f>L27+K27+'A2'!L27+'A1'!M27</f>
        <v>185921.60233376999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1">
        <v>0</v>
      </c>
      <c r="M28" s="120">
        <f>L28+K28+'A2'!L28+'A1'!M28</f>
        <v>1.2678109799999999</v>
      </c>
      <c r="N28" s="26"/>
    </row>
    <row r="29" spans="1:14" s="14" customFormat="1" ht="18" customHeight="1">
      <c r="A29" s="29"/>
      <c r="B29" s="12" t="s">
        <v>19</v>
      </c>
      <c r="C29" s="12"/>
      <c r="D29" s="394">
        <f>D26+D13</f>
        <v>1652.2148962200001</v>
      </c>
      <c r="E29" s="394">
        <f t="shared" ref="E29:K29" si="6">E26+E13</f>
        <v>2603.7745822800007</v>
      </c>
      <c r="F29" s="394">
        <f t="shared" si="6"/>
        <v>353.04942169999998</v>
      </c>
      <c r="G29" s="394">
        <f t="shared" si="6"/>
        <v>54.345357219999997</v>
      </c>
      <c r="H29" s="394">
        <f t="shared" si="6"/>
        <v>240.38731534000004</v>
      </c>
      <c r="I29" s="394">
        <f t="shared" si="6"/>
        <v>149.79932511999999</v>
      </c>
      <c r="J29" s="394">
        <f t="shared" si="6"/>
        <v>334.47919143000001</v>
      </c>
      <c r="K29" s="394">
        <f t="shared" si="6"/>
        <v>5388.0500893099997</v>
      </c>
      <c r="L29" s="394">
        <f>L26+L13</f>
        <v>669.76589113000011</v>
      </c>
      <c r="M29" s="394">
        <f>M26+M13</f>
        <v>747253.01229260885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5"/>
      <c r="M30" s="120"/>
      <c r="N30" s="26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5"/>
      <c r="M31" s="120"/>
      <c r="N31" s="26"/>
    </row>
    <row r="32" spans="1:14" s="14" customFormat="1" ht="18" customHeight="1">
      <c r="A32" s="27"/>
      <c r="B32" s="467" t="s">
        <v>333</v>
      </c>
      <c r="C32" s="469"/>
      <c r="D32" s="468">
        <f t="shared" ref="D32:L32" si="7">D33+D36+D39+D42</f>
        <v>0</v>
      </c>
      <c r="E32" s="468">
        <f t="shared" si="7"/>
        <v>282.18688874999992</v>
      </c>
      <c r="F32" s="468">
        <f t="shared" si="7"/>
        <v>0</v>
      </c>
      <c r="G32" s="468">
        <f t="shared" si="7"/>
        <v>0</v>
      </c>
      <c r="H32" s="468">
        <f t="shared" si="7"/>
        <v>0</v>
      </c>
      <c r="I32" s="468">
        <f t="shared" si="7"/>
        <v>1.8224702800000001</v>
      </c>
      <c r="J32" s="468">
        <f t="shared" si="7"/>
        <v>0.98767285000000005</v>
      </c>
      <c r="K32" s="468">
        <f t="shared" si="7"/>
        <v>284.99703187999995</v>
      </c>
      <c r="L32" s="468">
        <f t="shared" si="7"/>
        <v>78.943548934999995</v>
      </c>
      <c r="M32" s="120">
        <f>L32+K32+'A2'!L32+'A1'!M32</f>
        <v>14425.444052695002</v>
      </c>
      <c r="N32" s="26"/>
    </row>
    <row r="33" spans="1:18" s="14" customFormat="1" ht="18" customHeight="1">
      <c r="A33" s="29"/>
      <c r="B33" s="12" t="s">
        <v>14</v>
      </c>
      <c r="C33" s="200"/>
      <c r="D33" s="394">
        <f t="shared" ref="D33:M33" si="8">SUM(D34:D35)</f>
        <v>0</v>
      </c>
      <c r="E33" s="394">
        <f t="shared" si="8"/>
        <v>195.58357435999997</v>
      </c>
      <c r="F33" s="394">
        <f t="shared" si="8"/>
        <v>0</v>
      </c>
      <c r="G33" s="394">
        <f t="shared" si="8"/>
        <v>0</v>
      </c>
      <c r="H33" s="394">
        <f t="shared" si="8"/>
        <v>0</v>
      </c>
      <c r="I33" s="394">
        <f t="shared" si="8"/>
        <v>0.91110898000000007</v>
      </c>
      <c r="J33" s="394">
        <f t="shared" si="8"/>
        <v>0</v>
      </c>
      <c r="K33" s="394">
        <f t="shared" si="8"/>
        <v>196.49468333999997</v>
      </c>
      <c r="L33" s="395">
        <f t="shared" si="8"/>
        <v>9.8753686149999993</v>
      </c>
      <c r="M33" s="394">
        <f t="shared" si="8"/>
        <v>2869.1466805349992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17.587412740000001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17.587412740000001</v>
      </c>
      <c r="L34" s="381">
        <v>0.1882095</v>
      </c>
      <c r="M34" s="120">
        <f>L34+K34+'A2'!L34+'A1'!M34</f>
        <v>218.39447260000006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</v>
      </c>
      <c r="E35" s="110">
        <v>177.99616161999998</v>
      </c>
      <c r="F35" s="110">
        <v>0</v>
      </c>
      <c r="G35" s="110">
        <v>0</v>
      </c>
      <c r="H35" s="110">
        <v>0</v>
      </c>
      <c r="I35" s="110">
        <v>0.91110898000000007</v>
      </c>
      <c r="J35" s="110">
        <v>0</v>
      </c>
      <c r="K35" s="110">
        <f>SUM(D35:J35)</f>
        <v>178.90727059999998</v>
      </c>
      <c r="L35" s="381">
        <v>9.687159115</v>
      </c>
      <c r="M35" s="120">
        <f>L35+K35+'A2'!L35+'A1'!M35</f>
        <v>2650.7522079349992</v>
      </c>
      <c r="N35" s="26"/>
    </row>
    <row r="36" spans="1:18" s="14" customFormat="1" ht="18" customHeight="1">
      <c r="A36" s="30"/>
      <c r="B36" s="12" t="s">
        <v>331</v>
      </c>
      <c r="C36" s="200"/>
      <c r="D36" s="394">
        <f t="shared" ref="D36:K36" si="9">SUM(D37:D38)</f>
        <v>0</v>
      </c>
      <c r="E36" s="394">
        <f t="shared" si="9"/>
        <v>80.109529859999995</v>
      </c>
      <c r="F36" s="394">
        <f t="shared" si="9"/>
        <v>0</v>
      </c>
      <c r="G36" s="394">
        <f t="shared" si="9"/>
        <v>0</v>
      </c>
      <c r="H36" s="394">
        <f t="shared" si="9"/>
        <v>0</v>
      </c>
      <c r="I36" s="394">
        <f t="shared" si="9"/>
        <v>0</v>
      </c>
      <c r="J36" s="394">
        <f t="shared" si="9"/>
        <v>0.98767285000000005</v>
      </c>
      <c r="K36" s="394">
        <f t="shared" si="9"/>
        <v>81.097202709999991</v>
      </c>
      <c r="L36" s="395">
        <f>SUM(L37:L38)</f>
        <v>61.057391490000008</v>
      </c>
      <c r="M36" s="394">
        <f>SUM(M37:M38)</f>
        <v>1849.4947679300001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</v>
      </c>
      <c r="L37" s="381">
        <v>1.2387489600000001</v>
      </c>
      <c r="M37" s="120">
        <f>L37+K37+'A2'!L37+'A1'!M37</f>
        <v>211.22765404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</v>
      </c>
      <c r="E38" s="110">
        <v>80.109529859999995</v>
      </c>
      <c r="F38" s="110">
        <v>0</v>
      </c>
      <c r="G38" s="110">
        <v>0</v>
      </c>
      <c r="H38" s="110">
        <v>0</v>
      </c>
      <c r="I38" s="110">
        <v>0</v>
      </c>
      <c r="J38" s="110">
        <v>0.98767285000000005</v>
      </c>
      <c r="K38" s="110">
        <f>SUM(D38:J38)</f>
        <v>81.097202709999991</v>
      </c>
      <c r="L38" s="381">
        <v>59.818642530000005</v>
      </c>
      <c r="M38" s="120">
        <f>L38+K38+'A2'!L38+'A1'!M38</f>
        <v>1638.26711389</v>
      </c>
      <c r="N38" s="26"/>
    </row>
    <row r="39" spans="1:18" s="14" customFormat="1" ht="18" customHeight="1">
      <c r="A39" s="29"/>
      <c r="B39" s="12" t="s">
        <v>17</v>
      </c>
      <c r="C39" s="200"/>
      <c r="D39" s="394">
        <f t="shared" ref="D39:K39" si="10">SUM(D40:D41)</f>
        <v>0</v>
      </c>
      <c r="E39" s="394">
        <f t="shared" si="10"/>
        <v>6.2200708000000002</v>
      </c>
      <c r="F39" s="394">
        <f t="shared" si="10"/>
        <v>0</v>
      </c>
      <c r="G39" s="394">
        <f t="shared" si="10"/>
        <v>0</v>
      </c>
      <c r="H39" s="394">
        <f t="shared" si="10"/>
        <v>0</v>
      </c>
      <c r="I39" s="394">
        <f t="shared" si="10"/>
        <v>0</v>
      </c>
      <c r="J39" s="394">
        <f t="shared" si="10"/>
        <v>0</v>
      </c>
      <c r="K39" s="394">
        <f t="shared" si="10"/>
        <v>6.2200708000000002</v>
      </c>
      <c r="L39" s="395">
        <f>SUM(L40:L41)</f>
        <v>0</v>
      </c>
      <c r="M39" s="394">
        <f>SUM(M40:M41)</f>
        <v>203.52368306999995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1">
        <v>0</v>
      </c>
      <c r="M40" s="120">
        <f>L40+K40+'A2'!L40+'A1'!M40</f>
        <v>6.2127905800000001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6.2200708000000002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6.2200708000000002</v>
      </c>
      <c r="L41" s="381">
        <v>0</v>
      </c>
      <c r="M41" s="120">
        <f>L41+K41+'A2'!L41+'A1'!M41</f>
        <v>197.31089248999996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</v>
      </c>
      <c r="E42" s="110">
        <f t="shared" si="11"/>
        <v>0.27371372999999999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0.91136130000000004</v>
      </c>
      <c r="J42" s="110">
        <f t="shared" si="11"/>
        <v>0</v>
      </c>
      <c r="K42" s="110">
        <f t="shared" si="11"/>
        <v>1.1850750300000001</v>
      </c>
      <c r="L42" s="395">
        <f>SUM(L43:L44)</f>
        <v>8.010788830000001</v>
      </c>
      <c r="M42" s="394">
        <f>SUM(M43:M44)</f>
        <v>9503.2789211600029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</v>
      </c>
      <c r="E43" s="110">
        <v>0.27371372999999999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0.27371372999999999</v>
      </c>
      <c r="L43" s="381">
        <v>5.8782334600000006</v>
      </c>
      <c r="M43" s="120">
        <f>L43+K43+'A2'!L43+'A1'!M43</f>
        <v>9013.2561031900022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0.91136130000000004</v>
      </c>
      <c r="J44" s="110">
        <v>0</v>
      </c>
      <c r="K44" s="110">
        <f>SUM(D44:J44)</f>
        <v>0.91136130000000004</v>
      </c>
      <c r="L44" s="381">
        <v>2.1325553700000004</v>
      </c>
      <c r="M44" s="120">
        <f>L44+K44+'A2'!L44+'A1'!M44</f>
        <v>490.02281797000006</v>
      </c>
      <c r="N44" s="26"/>
    </row>
    <row r="45" spans="1:18" s="14" customFormat="1" ht="18" customHeight="1">
      <c r="A45" s="29"/>
      <c r="B45" s="467" t="s">
        <v>334</v>
      </c>
      <c r="C45" s="469"/>
      <c r="D45" s="468">
        <f t="shared" ref="D45:K45" si="12">D46+D47</f>
        <v>0</v>
      </c>
      <c r="E45" s="468">
        <f t="shared" si="12"/>
        <v>0</v>
      </c>
      <c r="F45" s="468">
        <f t="shared" si="12"/>
        <v>0</v>
      </c>
      <c r="G45" s="468">
        <f t="shared" si="12"/>
        <v>0</v>
      </c>
      <c r="H45" s="468">
        <f t="shared" si="12"/>
        <v>0</v>
      </c>
      <c r="I45" s="468">
        <f t="shared" si="12"/>
        <v>0</v>
      </c>
      <c r="J45" s="468">
        <f t="shared" si="12"/>
        <v>0</v>
      </c>
      <c r="K45" s="468">
        <f t="shared" si="12"/>
        <v>0</v>
      </c>
      <c r="L45" s="394">
        <f>SUM(L46:L47)</f>
        <v>0</v>
      </c>
      <c r="M45" s="394">
        <f>SUM(M46:M47)</f>
        <v>9062.5127740400039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1">
        <v>0</v>
      </c>
      <c r="M46" s="120">
        <f>L46+K46+'A2'!L46+'A1'!M46</f>
        <v>7374.3002873000032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1">
        <v>0</v>
      </c>
      <c r="M47" s="120">
        <f>L47+K47+'A2'!L47+'A1'!M47</f>
        <v>1688.2124867400003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4">
        <f>D45+D32</f>
        <v>0</v>
      </c>
      <c r="E48" s="394">
        <f t="shared" ref="E48:K48" si="13">E45+E32</f>
        <v>282.18688874999992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1.8224702800000001</v>
      </c>
      <c r="J48" s="394">
        <f t="shared" si="13"/>
        <v>0.98767285000000005</v>
      </c>
      <c r="K48" s="394">
        <f t="shared" si="13"/>
        <v>284.99703187999995</v>
      </c>
      <c r="L48" s="394">
        <f>L45+L32</f>
        <v>78.943548934999995</v>
      </c>
      <c r="M48" s="394">
        <f>M45+M32</f>
        <v>23487.956826735004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5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0</v>
      </c>
      <c r="E50" s="111">
        <v>282.18688874999992</v>
      </c>
      <c r="F50" s="111">
        <v>0</v>
      </c>
      <c r="G50" s="111">
        <v>0</v>
      </c>
      <c r="H50" s="111">
        <v>0</v>
      </c>
      <c r="I50" s="111">
        <v>0</v>
      </c>
      <c r="J50" s="120">
        <v>0.98767285000000005</v>
      </c>
      <c r="K50" s="110">
        <f>SUM(D50:J50)</f>
        <v>283.17456159999995</v>
      </c>
      <c r="L50" s="385">
        <v>7.7616206849999996</v>
      </c>
      <c r="M50" s="120">
        <f>L50+K50+'A2'!L50+'A1'!M50</f>
        <v>4027.3815399150017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0</v>
      </c>
      <c r="L51" s="385">
        <v>71.181928250000013</v>
      </c>
      <c r="M51" s="120">
        <f>L51+K51+'A2'!L51+'A1'!M51</f>
        <v>17536.070228240005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1.8224702800000001</v>
      </c>
      <c r="J52" s="120">
        <v>0</v>
      </c>
      <c r="K52" s="110">
        <f>SUM(D52:J52)</f>
        <v>1.8224702800000001</v>
      </c>
      <c r="L52" s="385">
        <v>0</v>
      </c>
      <c r="M52" s="120">
        <f>L52+K52+'A2'!L52+'A1'!M52</f>
        <v>1924.5050585799997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5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6"/>
      <c r="K54" s="386"/>
      <c r="L54" s="385"/>
      <c r="M54" s="120"/>
      <c r="N54" s="26"/>
    </row>
    <row r="55" spans="1:16" s="14" customFormat="1" ht="18" customHeight="1">
      <c r="A55" s="27"/>
      <c r="B55" s="467" t="s">
        <v>333</v>
      </c>
      <c r="C55" s="469"/>
      <c r="D55" s="468">
        <f t="shared" ref="D55:L55" si="14">D56+D59+D62+D65</f>
        <v>428.91816970999992</v>
      </c>
      <c r="E55" s="468">
        <f t="shared" si="14"/>
        <v>1612.4586987700002</v>
      </c>
      <c r="F55" s="468">
        <f t="shared" si="14"/>
        <v>9524.3940482599955</v>
      </c>
      <c r="G55" s="468">
        <f t="shared" si="14"/>
        <v>2.4887077</v>
      </c>
      <c r="H55" s="468">
        <f t="shared" si="14"/>
        <v>0</v>
      </c>
      <c r="I55" s="468">
        <f t="shared" si="14"/>
        <v>0</v>
      </c>
      <c r="J55" s="468">
        <f t="shared" si="14"/>
        <v>525.35120035999989</v>
      </c>
      <c r="K55" s="468">
        <f t="shared" si="14"/>
        <v>12093.610824799996</v>
      </c>
      <c r="L55" s="468">
        <f t="shared" si="14"/>
        <v>1315.6468378050004</v>
      </c>
      <c r="M55" s="120">
        <f>L55+K55+'A2'!L55+'A1'!M55</f>
        <v>483737.77959931525</v>
      </c>
      <c r="N55" s="26"/>
    </row>
    <row r="56" spans="1:16" s="14" customFormat="1" ht="18" customHeight="1">
      <c r="A56" s="29"/>
      <c r="B56" s="12" t="s">
        <v>14</v>
      </c>
      <c r="C56" s="200"/>
      <c r="D56" s="394">
        <f t="shared" ref="D56:M56" si="15">SUM(D57:D58)</f>
        <v>45.857291410000002</v>
      </c>
      <c r="E56" s="394">
        <f t="shared" si="15"/>
        <v>1031.66119088</v>
      </c>
      <c r="F56" s="394">
        <f t="shared" si="15"/>
        <v>6653.5149307099973</v>
      </c>
      <c r="G56" s="394">
        <f t="shared" si="15"/>
        <v>1.4879349999999998</v>
      </c>
      <c r="H56" s="394">
        <f t="shared" si="15"/>
        <v>0</v>
      </c>
      <c r="I56" s="394">
        <f t="shared" si="15"/>
        <v>0</v>
      </c>
      <c r="J56" s="394">
        <f t="shared" si="15"/>
        <v>48.236392319999993</v>
      </c>
      <c r="K56" s="394">
        <f t="shared" si="15"/>
        <v>7780.7577403199975</v>
      </c>
      <c r="L56" s="395">
        <f t="shared" si="15"/>
        <v>257.67316067000007</v>
      </c>
      <c r="M56" s="394">
        <f t="shared" si="15"/>
        <v>318871.30220264016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0.12542838000000001</v>
      </c>
      <c r="E57" s="120">
        <v>0.82618280000000022</v>
      </c>
      <c r="F57" s="120">
        <v>83.046971570000025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83.998582750000025</v>
      </c>
      <c r="L57" s="381">
        <v>11.022781299999998</v>
      </c>
      <c r="M57" s="120">
        <f>L57+K57+'A2'!L57+'A1'!M57</f>
        <v>127625.47258361976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45.73186303</v>
      </c>
      <c r="E58" s="110">
        <v>1030.8350080800001</v>
      </c>
      <c r="F58" s="110">
        <v>6570.4679591399972</v>
      </c>
      <c r="G58" s="110">
        <v>1.4879349999999998</v>
      </c>
      <c r="H58" s="110">
        <v>0</v>
      </c>
      <c r="I58" s="110">
        <v>0</v>
      </c>
      <c r="J58" s="110">
        <v>48.236392319999993</v>
      </c>
      <c r="K58" s="110">
        <f>SUM(D58:J58)</f>
        <v>7696.7591575699971</v>
      </c>
      <c r="L58" s="381">
        <v>246.65037937000005</v>
      </c>
      <c r="M58" s="120">
        <f>L58+K58+'A2'!L58+'A1'!M58</f>
        <v>191245.8296190204</v>
      </c>
      <c r="N58" s="26"/>
    </row>
    <row r="59" spans="1:16" s="14" customFormat="1" ht="18" customHeight="1">
      <c r="A59" s="30"/>
      <c r="B59" s="12" t="s">
        <v>331</v>
      </c>
      <c r="C59" s="200"/>
      <c r="D59" s="394">
        <f t="shared" ref="D59:K59" si="16">SUM(D60:D61)</f>
        <v>110.06452133999998</v>
      </c>
      <c r="E59" s="394">
        <f t="shared" si="16"/>
        <v>522.14275196000017</v>
      </c>
      <c r="F59" s="394">
        <f t="shared" si="16"/>
        <v>1021.3829821400004</v>
      </c>
      <c r="G59" s="394">
        <f t="shared" si="16"/>
        <v>1.0007727</v>
      </c>
      <c r="H59" s="394">
        <f t="shared" si="16"/>
        <v>0</v>
      </c>
      <c r="I59" s="394">
        <f t="shared" si="16"/>
        <v>0</v>
      </c>
      <c r="J59" s="394">
        <f t="shared" si="16"/>
        <v>470.59910901000001</v>
      </c>
      <c r="K59" s="394">
        <f t="shared" si="16"/>
        <v>2125.1901371500003</v>
      </c>
      <c r="L59" s="395">
        <f>SUM(L60:L61)</f>
        <v>991.98218240000028</v>
      </c>
      <c r="M59" s="394">
        <f>SUM(M60:M61)</f>
        <v>96551.373778510024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12.798524030000001</v>
      </c>
      <c r="F60" s="120">
        <v>22.55832959999999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35.356853629999989</v>
      </c>
      <c r="L60" s="381">
        <v>55.108344894999995</v>
      </c>
      <c r="M60" s="120">
        <f>L60+K60+'A2'!L60+'A1'!M60</f>
        <v>33516.609532164985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110.06452133999998</v>
      </c>
      <c r="E61" s="110">
        <v>509.34422793000022</v>
      </c>
      <c r="F61" s="110">
        <v>998.82465254000044</v>
      </c>
      <c r="G61" s="110">
        <v>1.0007727</v>
      </c>
      <c r="H61" s="110">
        <v>0</v>
      </c>
      <c r="I61" s="110">
        <v>0</v>
      </c>
      <c r="J61" s="110">
        <v>470.59910901000001</v>
      </c>
      <c r="K61" s="110">
        <f>SUM(D61:J61)</f>
        <v>2089.8332835200004</v>
      </c>
      <c r="L61" s="381">
        <v>936.87383750500032</v>
      </c>
      <c r="M61" s="120">
        <f>L61+K61+'A2'!L61+'A1'!M61</f>
        <v>63034.764246345047</v>
      </c>
      <c r="N61" s="26"/>
    </row>
    <row r="62" spans="1:16" s="14" customFormat="1" ht="18" customHeight="1">
      <c r="A62" s="29"/>
      <c r="B62" s="12" t="s">
        <v>17</v>
      </c>
      <c r="C62" s="200"/>
      <c r="D62" s="394">
        <f t="shared" ref="D62:K62" si="17">SUM(D63:D64)</f>
        <v>0</v>
      </c>
      <c r="E62" s="394">
        <f t="shared" si="17"/>
        <v>0</v>
      </c>
      <c r="F62" s="394">
        <f t="shared" si="17"/>
        <v>0</v>
      </c>
      <c r="G62" s="394">
        <f t="shared" si="17"/>
        <v>0</v>
      </c>
      <c r="H62" s="394">
        <f t="shared" si="17"/>
        <v>0</v>
      </c>
      <c r="I62" s="394">
        <f t="shared" si="17"/>
        <v>0</v>
      </c>
      <c r="J62" s="394">
        <f t="shared" si="17"/>
        <v>0</v>
      </c>
      <c r="K62" s="394">
        <f t="shared" si="17"/>
        <v>0</v>
      </c>
      <c r="L62" s="395">
        <f>SUM(L63:L64)</f>
        <v>0</v>
      </c>
      <c r="M62" s="394">
        <f>SUM(M63:M64)</f>
        <v>32390.619105779995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1">
        <v>0</v>
      </c>
      <c r="M63" s="120">
        <f>L63+K63+'A2'!L63+'A1'!M63</f>
        <v>6182.0623955600004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0</v>
      </c>
      <c r="L64" s="381">
        <v>0</v>
      </c>
      <c r="M64" s="120">
        <f>L64+K64+'A2'!L64+'A1'!M64</f>
        <v>26208.556710219997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272.9963569599999</v>
      </c>
      <c r="E65" s="110">
        <f t="shared" si="18"/>
        <v>58.654755930000029</v>
      </c>
      <c r="F65" s="110">
        <f t="shared" si="18"/>
        <v>1849.4961354099978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6.5156990300000013</v>
      </c>
      <c r="K65" s="110">
        <f t="shared" si="18"/>
        <v>2187.6629473299977</v>
      </c>
      <c r="L65" s="395">
        <f>SUM(L66:L67)</f>
        <v>65.991494735000018</v>
      </c>
      <c r="M65" s="394">
        <f>SUM(M66:M67)</f>
        <v>35924.484512385032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272.9963569599999</v>
      </c>
      <c r="E66" s="110">
        <v>58.654755930000029</v>
      </c>
      <c r="F66" s="110">
        <v>1075.2835894399975</v>
      </c>
      <c r="G66" s="110">
        <v>0</v>
      </c>
      <c r="H66" s="110">
        <v>0</v>
      </c>
      <c r="I66" s="110">
        <v>0</v>
      </c>
      <c r="J66" s="110">
        <v>6.5156990300000013</v>
      </c>
      <c r="K66" s="110">
        <f>SUM(D66:J66)</f>
        <v>1413.4504013599974</v>
      </c>
      <c r="L66" s="381">
        <v>31.974832535000022</v>
      </c>
      <c r="M66" s="120">
        <f>L66+K66+'A2'!L66+'A1'!M66</f>
        <v>8923.7867551550098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774.21254597000029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774.21254597000029</v>
      </c>
      <c r="L67" s="381">
        <v>34.016662199999999</v>
      </c>
      <c r="M67" s="120">
        <f>L67+K67+'A2'!L67+'A1'!M67</f>
        <v>27000.697757230024</v>
      </c>
      <c r="N67" s="26"/>
      <c r="P67" s="44"/>
    </row>
    <row r="68" spans="1:18" s="14" customFormat="1" ht="18" customHeight="1">
      <c r="A68" s="29"/>
      <c r="B68" s="467" t="s">
        <v>334</v>
      </c>
      <c r="C68" s="469"/>
      <c r="D68" s="468">
        <f t="shared" ref="D68:K68" si="19">D69+D70</f>
        <v>0</v>
      </c>
      <c r="E68" s="468">
        <f t="shared" si="19"/>
        <v>0</v>
      </c>
      <c r="F68" s="468">
        <f t="shared" si="19"/>
        <v>0</v>
      </c>
      <c r="G68" s="468">
        <f t="shared" si="19"/>
        <v>0</v>
      </c>
      <c r="H68" s="468">
        <f t="shared" si="19"/>
        <v>0</v>
      </c>
      <c r="I68" s="468">
        <f t="shared" si="19"/>
        <v>0</v>
      </c>
      <c r="J68" s="468">
        <f t="shared" si="19"/>
        <v>0</v>
      </c>
      <c r="K68" s="468">
        <f t="shared" si="19"/>
        <v>0</v>
      </c>
      <c r="L68" s="394">
        <f>SUM(L69:L70)</f>
        <v>0</v>
      </c>
      <c r="M68" s="394">
        <f>SUM(M69:M70)</f>
        <v>137602.21189614997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1">
        <v>0</v>
      </c>
      <c r="M69" s="120">
        <f>L69+K69+'A2'!L69+'A1'!M69</f>
        <v>137602.21189614997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1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4">
        <f>D68+D55</f>
        <v>428.91816970999992</v>
      </c>
      <c r="E71" s="394">
        <f t="shared" ref="E71:K71" si="20">E68+E55</f>
        <v>1612.4586987700002</v>
      </c>
      <c r="F71" s="394">
        <f t="shared" si="20"/>
        <v>9524.3940482599955</v>
      </c>
      <c r="G71" s="394">
        <f t="shared" si="20"/>
        <v>2.4887077</v>
      </c>
      <c r="H71" s="394">
        <f t="shared" si="20"/>
        <v>0</v>
      </c>
      <c r="I71" s="394">
        <f t="shared" si="20"/>
        <v>0</v>
      </c>
      <c r="J71" s="394">
        <f t="shared" si="20"/>
        <v>525.35120035999989</v>
      </c>
      <c r="K71" s="394">
        <f t="shared" si="20"/>
        <v>12093.610824799996</v>
      </c>
      <c r="L71" s="394">
        <f>L69+L55</f>
        <v>1315.6468378050004</v>
      </c>
      <c r="M71" s="394">
        <f>M68+M55</f>
        <v>621339.99149546516</v>
      </c>
      <c r="N71" s="422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5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428.9181697099998</v>
      </c>
      <c r="E73" s="111">
        <v>1525.2713190100005</v>
      </c>
      <c r="F73" s="111">
        <v>8937.8354974599915</v>
      </c>
      <c r="G73" s="111">
        <v>1.24436276</v>
      </c>
      <c r="H73" s="111">
        <v>0</v>
      </c>
      <c r="I73" s="111">
        <v>0</v>
      </c>
      <c r="J73" s="120">
        <v>446.9480382399999</v>
      </c>
      <c r="K73" s="120">
        <f>SUM(D73:J73)</f>
        <v>11340.217387179991</v>
      </c>
      <c r="L73" s="385">
        <v>1149.3642520100007</v>
      </c>
      <c r="M73" s="120">
        <f>L73+K73+'A2'!L73+'A1'!M73</f>
        <v>605839.15724041907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87.187379759999999</v>
      </c>
      <c r="F74" s="111">
        <v>586.55855079999992</v>
      </c>
      <c r="G74" s="111">
        <v>1.24434494</v>
      </c>
      <c r="H74" s="111">
        <v>0</v>
      </c>
      <c r="I74" s="111">
        <v>0</v>
      </c>
      <c r="J74" s="120">
        <v>68.986167979999991</v>
      </c>
      <c r="K74" s="120">
        <f>SUM(D74:J74)</f>
        <v>743.97644347999994</v>
      </c>
      <c r="L74" s="385">
        <v>161.574088725</v>
      </c>
      <c r="M74" s="120">
        <f>L74+K74+'A2'!L74+'A1'!M74</f>
        <v>15110.290263765002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7">
        <v>9.4169941399999999</v>
      </c>
      <c r="K75" s="387">
        <f>SUM(D75:J75)</f>
        <v>9.4169941399999999</v>
      </c>
      <c r="L75" s="388">
        <v>4.70849707</v>
      </c>
      <c r="M75" s="387">
        <f>L75+K75+'A2'!L75+'A1'!M75</f>
        <v>390.54399128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64" priority="1" stopIfTrue="1">
      <formula>$D$6+$D$5+$D$3+$D$2&lt;&gt;0</formula>
    </cfRule>
    <cfRule type="expression" dxfId="63" priority="2" stopIfTrue="1">
      <formula>$D$7&lt;&gt;0</formula>
    </cfRule>
  </conditionalFormatting>
  <conditionalFormatting sqref="E2:G2 K2:Q2">
    <cfRule type="expression" dxfId="62" priority="3" stopIfTrue="1">
      <formula>$D$2&lt;&gt;0</formula>
    </cfRule>
  </conditionalFormatting>
  <conditionalFormatting sqref="E3:G3 K3:Q3">
    <cfRule type="expression" dxfId="61" priority="4" stopIfTrue="1">
      <formula>$D$2&lt;&gt;0</formula>
    </cfRule>
    <cfRule type="expression" dxfId="60" priority="5" stopIfTrue="1">
      <formula>$D$3&lt;&gt;0</formula>
    </cfRule>
  </conditionalFormatting>
  <conditionalFormatting sqref="E5:G5 K5:Q5">
    <cfRule type="expression" dxfId="59" priority="6" stopIfTrue="1">
      <formula>$D$3+$D$2&lt;&gt;0</formula>
    </cfRule>
    <cfRule type="expression" dxfId="58" priority="7" stopIfTrue="1">
      <formula>$D$5&lt;&gt;0</formula>
    </cfRule>
  </conditionalFormatting>
  <conditionalFormatting sqref="E6:G6 K6:Q6">
    <cfRule type="expression" dxfId="57" priority="8" stopIfTrue="1">
      <formula>$D$5&lt;&gt;0</formula>
    </cfRule>
    <cfRule type="expression" dxfId="56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3" sqref="B13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4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0"/>
    </row>
    <row r="2" spans="1:45" s="5" customFormat="1" ht="18" customHeight="1">
      <c r="A2" s="760">
        <v>39337.350324074076</v>
      </c>
      <c r="B2" s="761"/>
      <c r="C2" s="761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0"/>
    </row>
    <row r="3" spans="1:45" s="5" customFormat="1" ht="36.75" customHeight="1">
      <c r="A3" s="127"/>
      <c r="B3" s="763"/>
      <c r="C3" s="764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0"/>
    </row>
    <row r="4" spans="1:45" s="5" customFormat="1" ht="36" customHeight="1">
      <c r="A4" s="127"/>
      <c r="B4" s="762"/>
      <c r="C4" s="762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0"/>
    </row>
    <row r="5" spans="1:45" s="5" customFormat="1" ht="39" customHeight="1">
      <c r="A5" s="192"/>
      <c r="B5" s="762"/>
      <c r="C5" s="762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5"/>
      <c r="T5" s="275"/>
      <c r="U5" s="275"/>
      <c r="V5" s="275"/>
      <c r="W5" s="275"/>
      <c r="X5" s="275"/>
      <c r="Y5" s="275"/>
      <c r="AR5" s="270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June 2012</v>
      </c>
      <c r="S6" s="275"/>
      <c r="T6" s="275"/>
      <c r="U6" s="275"/>
      <c r="V6" s="275"/>
      <c r="W6" s="275"/>
      <c r="X6" s="275"/>
      <c r="Y6" s="275"/>
      <c r="AQ6" s="125"/>
      <c r="AR6" s="270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5"/>
      <c r="T7" s="275"/>
      <c r="U7" s="275"/>
      <c r="V7" s="275"/>
      <c r="W7" s="275"/>
      <c r="X7" s="275"/>
      <c r="Y7" s="275"/>
      <c r="AQ7" s="125"/>
      <c r="AR7" s="27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1"/>
      <c r="AS8" s="106"/>
    </row>
    <row r="9" spans="1:45" s="14" customFormat="1" ht="27.95" customHeight="1">
      <c r="A9" s="69"/>
      <c r="B9" s="70" t="s">
        <v>4</v>
      </c>
      <c r="C9" s="71"/>
      <c r="D9" s="719" t="s">
        <v>65</v>
      </c>
      <c r="E9" s="720"/>
      <c r="F9" s="720"/>
      <c r="G9" s="720"/>
      <c r="H9" s="720"/>
      <c r="I9" s="720"/>
      <c r="J9" s="720"/>
      <c r="K9" s="720"/>
      <c r="L9" s="720"/>
      <c r="M9" s="720"/>
      <c r="N9" s="720"/>
      <c r="O9" s="720"/>
      <c r="P9" s="720"/>
      <c r="Q9" s="720"/>
      <c r="R9" s="720"/>
      <c r="S9" s="720"/>
      <c r="T9" s="720"/>
      <c r="U9" s="720"/>
      <c r="V9" s="720"/>
      <c r="W9" s="720"/>
      <c r="X9" s="720"/>
      <c r="Y9" s="720"/>
      <c r="Z9" s="720"/>
      <c r="AA9" s="720"/>
      <c r="AB9" s="720"/>
      <c r="AC9" s="720"/>
      <c r="AD9" s="720"/>
      <c r="AE9" s="720"/>
      <c r="AF9" s="720"/>
      <c r="AG9" s="720"/>
      <c r="AH9" s="720"/>
      <c r="AI9" s="720"/>
      <c r="AJ9" s="720"/>
      <c r="AK9" s="720"/>
      <c r="AL9" s="720"/>
      <c r="AM9" s="720"/>
      <c r="AN9" s="720"/>
      <c r="AO9" s="720"/>
      <c r="AP9" s="720"/>
      <c r="AQ9" s="720"/>
      <c r="AR9" s="721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6"/>
    </row>
    <row r="11" spans="1:45" s="372" customFormat="1" ht="27.95" hidden="1" customHeight="1">
      <c r="A11" s="376"/>
      <c r="B11" s="377"/>
      <c r="C11" s="377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8"/>
      <c r="AB11" s="378"/>
      <c r="AC11" s="379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80"/>
    </row>
    <row r="12" spans="1:45" s="14" customFormat="1" ht="18" customHeight="1">
      <c r="A12" s="74"/>
      <c r="B12" s="75" t="s">
        <v>59</v>
      </c>
      <c r="C12" s="76"/>
      <c r="D12" s="277"/>
      <c r="E12" s="278"/>
      <c r="F12" s="278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79"/>
      <c r="AP12" s="279"/>
      <c r="AQ12" s="279"/>
      <c r="AR12" s="280"/>
      <c r="AS12" s="276"/>
    </row>
    <row r="13" spans="1:45" s="14" customFormat="1" ht="18" customHeight="1">
      <c r="A13" s="74"/>
      <c r="B13" s="467" t="s">
        <v>333</v>
      </c>
      <c r="C13" s="469"/>
      <c r="D13" s="468">
        <f>D14+D17+D20+D23</f>
        <v>0</v>
      </c>
      <c r="E13" s="468">
        <f t="shared" ref="E13:AR13" si="0">E14+E17+E20+E23</f>
        <v>0</v>
      </c>
      <c r="F13" s="468">
        <f t="shared" si="0"/>
        <v>21.787349630000001</v>
      </c>
      <c r="G13" s="468">
        <f t="shared" si="0"/>
        <v>0</v>
      </c>
      <c r="H13" s="468">
        <f t="shared" si="0"/>
        <v>0</v>
      </c>
      <c r="I13" s="468">
        <f t="shared" si="0"/>
        <v>0</v>
      </c>
      <c r="J13" s="468">
        <f t="shared" si="0"/>
        <v>0</v>
      </c>
      <c r="K13" s="468">
        <f t="shared" si="0"/>
        <v>0</v>
      </c>
      <c r="L13" s="468">
        <f t="shared" si="0"/>
        <v>124.52989195000002</v>
      </c>
      <c r="M13" s="468">
        <f t="shared" si="0"/>
        <v>0</v>
      </c>
      <c r="N13" s="468">
        <f t="shared" si="0"/>
        <v>16.829256920000002</v>
      </c>
      <c r="O13" s="468">
        <f t="shared" si="0"/>
        <v>7.6786309900000003</v>
      </c>
      <c r="P13" s="468">
        <f t="shared" si="0"/>
        <v>0</v>
      </c>
      <c r="Q13" s="468">
        <f t="shared" si="0"/>
        <v>0</v>
      </c>
      <c r="R13" s="468">
        <f t="shared" si="0"/>
        <v>18.695901809999995</v>
      </c>
      <c r="S13" s="468">
        <f t="shared" si="0"/>
        <v>0.49204693999999993</v>
      </c>
      <c r="T13" s="468">
        <f t="shared" si="0"/>
        <v>0</v>
      </c>
      <c r="U13" s="468">
        <f t="shared" si="0"/>
        <v>2.4041E-2</v>
      </c>
      <c r="V13" s="468">
        <f t="shared" si="0"/>
        <v>0.10562497</v>
      </c>
      <c r="W13" s="468">
        <f t="shared" si="0"/>
        <v>0</v>
      </c>
      <c r="X13" s="468">
        <f t="shared" si="0"/>
        <v>0.12846866999999998</v>
      </c>
      <c r="Y13" s="468">
        <f t="shared" si="0"/>
        <v>0.38087374000000007</v>
      </c>
      <c r="Z13" s="468">
        <f t="shared" si="0"/>
        <v>1.2579411899999999</v>
      </c>
      <c r="AA13" s="468">
        <f t="shared" si="0"/>
        <v>0</v>
      </c>
      <c r="AB13" s="468">
        <f t="shared" si="0"/>
        <v>0</v>
      </c>
      <c r="AC13" s="468">
        <f t="shared" si="0"/>
        <v>343.53056192000003</v>
      </c>
      <c r="AD13" s="468">
        <f t="shared" si="0"/>
        <v>158.62039165999997</v>
      </c>
      <c r="AE13" s="468">
        <f t="shared" si="0"/>
        <v>0</v>
      </c>
      <c r="AF13" s="468">
        <f t="shared" si="0"/>
        <v>0</v>
      </c>
      <c r="AG13" s="468">
        <f t="shared" si="0"/>
        <v>50.85332863</v>
      </c>
      <c r="AH13" s="468">
        <f t="shared" si="0"/>
        <v>0</v>
      </c>
      <c r="AI13" s="468">
        <f t="shared" si="0"/>
        <v>0</v>
      </c>
      <c r="AJ13" s="468">
        <f t="shared" si="0"/>
        <v>0</v>
      </c>
      <c r="AK13" s="468">
        <f t="shared" si="0"/>
        <v>0</v>
      </c>
      <c r="AL13" s="468">
        <f t="shared" si="0"/>
        <v>2.8529255600000001</v>
      </c>
      <c r="AM13" s="468">
        <f t="shared" si="0"/>
        <v>0</v>
      </c>
      <c r="AN13" s="468">
        <f t="shared" si="0"/>
        <v>0</v>
      </c>
      <c r="AO13" s="468">
        <f t="shared" si="0"/>
        <v>0</v>
      </c>
      <c r="AP13" s="468">
        <f t="shared" si="0"/>
        <v>0</v>
      </c>
      <c r="AQ13" s="468">
        <f t="shared" si="0"/>
        <v>10.44171993</v>
      </c>
      <c r="AR13" s="468">
        <f t="shared" si="0"/>
        <v>553.54797760000008</v>
      </c>
      <c r="AS13" s="276"/>
    </row>
    <row r="14" spans="1:45" s="14" customFormat="1" ht="18" customHeight="1">
      <c r="A14" s="77"/>
      <c r="B14" s="12" t="s">
        <v>14</v>
      </c>
      <c r="C14" s="200"/>
      <c r="D14" s="394">
        <f t="shared" ref="D14:AR14" si="1">SUM(D15:D16)</f>
        <v>0</v>
      </c>
      <c r="E14" s="394">
        <f t="shared" si="1"/>
        <v>0</v>
      </c>
      <c r="F14" s="394">
        <f t="shared" si="1"/>
        <v>11.001397700000002</v>
      </c>
      <c r="G14" s="394">
        <f t="shared" si="1"/>
        <v>0</v>
      </c>
      <c r="H14" s="394">
        <f t="shared" si="1"/>
        <v>0</v>
      </c>
      <c r="I14" s="394">
        <f t="shared" si="1"/>
        <v>0</v>
      </c>
      <c r="J14" s="394">
        <f t="shared" si="1"/>
        <v>0</v>
      </c>
      <c r="K14" s="394">
        <f t="shared" si="1"/>
        <v>0</v>
      </c>
      <c r="L14" s="394">
        <f t="shared" si="1"/>
        <v>36.182046239999991</v>
      </c>
      <c r="M14" s="394">
        <f t="shared" si="1"/>
        <v>0</v>
      </c>
      <c r="N14" s="394">
        <f t="shared" si="1"/>
        <v>6.8228530000000012</v>
      </c>
      <c r="O14" s="394">
        <f t="shared" si="1"/>
        <v>4.1839043399999998</v>
      </c>
      <c r="P14" s="394">
        <f t="shared" si="1"/>
        <v>0</v>
      </c>
      <c r="Q14" s="394">
        <f t="shared" si="1"/>
        <v>0</v>
      </c>
      <c r="R14" s="394">
        <f t="shared" si="1"/>
        <v>9.3298591899999987</v>
      </c>
      <c r="S14" s="394">
        <f t="shared" si="1"/>
        <v>0.30014626</v>
      </c>
      <c r="T14" s="394">
        <f t="shared" si="1"/>
        <v>0</v>
      </c>
      <c r="U14" s="394">
        <f t="shared" si="1"/>
        <v>0</v>
      </c>
      <c r="V14" s="394">
        <f t="shared" si="1"/>
        <v>8.6514999999999995E-2</v>
      </c>
      <c r="W14" s="394">
        <f t="shared" si="1"/>
        <v>0</v>
      </c>
      <c r="X14" s="394">
        <f t="shared" si="1"/>
        <v>0</v>
      </c>
      <c r="Y14" s="394">
        <f t="shared" si="1"/>
        <v>0.22654653000000002</v>
      </c>
      <c r="Z14" s="394">
        <f t="shared" si="1"/>
        <v>1.2579411899999999</v>
      </c>
      <c r="AA14" s="394">
        <f t="shared" si="1"/>
        <v>0</v>
      </c>
      <c r="AB14" s="394">
        <f t="shared" si="1"/>
        <v>0</v>
      </c>
      <c r="AC14" s="394">
        <f t="shared" si="1"/>
        <v>87.246704140000006</v>
      </c>
      <c r="AD14" s="394">
        <f t="shared" si="1"/>
        <v>57.711389519999983</v>
      </c>
      <c r="AE14" s="394">
        <f t="shared" si="1"/>
        <v>0</v>
      </c>
      <c r="AF14" s="394">
        <f t="shared" si="1"/>
        <v>0</v>
      </c>
      <c r="AG14" s="394">
        <f t="shared" si="1"/>
        <v>25.573704339999999</v>
      </c>
      <c r="AH14" s="394">
        <f t="shared" si="1"/>
        <v>0</v>
      </c>
      <c r="AI14" s="394">
        <f t="shared" si="1"/>
        <v>0</v>
      </c>
      <c r="AJ14" s="394">
        <f t="shared" si="1"/>
        <v>0</v>
      </c>
      <c r="AK14" s="394">
        <f t="shared" si="1"/>
        <v>0</v>
      </c>
      <c r="AL14" s="394">
        <f t="shared" si="1"/>
        <v>0.88855090000000003</v>
      </c>
      <c r="AM14" s="394">
        <f t="shared" si="1"/>
        <v>0</v>
      </c>
      <c r="AN14" s="394">
        <f t="shared" si="1"/>
        <v>0</v>
      </c>
      <c r="AO14" s="394">
        <f t="shared" si="1"/>
        <v>0</v>
      </c>
      <c r="AP14" s="394">
        <f t="shared" si="1"/>
        <v>0</v>
      </c>
      <c r="AQ14" s="394">
        <f t="shared" si="1"/>
        <v>8.7066985999999993</v>
      </c>
      <c r="AR14" s="394">
        <f t="shared" si="1"/>
        <v>21.502151009999992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0.66104076000000001</v>
      </c>
      <c r="M15" s="120">
        <v>0</v>
      </c>
      <c r="N15" s="120">
        <v>0</v>
      </c>
      <c r="O15" s="120">
        <v>0.25276599999999999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0.17979221999999997</v>
      </c>
      <c r="AA15" s="120">
        <v>0</v>
      </c>
      <c r="AB15" s="120">
        <v>0</v>
      </c>
      <c r="AC15" s="120">
        <v>0.63278882000000003</v>
      </c>
      <c r="AD15" s="120">
        <v>5.6780100000000004</v>
      </c>
      <c r="AE15" s="120">
        <v>0</v>
      </c>
      <c r="AF15" s="120">
        <v>0</v>
      </c>
      <c r="AG15" s="120">
        <v>0.67466951999999991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12.363196749999997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11.001397700000002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35.521005479999992</v>
      </c>
      <c r="M16" s="110">
        <v>0</v>
      </c>
      <c r="N16" s="110">
        <v>6.8228530000000012</v>
      </c>
      <c r="O16" s="110">
        <v>3.93113834</v>
      </c>
      <c r="P16" s="110">
        <v>0</v>
      </c>
      <c r="Q16" s="110">
        <v>0</v>
      </c>
      <c r="R16" s="110">
        <v>9.3298591899999987</v>
      </c>
      <c r="S16" s="110">
        <v>0.30014626</v>
      </c>
      <c r="T16" s="110">
        <v>0</v>
      </c>
      <c r="U16" s="110">
        <v>0</v>
      </c>
      <c r="V16" s="110">
        <v>8.6514999999999995E-2</v>
      </c>
      <c r="W16" s="110">
        <v>0</v>
      </c>
      <c r="X16" s="110">
        <v>0</v>
      </c>
      <c r="Y16" s="110">
        <v>0.22654653000000002</v>
      </c>
      <c r="Z16" s="110">
        <v>1.07814897</v>
      </c>
      <c r="AA16" s="110">
        <v>0</v>
      </c>
      <c r="AB16" s="110">
        <v>0</v>
      </c>
      <c r="AC16" s="110">
        <v>86.613915320000004</v>
      </c>
      <c r="AD16" s="110">
        <v>52.033379519999983</v>
      </c>
      <c r="AE16" s="110">
        <v>0</v>
      </c>
      <c r="AF16" s="110">
        <v>0</v>
      </c>
      <c r="AG16" s="110">
        <v>24.899034820000001</v>
      </c>
      <c r="AH16" s="110">
        <v>0</v>
      </c>
      <c r="AI16" s="110">
        <v>0</v>
      </c>
      <c r="AJ16" s="110">
        <v>0</v>
      </c>
      <c r="AK16" s="110">
        <v>0</v>
      </c>
      <c r="AL16" s="110">
        <v>0.88855090000000003</v>
      </c>
      <c r="AM16" s="110">
        <v>0</v>
      </c>
      <c r="AN16" s="110">
        <v>0</v>
      </c>
      <c r="AO16" s="110">
        <v>0</v>
      </c>
      <c r="AP16" s="110">
        <v>0</v>
      </c>
      <c r="AQ16" s="110">
        <v>8.7066985999999993</v>
      </c>
      <c r="AR16" s="110">
        <v>9.1389542599999967</v>
      </c>
      <c r="AS16" s="121"/>
    </row>
    <row r="17" spans="1:50" s="14" customFormat="1" ht="18" customHeight="1">
      <c r="A17" s="78"/>
      <c r="B17" s="12" t="s">
        <v>331</v>
      </c>
      <c r="C17" s="200"/>
      <c r="D17" s="394">
        <f t="shared" ref="D17:AR17" si="2">SUM(D18:D19)</f>
        <v>0</v>
      </c>
      <c r="E17" s="394">
        <f t="shared" si="2"/>
        <v>0</v>
      </c>
      <c r="F17" s="394">
        <f t="shared" si="2"/>
        <v>0</v>
      </c>
      <c r="G17" s="394">
        <f t="shared" si="2"/>
        <v>0</v>
      </c>
      <c r="H17" s="394">
        <f t="shared" si="2"/>
        <v>0</v>
      </c>
      <c r="I17" s="394">
        <f t="shared" si="2"/>
        <v>0</v>
      </c>
      <c r="J17" s="394">
        <f t="shared" si="2"/>
        <v>0</v>
      </c>
      <c r="K17" s="394">
        <f t="shared" si="2"/>
        <v>0</v>
      </c>
      <c r="L17" s="394">
        <f t="shared" si="2"/>
        <v>31.536795380000001</v>
      </c>
      <c r="M17" s="394">
        <f t="shared" si="2"/>
        <v>0</v>
      </c>
      <c r="N17" s="394">
        <f t="shared" si="2"/>
        <v>5.0654517999999991</v>
      </c>
      <c r="O17" s="394">
        <f t="shared" si="2"/>
        <v>1.5081984400000001</v>
      </c>
      <c r="P17" s="394">
        <f t="shared" si="2"/>
        <v>0</v>
      </c>
      <c r="Q17" s="394">
        <f t="shared" si="2"/>
        <v>0</v>
      </c>
      <c r="R17" s="394">
        <f t="shared" si="2"/>
        <v>0</v>
      </c>
      <c r="S17" s="394">
        <f t="shared" si="2"/>
        <v>0</v>
      </c>
      <c r="T17" s="394">
        <f t="shared" si="2"/>
        <v>0</v>
      </c>
      <c r="U17" s="394">
        <f t="shared" si="2"/>
        <v>0</v>
      </c>
      <c r="V17" s="394">
        <f t="shared" si="2"/>
        <v>0</v>
      </c>
      <c r="W17" s="394">
        <f t="shared" si="2"/>
        <v>0</v>
      </c>
      <c r="X17" s="394">
        <f t="shared" si="2"/>
        <v>9.994191999999999E-2</v>
      </c>
      <c r="Y17" s="394">
        <f t="shared" si="2"/>
        <v>0</v>
      </c>
      <c r="Z17" s="394">
        <f t="shared" si="2"/>
        <v>0</v>
      </c>
      <c r="AA17" s="394">
        <f t="shared" si="2"/>
        <v>0</v>
      </c>
      <c r="AB17" s="394">
        <f t="shared" si="2"/>
        <v>0</v>
      </c>
      <c r="AC17" s="394">
        <f t="shared" si="2"/>
        <v>251.25785996000002</v>
      </c>
      <c r="AD17" s="394">
        <f t="shared" si="2"/>
        <v>62.321236359999986</v>
      </c>
      <c r="AE17" s="394">
        <f t="shared" si="2"/>
        <v>0</v>
      </c>
      <c r="AF17" s="394">
        <f t="shared" si="2"/>
        <v>0</v>
      </c>
      <c r="AG17" s="394">
        <f t="shared" si="2"/>
        <v>6.4016289500000001</v>
      </c>
      <c r="AH17" s="394">
        <f t="shared" si="2"/>
        <v>0</v>
      </c>
      <c r="AI17" s="394">
        <f t="shared" si="2"/>
        <v>0</v>
      </c>
      <c r="AJ17" s="394">
        <f t="shared" si="2"/>
        <v>0</v>
      </c>
      <c r="AK17" s="394">
        <f t="shared" si="2"/>
        <v>0</v>
      </c>
      <c r="AL17" s="394">
        <f t="shared" si="2"/>
        <v>0.54465671999999998</v>
      </c>
      <c r="AM17" s="394">
        <f t="shared" si="2"/>
        <v>0</v>
      </c>
      <c r="AN17" s="394">
        <f t="shared" si="2"/>
        <v>0</v>
      </c>
      <c r="AO17" s="394">
        <f t="shared" si="2"/>
        <v>0</v>
      </c>
      <c r="AP17" s="394">
        <f t="shared" si="2"/>
        <v>0</v>
      </c>
      <c r="AQ17" s="394">
        <f t="shared" si="2"/>
        <v>1.4053112699999999</v>
      </c>
      <c r="AR17" s="394">
        <f t="shared" si="2"/>
        <v>477.39388805000004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16.33306292</v>
      </c>
      <c r="M18" s="120">
        <v>0</v>
      </c>
      <c r="N18" s="120">
        <v>8.9302469999999995E-2</v>
      </c>
      <c r="O18" s="120">
        <v>0.6994608699999999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1.1194408499999999</v>
      </c>
      <c r="AD18" s="120">
        <v>39.994833259999986</v>
      </c>
      <c r="AE18" s="120">
        <v>0</v>
      </c>
      <c r="AF18" s="120">
        <v>0</v>
      </c>
      <c r="AG18" s="120">
        <v>0.69352338000000024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6.4857569400000017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15.203732460000001</v>
      </c>
      <c r="M19" s="110">
        <v>0</v>
      </c>
      <c r="N19" s="110">
        <v>4.9761493299999993</v>
      </c>
      <c r="O19" s="110">
        <v>0.80873757000000013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9.994191999999999E-2</v>
      </c>
      <c r="Y19" s="110">
        <v>0</v>
      </c>
      <c r="Z19" s="110">
        <v>0</v>
      </c>
      <c r="AA19" s="110">
        <v>0</v>
      </c>
      <c r="AB19" s="110">
        <v>0</v>
      </c>
      <c r="AC19" s="110">
        <v>250.13841911000003</v>
      </c>
      <c r="AD19" s="110">
        <v>22.326403099999997</v>
      </c>
      <c r="AE19" s="110">
        <v>0</v>
      </c>
      <c r="AF19" s="110">
        <v>0</v>
      </c>
      <c r="AG19" s="110">
        <v>5.7081055699999999</v>
      </c>
      <c r="AH19" s="110">
        <v>0</v>
      </c>
      <c r="AI19" s="110">
        <v>0</v>
      </c>
      <c r="AJ19" s="110">
        <v>0</v>
      </c>
      <c r="AK19" s="110">
        <v>0</v>
      </c>
      <c r="AL19" s="110">
        <v>0.54465671999999998</v>
      </c>
      <c r="AM19" s="110">
        <v>0</v>
      </c>
      <c r="AN19" s="110">
        <v>0</v>
      </c>
      <c r="AO19" s="110">
        <v>0</v>
      </c>
      <c r="AP19" s="110">
        <v>0</v>
      </c>
      <c r="AQ19" s="110">
        <v>1.4053112699999999</v>
      </c>
      <c r="AR19" s="110">
        <v>470.90813111000006</v>
      </c>
      <c r="AS19" s="121"/>
    </row>
    <row r="20" spans="1:50" s="14" customFormat="1" ht="18" customHeight="1">
      <c r="A20" s="78"/>
      <c r="B20" s="12" t="s">
        <v>17</v>
      </c>
      <c r="C20" s="200"/>
      <c r="D20" s="394">
        <f t="shared" ref="D20:AR20" si="3">SUM(D21:D22)</f>
        <v>0</v>
      </c>
      <c r="E20" s="394">
        <f t="shared" si="3"/>
        <v>0</v>
      </c>
      <c r="F20" s="394">
        <f t="shared" si="3"/>
        <v>0</v>
      </c>
      <c r="G20" s="394">
        <f t="shared" si="3"/>
        <v>0</v>
      </c>
      <c r="H20" s="394">
        <f t="shared" si="3"/>
        <v>0</v>
      </c>
      <c r="I20" s="394">
        <f t="shared" si="3"/>
        <v>0</v>
      </c>
      <c r="J20" s="394">
        <f t="shared" si="3"/>
        <v>0</v>
      </c>
      <c r="K20" s="394">
        <f t="shared" si="3"/>
        <v>0</v>
      </c>
      <c r="L20" s="394">
        <f t="shared" si="3"/>
        <v>0</v>
      </c>
      <c r="M20" s="394">
        <f t="shared" si="3"/>
        <v>0</v>
      </c>
      <c r="N20" s="394">
        <f t="shared" si="3"/>
        <v>0</v>
      </c>
      <c r="O20" s="394">
        <f t="shared" si="3"/>
        <v>0</v>
      </c>
      <c r="P20" s="394">
        <f t="shared" si="3"/>
        <v>0</v>
      </c>
      <c r="Q20" s="394">
        <f t="shared" si="3"/>
        <v>0</v>
      </c>
      <c r="R20" s="394">
        <f t="shared" si="3"/>
        <v>0</v>
      </c>
      <c r="S20" s="394">
        <f t="shared" si="3"/>
        <v>0</v>
      </c>
      <c r="T20" s="394">
        <f t="shared" si="3"/>
        <v>0</v>
      </c>
      <c r="U20" s="394">
        <f t="shared" si="3"/>
        <v>0</v>
      </c>
      <c r="V20" s="394">
        <f t="shared" si="3"/>
        <v>0</v>
      </c>
      <c r="W20" s="394">
        <f t="shared" si="3"/>
        <v>0</v>
      </c>
      <c r="X20" s="394">
        <f t="shared" si="3"/>
        <v>0</v>
      </c>
      <c r="Y20" s="394">
        <f t="shared" si="3"/>
        <v>0</v>
      </c>
      <c r="Z20" s="394">
        <f t="shared" si="3"/>
        <v>0</v>
      </c>
      <c r="AA20" s="394">
        <f t="shared" si="3"/>
        <v>0</v>
      </c>
      <c r="AB20" s="394">
        <f t="shared" si="3"/>
        <v>0</v>
      </c>
      <c r="AC20" s="394">
        <f t="shared" si="3"/>
        <v>4.164648E-2</v>
      </c>
      <c r="AD20" s="394">
        <f t="shared" si="3"/>
        <v>0</v>
      </c>
      <c r="AE20" s="394">
        <f t="shared" si="3"/>
        <v>0</v>
      </c>
      <c r="AF20" s="394">
        <f t="shared" si="3"/>
        <v>0</v>
      </c>
      <c r="AG20" s="394">
        <f t="shared" si="3"/>
        <v>0</v>
      </c>
      <c r="AH20" s="394">
        <f t="shared" si="3"/>
        <v>0</v>
      </c>
      <c r="AI20" s="394">
        <f t="shared" si="3"/>
        <v>0</v>
      </c>
      <c r="AJ20" s="394">
        <f t="shared" si="3"/>
        <v>0</v>
      </c>
      <c r="AK20" s="394">
        <f t="shared" si="3"/>
        <v>0</v>
      </c>
      <c r="AL20" s="394">
        <f t="shared" si="3"/>
        <v>0</v>
      </c>
      <c r="AM20" s="394">
        <f t="shared" si="3"/>
        <v>0</v>
      </c>
      <c r="AN20" s="394">
        <f t="shared" si="3"/>
        <v>0</v>
      </c>
      <c r="AO20" s="394">
        <f t="shared" si="3"/>
        <v>0</v>
      </c>
      <c r="AP20" s="394">
        <f t="shared" si="3"/>
        <v>0</v>
      </c>
      <c r="AQ20" s="394">
        <f t="shared" si="3"/>
        <v>0</v>
      </c>
      <c r="AR20" s="394">
        <f t="shared" si="3"/>
        <v>1.1924399999999999E-3</v>
      </c>
      <c r="AS20" s="121"/>
    </row>
    <row r="21" spans="1:50" s="14" customFormat="1" ht="18" customHeight="1">
      <c r="A21" s="78"/>
      <c r="B21" s="31" t="s">
        <v>15</v>
      </c>
      <c r="C21" s="20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4.164648E-2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1.1924399999999999E-3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10.78595193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56.811050330000029</v>
      </c>
      <c r="M23" s="110">
        <f t="shared" si="4"/>
        <v>0</v>
      </c>
      <c r="N23" s="110">
        <f t="shared" si="4"/>
        <v>4.9409521200000013</v>
      </c>
      <c r="O23" s="110">
        <f t="shared" si="4"/>
        <v>1.9865282100000001</v>
      </c>
      <c r="P23" s="110">
        <f t="shared" si="4"/>
        <v>0</v>
      </c>
      <c r="Q23" s="110">
        <f t="shared" si="4"/>
        <v>0</v>
      </c>
      <c r="R23" s="110">
        <f t="shared" si="4"/>
        <v>9.3660426199999982</v>
      </c>
      <c r="S23" s="110">
        <f t="shared" si="4"/>
        <v>0.19190067999999996</v>
      </c>
      <c r="T23" s="110">
        <f t="shared" si="4"/>
        <v>0</v>
      </c>
      <c r="U23" s="110">
        <f t="shared" si="4"/>
        <v>2.4041E-2</v>
      </c>
      <c r="V23" s="110">
        <f t="shared" si="4"/>
        <v>1.910997E-2</v>
      </c>
      <c r="W23" s="110">
        <f t="shared" si="4"/>
        <v>0</v>
      </c>
      <c r="X23" s="110">
        <f t="shared" si="4"/>
        <v>2.852675E-2</v>
      </c>
      <c r="Y23" s="110">
        <f t="shared" si="4"/>
        <v>0.15432721000000002</v>
      </c>
      <c r="Z23" s="110">
        <f t="shared" si="4"/>
        <v>0</v>
      </c>
      <c r="AA23" s="110">
        <f t="shared" si="4"/>
        <v>0</v>
      </c>
      <c r="AB23" s="110">
        <f t="shared" si="4"/>
        <v>0</v>
      </c>
      <c r="AC23" s="110">
        <f t="shared" si="4"/>
        <v>4.9843513400000017</v>
      </c>
      <c r="AD23" s="110">
        <f t="shared" si="4"/>
        <v>38.587765779999998</v>
      </c>
      <c r="AE23" s="110">
        <f t="shared" si="4"/>
        <v>0</v>
      </c>
      <c r="AF23" s="110">
        <f t="shared" si="4"/>
        <v>0</v>
      </c>
      <c r="AG23" s="110">
        <f t="shared" si="4"/>
        <v>18.877995340000002</v>
      </c>
      <c r="AH23" s="110">
        <f t="shared" si="4"/>
        <v>0</v>
      </c>
      <c r="AI23" s="110">
        <f t="shared" si="4"/>
        <v>0</v>
      </c>
      <c r="AJ23" s="110">
        <f t="shared" si="4"/>
        <v>0</v>
      </c>
      <c r="AK23" s="110">
        <f t="shared" si="4"/>
        <v>0</v>
      </c>
      <c r="AL23" s="110">
        <f t="shared" si="4"/>
        <v>1.41971794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0.32971006000000003</v>
      </c>
      <c r="AR23" s="110">
        <f t="shared" si="4"/>
        <v>54.650746100000006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10.78595193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56.811050330000029</v>
      </c>
      <c r="M24" s="110">
        <v>0</v>
      </c>
      <c r="N24" s="110">
        <v>4.9285361100000014</v>
      </c>
      <c r="O24" s="110">
        <v>1.9693772300000001</v>
      </c>
      <c r="P24" s="110">
        <v>0</v>
      </c>
      <c r="Q24" s="110">
        <v>0</v>
      </c>
      <c r="R24" s="110">
        <v>9.3660426199999982</v>
      </c>
      <c r="S24" s="110">
        <v>0.17484330999999997</v>
      </c>
      <c r="T24" s="110">
        <v>0</v>
      </c>
      <c r="U24" s="110">
        <v>2.4041E-2</v>
      </c>
      <c r="V24" s="110">
        <v>1.910997E-2</v>
      </c>
      <c r="W24" s="110">
        <v>0</v>
      </c>
      <c r="X24" s="110">
        <v>2.852675E-2</v>
      </c>
      <c r="Y24" s="110">
        <v>0.15432721000000002</v>
      </c>
      <c r="Z24" s="110">
        <v>0</v>
      </c>
      <c r="AA24" s="110">
        <v>0</v>
      </c>
      <c r="AB24" s="110">
        <v>0</v>
      </c>
      <c r="AC24" s="110">
        <v>4.839411420000002</v>
      </c>
      <c r="AD24" s="110">
        <v>24.145700920000003</v>
      </c>
      <c r="AE24" s="110">
        <v>0</v>
      </c>
      <c r="AF24" s="110">
        <v>0</v>
      </c>
      <c r="AG24" s="110">
        <v>18.869697220000003</v>
      </c>
      <c r="AH24" s="110">
        <v>0</v>
      </c>
      <c r="AI24" s="110">
        <v>0</v>
      </c>
      <c r="AJ24" s="110">
        <v>0</v>
      </c>
      <c r="AK24" s="110">
        <v>0</v>
      </c>
      <c r="AL24" s="110">
        <v>1.41971794</v>
      </c>
      <c r="AM24" s="110">
        <v>0</v>
      </c>
      <c r="AN24" s="110">
        <v>0</v>
      </c>
      <c r="AO24" s="110">
        <v>0</v>
      </c>
      <c r="AP24" s="110">
        <v>0</v>
      </c>
      <c r="AQ24" s="110">
        <v>0.20995816000000003</v>
      </c>
      <c r="AR24" s="110">
        <v>31.84684385000001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1.241601E-2</v>
      </c>
      <c r="O25" s="110">
        <v>1.715098E-2</v>
      </c>
      <c r="P25" s="110">
        <v>0</v>
      </c>
      <c r="Q25" s="110">
        <v>0</v>
      </c>
      <c r="R25" s="110">
        <v>0</v>
      </c>
      <c r="S25" s="110">
        <v>1.7057369999999999E-2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0.14493992000000003</v>
      </c>
      <c r="AD25" s="110">
        <v>14.442064859999999</v>
      </c>
      <c r="AE25" s="110">
        <v>0</v>
      </c>
      <c r="AF25" s="110">
        <v>0</v>
      </c>
      <c r="AG25" s="110">
        <v>8.2981200000000008E-3</v>
      </c>
      <c r="AH25" s="110">
        <v>0</v>
      </c>
      <c r="AI25" s="110">
        <v>0</v>
      </c>
      <c r="AJ25" s="110">
        <v>0</v>
      </c>
      <c r="AK25" s="110">
        <v>0</v>
      </c>
      <c r="AL25" s="110">
        <v>0</v>
      </c>
      <c r="AM25" s="110">
        <v>0</v>
      </c>
      <c r="AN25" s="110">
        <v>0</v>
      </c>
      <c r="AO25" s="110">
        <v>0</v>
      </c>
      <c r="AP25" s="110">
        <v>0</v>
      </c>
      <c r="AQ25" s="110">
        <v>0.11975190000000001</v>
      </c>
      <c r="AR25" s="110">
        <v>22.80390225</v>
      </c>
      <c r="AS25" s="14"/>
      <c r="AT25" s="14"/>
      <c r="AU25" s="14"/>
      <c r="AV25" s="14"/>
    </row>
    <row r="26" spans="1:50" s="26" customFormat="1" ht="18" customHeight="1">
      <c r="A26" s="77"/>
      <c r="B26" s="467" t="s">
        <v>334</v>
      </c>
      <c r="C26" s="469"/>
      <c r="D26" s="468">
        <f>D27+D28</f>
        <v>0</v>
      </c>
      <c r="E26" s="468">
        <f t="shared" ref="E26:AR26" si="5">E27+E28</f>
        <v>0</v>
      </c>
      <c r="F26" s="468">
        <f t="shared" si="5"/>
        <v>0</v>
      </c>
      <c r="G26" s="468">
        <f t="shared" si="5"/>
        <v>0</v>
      </c>
      <c r="H26" s="468">
        <f t="shared" si="5"/>
        <v>0</v>
      </c>
      <c r="I26" s="468">
        <f t="shared" si="5"/>
        <v>0</v>
      </c>
      <c r="J26" s="468">
        <f t="shared" si="5"/>
        <v>0</v>
      </c>
      <c r="K26" s="468">
        <f t="shared" si="5"/>
        <v>0</v>
      </c>
      <c r="L26" s="468">
        <f t="shared" si="5"/>
        <v>17.94558134</v>
      </c>
      <c r="M26" s="468">
        <f t="shared" si="5"/>
        <v>0</v>
      </c>
      <c r="N26" s="468">
        <f t="shared" si="5"/>
        <v>0</v>
      </c>
      <c r="O26" s="468">
        <f t="shared" si="5"/>
        <v>0</v>
      </c>
      <c r="P26" s="468">
        <f t="shared" si="5"/>
        <v>0</v>
      </c>
      <c r="Q26" s="468">
        <f t="shared" si="5"/>
        <v>0</v>
      </c>
      <c r="R26" s="468">
        <f t="shared" si="5"/>
        <v>0</v>
      </c>
      <c r="S26" s="468">
        <f t="shared" si="5"/>
        <v>0</v>
      </c>
      <c r="T26" s="468">
        <f t="shared" si="5"/>
        <v>0</v>
      </c>
      <c r="U26" s="468">
        <f t="shared" si="5"/>
        <v>0</v>
      </c>
      <c r="V26" s="468">
        <f t="shared" si="5"/>
        <v>0</v>
      </c>
      <c r="W26" s="468">
        <f t="shared" si="5"/>
        <v>0</v>
      </c>
      <c r="X26" s="468">
        <f t="shared" si="5"/>
        <v>0</v>
      </c>
      <c r="Y26" s="468">
        <f t="shared" si="5"/>
        <v>0</v>
      </c>
      <c r="Z26" s="468">
        <f t="shared" si="5"/>
        <v>0</v>
      </c>
      <c r="AA26" s="468">
        <f t="shared" si="5"/>
        <v>0</v>
      </c>
      <c r="AB26" s="468">
        <f t="shared" si="5"/>
        <v>0</v>
      </c>
      <c r="AC26" s="468">
        <f t="shared" si="5"/>
        <v>0</v>
      </c>
      <c r="AD26" s="468">
        <f t="shared" si="5"/>
        <v>0</v>
      </c>
      <c r="AE26" s="468">
        <f t="shared" si="5"/>
        <v>0</v>
      </c>
      <c r="AF26" s="468">
        <f t="shared" si="5"/>
        <v>0</v>
      </c>
      <c r="AG26" s="468">
        <f t="shared" si="5"/>
        <v>0</v>
      </c>
      <c r="AH26" s="468">
        <f t="shared" si="5"/>
        <v>0</v>
      </c>
      <c r="AI26" s="468">
        <f t="shared" si="5"/>
        <v>0</v>
      </c>
      <c r="AJ26" s="468">
        <f t="shared" si="5"/>
        <v>0</v>
      </c>
      <c r="AK26" s="468">
        <f t="shared" si="5"/>
        <v>0</v>
      </c>
      <c r="AL26" s="468">
        <f t="shared" si="5"/>
        <v>0</v>
      </c>
      <c r="AM26" s="468">
        <f t="shared" si="5"/>
        <v>0</v>
      </c>
      <c r="AN26" s="468">
        <f t="shared" si="5"/>
        <v>0</v>
      </c>
      <c r="AO26" s="468">
        <f t="shared" si="5"/>
        <v>0</v>
      </c>
      <c r="AP26" s="468">
        <f t="shared" si="5"/>
        <v>0</v>
      </c>
      <c r="AQ26" s="468">
        <f t="shared" si="5"/>
        <v>0</v>
      </c>
      <c r="AR26" s="468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17.94558134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4">
        <f>D26+D13</f>
        <v>0</v>
      </c>
      <c r="E29" s="394">
        <f t="shared" ref="E29:AR29" si="6">E26+E13</f>
        <v>0</v>
      </c>
      <c r="F29" s="394">
        <f t="shared" si="6"/>
        <v>21.787349630000001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142.47547329000002</v>
      </c>
      <c r="M29" s="394">
        <f t="shared" si="6"/>
        <v>0</v>
      </c>
      <c r="N29" s="394">
        <f t="shared" si="6"/>
        <v>16.829256920000002</v>
      </c>
      <c r="O29" s="394">
        <f t="shared" si="6"/>
        <v>7.6786309900000003</v>
      </c>
      <c r="P29" s="394">
        <f t="shared" si="6"/>
        <v>0</v>
      </c>
      <c r="Q29" s="394">
        <f t="shared" si="6"/>
        <v>0</v>
      </c>
      <c r="R29" s="394">
        <f t="shared" si="6"/>
        <v>18.695901809999995</v>
      </c>
      <c r="S29" s="394">
        <f t="shared" si="6"/>
        <v>0.49204693999999993</v>
      </c>
      <c r="T29" s="394">
        <f t="shared" si="6"/>
        <v>0</v>
      </c>
      <c r="U29" s="394">
        <f t="shared" si="6"/>
        <v>2.4041E-2</v>
      </c>
      <c r="V29" s="394">
        <f t="shared" si="6"/>
        <v>0.10562497</v>
      </c>
      <c r="W29" s="394">
        <f t="shared" si="6"/>
        <v>0</v>
      </c>
      <c r="X29" s="394">
        <f t="shared" si="6"/>
        <v>0.12846866999999998</v>
      </c>
      <c r="Y29" s="394">
        <f t="shared" si="6"/>
        <v>0.38087374000000007</v>
      </c>
      <c r="Z29" s="394">
        <f t="shared" si="6"/>
        <v>1.2579411899999999</v>
      </c>
      <c r="AA29" s="394">
        <f t="shared" si="6"/>
        <v>0</v>
      </c>
      <c r="AB29" s="394">
        <f t="shared" si="6"/>
        <v>0</v>
      </c>
      <c r="AC29" s="394">
        <f t="shared" si="6"/>
        <v>343.53056192000003</v>
      </c>
      <c r="AD29" s="394">
        <f t="shared" si="6"/>
        <v>158.62039165999997</v>
      </c>
      <c r="AE29" s="394">
        <f t="shared" si="6"/>
        <v>0</v>
      </c>
      <c r="AF29" s="394">
        <f t="shared" si="6"/>
        <v>0</v>
      </c>
      <c r="AG29" s="394">
        <f t="shared" si="6"/>
        <v>50.85332863</v>
      </c>
      <c r="AH29" s="394">
        <f t="shared" si="6"/>
        <v>0</v>
      </c>
      <c r="AI29" s="394">
        <f t="shared" si="6"/>
        <v>0</v>
      </c>
      <c r="AJ29" s="394">
        <f t="shared" si="6"/>
        <v>0</v>
      </c>
      <c r="AK29" s="394">
        <f t="shared" si="6"/>
        <v>0</v>
      </c>
      <c r="AL29" s="394">
        <f t="shared" si="6"/>
        <v>2.8529255600000001</v>
      </c>
      <c r="AM29" s="394">
        <f t="shared" si="6"/>
        <v>0</v>
      </c>
      <c r="AN29" s="394">
        <f t="shared" si="6"/>
        <v>0</v>
      </c>
      <c r="AO29" s="394">
        <f t="shared" si="6"/>
        <v>0</v>
      </c>
      <c r="AP29" s="394">
        <f t="shared" si="6"/>
        <v>0</v>
      </c>
      <c r="AQ29" s="394">
        <f t="shared" si="6"/>
        <v>10.44171993</v>
      </c>
      <c r="AR29" s="394">
        <f t="shared" si="6"/>
        <v>553.54797760000008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337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67" t="s">
        <v>333</v>
      </c>
      <c r="C32" s="469"/>
      <c r="D32" s="468">
        <f>D33+D36+D39+D42</f>
        <v>0</v>
      </c>
      <c r="E32" s="468">
        <f t="shared" ref="E32:AR32" si="7">E33+E36+E39+E42</f>
        <v>0</v>
      </c>
      <c r="F32" s="468">
        <f t="shared" si="7"/>
        <v>0</v>
      </c>
      <c r="G32" s="468">
        <f t="shared" si="7"/>
        <v>0</v>
      </c>
      <c r="H32" s="468">
        <f t="shared" si="7"/>
        <v>0</v>
      </c>
      <c r="I32" s="468">
        <f t="shared" si="7"/>
        <v>0</v>
      </c>
      <c r="J32" s="468">
        <f t="shared" si="7"/>
        <v>0</v>
      </c>
      <c r="K32" s="468">
        <f t="shared" si="7"/>
        <v>0</v>
      </c>
      <c r="L32" s="468">
        <f t="shared" si="7"/>
        <v>66.444177310000001</v>
      </c>
      <c r="M32" s="468">
        <f t="shared" si="7"/>
        <v>0</v>
      </c>
      <c r="N32" s="468">
        <f t="shared" si="7"/>
        <v>0.98767285000000005</v>
      </c>
      <c r="O32" s="468">
        <f t="shared" si="7"/>
        <v>0</v>
      </c>
      <c r="P32" s="468">
        <f t="shared" si="7"/>
        <v>0</v>
      </c>
      <c r="Q32" s="468">
        <f t="shared" si="7"/>
        <v>0</v>
      </c>
      <c r="R32" s="468">
        <f t="shared" si="7"/>
        <v>0</v>
      </c>
      <c r="S32" s="468">
        <f t="shared" si="7"/>
        <v>0</v>
      </c>
      <c r="T32" s="468">
        <f t="shared" si="7"/>
        <v>0</v>
      </c>
      <c r="U32" s="468">
        <f t="shared" si="7"/>
        <v>0</v>
      </c>
      <c r="V32" s="468">
        <f t="shared" si="7"/>
        <v>0</v>
      </c>
      <c r="W32" s="468">
        <f t="shared" si="7"/>
        <v>0</v>
      </c>
      <c r="X32" s="468">
        <f t="shared" si="7"/>
        <v>0</v>
      </c>
      <c r="Y32" s="468">
        <f t="shared" si="7"/>
        <v>0</v>
      </c>
      <c r="Z32" s="468">
        <f t="shared" si="7"/>
        <v>0</v>
      </c>
      <c r="AA32" s="468">
        <f t="shared" si="7"/>
        <v>0</v>
      </c>
      <c r="AB32" s="468">
        <f t="shared" si="7"/>
        <v>0</v>
      </c>
      <c r="AC32" s="468">
        <f t="shared" si="7"/>
        <v>0</v>
      </c>
      <c r="AD32" s="468">
        <f t="shared" si="7"/>
        <v>8.4581269999999993</v>
      </c>
      <c r="AE32" s="468">
        <f t="shared" si="7"/>
        <v>0</v>
      </c>
      <c r="AF32" s="468">
        <f t="shared" si="7"/>
        <v>0</v>
      </c>
      <c r="AG32" s="468">
        <f t="shared" si="7"/>
        <v>1.467488E-2</v>
      </c>
      <c r="AH32" s="468">
        <f t="shared" si="7"/>
        <v>0</v>
      </c>
      <c r="AI32" s="468">
        <f t="shared" si="7"/>
        <v>0</v>
      </c>
      <c r="AJ32" s="468">
        <f t="shared" si="7"/>
        <v>0</v>
      </c>
      <c r="AK32" s="468">
        <f t="shared" si="7"/>
        <v>0</v>
      </c>
      <c r="AL32" s="468">
        <f t="shared" si="7"/>
        <v>0</v>
      </c>
      <c r="AM32" s="468">
        <f t="shared" si="7"/>
        <v>0</v>
      </c>
      <c r="AN32" s="468">
        <f t="shared" si="7"/>
        <v>0</v>
      </c>
      <c r="AO32" s="468">
        <f t="shared" si="7"/>
        <v>0</v>
      </c>
      <c r="AP32" s="468">
        <f t="shared" si="7"/>
        <v>0</v>
      </c>
      <c r="AQ32" s="468">
        <f t="shared" si="7"/>
        <v>0</v>
      </c>
      <c r="AR32" s="468">
        <f t="shared" si="7"/>
        <v>78.286238370000007</v>
      </c>
    </row>
    <row r="33" spans="1:67" s="26" customFormat="1" ht="18" customHeight="1">
      <c r="A33" s="74"/>
      <c r="B33" s="12" t="s">
        <v>14</v>
      </c>
      <c r="C33" s="200"/>
      <c r="D33" s="394">
        <f t="shared" ref="D33:AR33" si="8">SUM(D34:D35)</f>
        <v>0</v>
      </c>
      <c r="E33" s="394">
        <f t="shared" si="8"/>
        <v>0</v>
      </c>
      <c r="F33" s="394">
        <f t="shared" si="8"/>
        <v>0</v>
      </c>
      <c r="G33" s="394">
        <f t="shared" si="8"/>
        <v>0</v>
      </c>
      <c r="H33" s="394">
        <f t="shared" si="8"/>
        <v>0</v>
      </c>
      <c r="I33" s="394">
        <f t="shared" si="8"/>
        <v>0</v>
      </c>
      <c r="J33" s="394">
        <f t="shared" si="8"/>
        <v>0</v>
      </c>
      <c r="K33" s="394">
        <f t="shared" si="8"/>
        <v>0</v>
      </c>
      <c r="L33" s="394">
        <f t="shared" si="8"/>
        <v>9.995757999999999E-2</v>
      </c>
      <c r="M33" s="394">
        <f t="shared" si="8"/>
        <v>0</v>
      </c>
      <c r="N33" s="394">
        <f t="shared" si="8"/>
        <v>0</v>
      </c>
      <c r="O33" s="394">
        <f t="shared" si="8"/>
        <v>0</v>
      </c>
      <c r="P33" s="394">
        <f t="shared" si="8"/>
        <v>0</v>
      </c>
      <c r="Q33" s="394">
        <f t="shared" si="8"/>
        <v>0</v>
      </c>
      <c r="R33" s="394">
        <f t="shared" si="8"/>
        <v>0</v>
      </c>
      <c r="S33" s="394">
        <f t="shared" si="8"/>
        <v>0</v>
      </c>
      <c r="T33" s="394">
        <f t="shared" si="8"/>
        <v>0</v>
      </c>
      <c r="U33" s="394">
        <f t="shared" si="8"/>
        <v>0</v>
      </c>
      <c r="V33" s="394">
        <f t="shared" si="8"/>
        <v>0</v>
      </c>
      <c r="W33" s="394">
        <f t="shared" si="8"/>
        <v>0</v>
      </c>
      <c r="X33" s="394">
        <f t="shared" si="8"/>
        <v>0</v>
      </c>
      <c r="Y33" s="394">
        <f t="shared" si="8"/>
        <v>0</v>
      </c>
      <c r="Z33" s="394">
        <f t="shared" si="8"/>
        <v>0</v>
      </c>
      <c r="AA33" s="394">
        <f t="shared" si="8"/>
        <v>0</v>
      </c>
      <c r="AB33" s="394">
        <f t="shared" si="8"/>
        <v>0</v>
      </c>
      <c r="AC33" s="394">
        <f t="shared" si="8"/>
        <v>0</v>
      </c>
      <c r="AD33" s="394">
        <f t="shared" si="8"/>
        <v>5.68543895</v>
      </c>
      <c r="AE33" s="394">
        <f t="shared" si="8"/>
        <v>0</v>
      </c>
      <c r="AF33" s="394">
        <f t="shared" si="8"/>
        <v>0</v>
      </c>
      <c r="AG33" s="394">
        <f t="shared" si="8"/>
        <v>1.467488E-2</v>
      </c>
      <c r="AH33" s="394">
        <f t="shared" si="8"/>
        <v>0</v>
      </c>
      <c r="AI33" s="394">
        <f t="shared" si="8"/>
        <v>0</v>
      </c>
      <c r="AJ33" s="394">
        <f t="shared" si="8"/>
        <v>0</v>
      </c>
      <c r="AK33" s="394">
        <f t="shared" si="8"/>
        <v>0</v>
      </c>
      <c r="AL33" s="394">
        <f t="shared" si="8"/>
        <v>0</v>
      </c>
      <c r="AM33" s="394">
        <f t="shared" si="8"/>
        <v>0</v>
      </c>
      <c r="AN33" s="394">
        <f t="shared" si="8"/>
        <v>0</v>
      </c>
      <c r="AO33" s="394">
        <f t="shared" si="8"/>
        <v>0</v>
      </c>
      <c r="AP33" s="394">
        <f t="shared" si="8"/>
        <v>0</v>
      </c>
      <c r="AQ33" s="394">
        <f t="shared" si="8"/>
        <v>0</v>
      </c>
      <c r="AR33" s="394">
        <f t="shared" si="8"/>
        <v>11.22916625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0.376419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9.995757999999999E-2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5.3090199499999997</v>
      </c>
      <c r="AE35" s="110">
        <v>0</v>
      </c>
      <c r="AF35" s="110">
        <v>0</v>
      </c>
      <c r="AG35" s="110">
        <v>1.467488E-2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11.22916625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331</v>
      </c>
      <c r="C36" s="200"/>
      <c r="D36" s="394">
        <f t="shared" ref="D36:AR36" si="9">SUM(D37:D38)</f>
        <v>0</v>
      </c>
      <c r="E36" s="394">
        <f t="shared" si="9"/>
        <v>0</v>
      </c>
      <c r="F36" s="394">
        <f t="shared" si="9"/>
        <v>0</v>
      </c>
      <c r="G36" s="394">
        <f t="shared" si="9"/>
        <v>0</v>
      </c>
      <c r="H36" s="394">
        <f t="shared" si="9"/>
        <v>0</v>
      </c>
      <c r="I36" s="394">
        <f t="shared" si="9"/>
        <v>0</v>
      </c>
      <c r="J36" s="394">
        <f t="shared" si="9"/>
        <v>0</v>
      </c>
      <c r="K36" s="394">
        <f t="shared" si="9"/>
        <v>0</v>
      </c>
      <c r="L36" s="394">
        <f t="shared" si="9"/>
        <v>66.344219730000006</v>
      </c>
      <c r="M36" s="394">
        <f t="shared" si="9"/>
        <v>0</v>
      </c>
      <c r="N36" s="394">
        <f t="shared" si="9"/>
        <v>0.98767285000000005</v>
      </c>
      <c r="O36" s="394">
        <f t="shared" si="9"/>
        <v>0</v>
      </c>
      <c r="P36" s="394">
        <f t="shared" si="9"/>
        <v>0</v>
      </c>
      <c r="Q36" s="394">
        <f t="shared" si="9"/>
        <v>0</v>
      </c>
      <c r="R36" s="394">
        <f t="shared" si="9"/>
        <v>0</v>
      </c>
      <c r="S36" s="394">
        <f t="shared" si="9"/>
        <v>0</v>
      </c>
      <c r="T36" s="394">
        <f t="shared" si="9"/>
        <v>0</v>
      </c>
      <c r="U36" s="394">
        <f t="shared" si="9"/>
        <v>0</v>
      </c>
      <c r="V36" s="394">
        <f t="shared" si="9"/>
        <v>0</v>
      </c>
      <c r="W36" s="394">
        <f t="shared" si="9"/>
        <v>0</v>
      </c>
      <c r="X36" s="394">
        <f t="shared" si="9"/>
        <v>0</v>
      </c>
      <c r="Y36" s="394">
        <f t="shared" si="9"/>
        <v>0</v>
      </c>
      <c r="Z36" s="394">
        <f t="shared" si="9"/>
        <v>0</v>
      </c>
      <c r="AA36" s="394">
        <f t="shared" si="9"/>
        <v>0</v>
      </c>
      <c r="AB36" s="394">
        <f t="shared" si="9"/>
        <v>0</v>
      </c>
      <c r="AC36" s="394">
        <f t="shared" si="9"/>
        <v>0</v>
      </c>
      <c r="AD36" s="394">
        <f t="shared" si="9"/>
        <v>2.36621405</v>
      </c>
      <c r="AE36" s="394">
        <f t="shared" si="9"/>
        <v>0</v>
      </c>
      <c r="AF36" s="394">
        <f t="shared" si="9"/>
        <v>0</v>
      </c>
      <c r="AG36" s="394">
        <f t="shared" si="9"/>
        <v>0</v>
      </c>
      <c r="AH36" s="394">
        <f t="shared" si="9"/>
        <v>0</v>
      </c>
      <c r="AI36" s="394">
        <f t="shared" si="9"/>
        <v>0</v>
      </c>
      <c r="AJ36" s="394">
        <f t="shared" si="9"/>
        <v>0</v>
      </c>
      <c r="AK36" s="394">
        <f t="shared" si="9"/>
        <v>0</v>
      </c>
      <c r="AL36" s="394">
        <f t="shared" si="9"/>
        <v>0</v>
      </c>
      <c r="AM36" s="394">
        <f t="shared" si="9"/>
        <v>0</v>
      </c>
      <c r="AN36" s="394">
        <f t="shared" si="9"/>
        <v>0</v>
      </c>
      <c r="AO36" s="394">
        <f t="shared" si="9"/>
        <v>0</v>
      </c>
      <c r="AP36" s="394">
        <f t="shared" si="9"/>
        <v>0</v>
      </c>
      <c r="AQ36" s="394">
        <f t="shared" si="9"/>
        <v>0</v>
      </c>
      <c r="AR36" s="394">
        <f t="shared" si="9"/>
        <v>51.441968460000005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1.5027900300000001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66.344219730000006</v>
      </c>
      <c r="M38" s="110">
        <v>0</v>
      </c>
      <c r="N38" s="110">
        <v>0.98767285000000005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0.86342402000000007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51.441968460000005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4">
        <f t="shared" ref="D39:AR39" si="10">SUM(D40:D41)</f>
        <v>0</v>
      </c>
      <c r="E39" s="394">
        <f t="shared" si="10"/>
        <v>0</v>
      </c>
      <c r="F39" s="394">
        <f t="shared" si="10"/>
        <v>0</v>
      </c>
      <c r="G39" s="394">
        <f t="shared" si="10"/>
        <v>0</v>
      </c>
      <c r="H39" s="394">
        <f t="shared" si="10"/>
        <v>0</v>
      </c>
      <c r="I39" s="394">
        <f t="shared" si="10"/>
        <v>0</v>
      </c>
      <c r="J39" s="394">
        <f t="shared" si="10"/>
        <v>0</v>
      </c>
      <c r="K39" s="394">
        <f t="shared" si="10"/>
        <v>0</v>
      </c>
      <c r="L39" s="394">
        <f t="shared" si="10"/>
        <v>0</v>
      </c>
      <c r="M39" s="394">
        <f t="shared" si="10"/>
        <v>0</v>
      </c>
      <c r="N39" s="394">
        <f t="shared" si="10"/>
        <v>0</v>
      </c>
      <c r="O39" s="394">
        <f t="shared" si="10"/>
        <v>0</v>
      </c>
      <c r="P39" s="394">
        <f t="shared" si="10"/>
        <v>0</v>
      </c>
      <c r="Q39" s="394">
        <f t="shared" si="10"/>
        <v>0</v>
      </c>
      <c r="R39" s="394">
        <f t="shared" si="10"/>
        <v>0</v>
      </c>
      <c r="S39" s="394">
        <f t="shared" si="10"/>
        <v>0</v>
      </c>
      <c r="T39" s="394">
        <f t="shared" si="10"/>
        <v>0</v>
      </c>
      <c r="U39" s="394">
        <f t="shared" si="10"/>
        <v>0</v>
      </c>
      <c r="V39" s="394">
        <f t="shared" si="10"/>
        <v>0</v>
      </c>
      <c r="W39" s="394">
        <f t="shared" si="10"/>
        <v>0</v>
      </c>
      <c r="X39" s="394">
        <f t="shared" si="10"/>
        <v>0</v>
      </c>
      <c r="Y39" s="394">
        <f t="shared" si="10"/>
        <v>0</v>
      </c>
      <c r="Z39" s="394">
        <f t="shared" si="10"/>
        <v>0</v>
      </c>
      <c r="AA39" s="394">
        <f t="shared" si="10"/>
        <v>0</v>
      </c>
      <c r="AB39" s="394">
        <f t="shared" si="10"/>
        <v>0</v>
      </c>
      <c r="AC39" s="394">
        <f t="shared" si="10"/>
        <v>0</v>
      </c>
      <c r="AD39" s="394">
        <f t="shared" si="10"/>
        <v>0</v>
      </c>
      <c r="AE39" s="394">
        <f t="shared" si="10"/>
        <v>0</v>
      </c>
      <c r="AF39" s="394">
        <f t="shared" si="10"/>
        <v>0</v>
      </c>
      <c r="AG39" s="394">
        <f t="shared" si="10"/>
        <v>0</v>
      </c>
      <c r="AH39" s="394">
        <f t="shared" si="10"/>
        <v>0</v>
      </c>
      <c r="AI39" s="394">
        <f t="shared" si="10"/>
        <v>0</v>
      </c>
      <c r="AJ39" s="394">
        <f t="shared" si="10"/>
        <v>0</v>
      </c>
      <c r="AK39" s="394">
        <f t="shared" si="10"/>
        <v>0</v>
      </c>
      <c r="AL39" s="394">
        <f t="shared" si="10"/>
        <v>0</v>
      </c>
      <c r="AM39" s="394">
        <f t="shared" si="10"/>
        <v>0</v>
      </c>
      <c r="AN39" s="394">
        <f t="shared" si="10"/>
        <v>0</v>
      </c>
      <c r="AO39" s="394">
        <f t="shared" si="10"/>
        <v>0</v>
      </c>
      <c r="AP39" s="394">
        <f t="shared" si="10"/>
        <v>0</v>
      </c>
      <c r="AQ39" s="394">
        <f t="shared" si="10"/>
        <v>0</v>
      </c>
      <c r="AR39" s="394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0.406474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15.615103660000001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0.406474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11.34999292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4.2651107400000008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67" t="s">
        <v>334</v>
      </c>
      <c r="C45" s="469"/>
      <c r="D45" s="468">
        <f>D46+D47</f>
        <v>0</v>
      </c>
      <c r="E45" s="468">
        <f t="shared" ref="E45:AR45" si="12">E46+E47</f>
        <v>0</v>
      </c>
      <c r="F45" s="468">
        <f t="shared" si="12"/>
        <v>0</v>
      </c>
      <c r="G45" s="468">
        <f t="shared" si="12"/>
        <v>0</v>
      </c>
      <c r="H45" s="468">
        <f t="shared" si="12"/>
        <v>0</v>
      </c>
      <c r="I45" s="468">
        <f t="shared" si="12"/>
        <v>0</v>
      </c>
      <c r="J45" s="468">
        <f t="shared" si="12"/>
        <v>0</v>
      </c>
      <c r="K45" s="468">
        <f t="shared" si="12"/>
        <v>0</v>
      </c>
      <c r="L45" s="468">
        <f t="shared" si="12"/>
        <v>0</v>
      </c>
      <c r="M45" s="468">
        <f t="shared" si="12"/>
        <v>0</v>
      </c>
      <c r="N45" s="468">
        <f t="shared" si="12"/>
        <v>0</v>
      </c>
      <c r="O45" s="468">
        <f t="shared" si="12"/>
        <v>0</v>
      </c>
      <c r="P45" s="468">
        <f t="shared" si="12"/>
        <v>0</v>
      </c>
      <c r="Q45" s="468">
        <f t="shared" si="12"/>
        <v>0</v>
      </c>
      <c r="R45" s="468">
        <f t="shared" si="12"/>
        <v>0</v>
      </c>
      <c r="S45" s="468">
        <f t="shared" si="12"/>
        <v>0</v>
      </c>
      <c r="T45" s="468">
        <f t="shared" si="12"/>
        <v>0</v>
      </c>
      <c r="U45" s="468">
        <f t="shared" si="12"/>
        <v>0</v>
      </c>
      <c r="V45" s="468">
        <f t="shared" si="12"/>
        <v>0</v>
      </c>
      <c r="W45" s="468">
        <f t="shared" si="12"/>
        <v>0</v>
      </c>
      <c r="X45" s="468">
        <f t="shared" si="12"/>
        <v>0</v>
      </c>
      <c r="Y45" s="468">
        <f t="shared" si="12"/>
        <v>0</v>
      </c>
      <c r="Z45" s="468">
        <f t="shared" si="12"/>
        <v>0</v>
      </c>
      <c r="AA45" s="468">
        <f t="shared" si="12"/>
        <v>0</v>
      </c>
      <c r="AB45" s="468">
        <f t="shared" si="12"/>
        <v>0</v>
      </c>
      <c r="AC45" s="468">
        <f t="shared" si="12"/>
        <v>0</v>
      </c>
      <c r="AD45" s="468">
        <f t="shared" si="12"/>
        <v>0</v>
      </c>
      <c r="AE45" s="468">
        <f t="shared" si="12"/>
        <v>0</v>
      </c>
      <c r="AF45" s="468">
        <f t="shared" si="12"/>
        <v>0</v>
      </c>
      <c r="AG45" s="468">
        <f t="shared" si="12"/>
        <v>0</v>
      </c>
      <c r="AH45" s="468">
        <f t="shared" si="12"/>
        <v>0</v>
      </c>
      <c r="AI45" s="468">
        <f t="shared" si="12"/>
        <v>0</v>
      </c>
      <c r="AJ45" s="468">
        <f t="shared" si="12"/>
        <v>0</v>
      </c>
      <c r="AK45" s="468">
        <f t="shared" si="12"/>
        <v>0</v>
      </c>
      <c r="AL45" s="468">
        <f t="shared" si="12"/>
        <v>0</v>
      </c>
      <c r="AM45" s="468">
        <f t="shared" si="12"/>
        <v>0</v>
      </c>
      <c r="AN45" s="468">
        <f t="shared" si="12"/>
        <v>0</v>
      </c>
      <c r="AO45" s="468">
        <f t="shared" si="12"/>
        <v>0</v>
      </c>
      <c r="AP45" s="468">
        <f t="shared" si="12"/>
        <v>0</v>
      </c>
      <c r="AQ45" s="468">
        <f t="shared" si="12"/>
        <v>0</v>
      </c>
      <c r="AR45" s="468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4">
        <f>D45+D32</f>
        <v>0</v>
      </c>
      <c r="E48" s="394">
        <f t="shared" ref="E48:AR48" si="13">E45+E32</f>
        <v>0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66.444177310000001</v>
      </c>
      <c r="M48" s="394">
        <f t="shared" si="13"/>
        <v>0</v>
      </c>
      <c r="N48" s="394">
        <f t="shared" si="13"/>
        <v>0.98767285000000005</v>
      </c>
      <c r="O48" s="394">
        <f t="shared" si="13"/>
        <v>0</v>
      </c>
      <c r="P48" s="394">
        <f t="shared" si="13"/>
        <v>0</v>
      </c>
      <c r="Q48" s="394">
        <f t="shared" si="13"/>
        <v>0</v>
      </c>
      <c r="R48" s="394">
        <f t="shared" si="13"/>
        <v>0</v>
      </c>
      <c r="S48" s="394">
        <f t="shared" si="13"/>
        <v>0</v>
      </c>
      <c r="T48" s="394">
        <f t="shared" si="13"/>
        <v>0</v>
      </c>
      <c r="U48" s="394">
        <f t="shared" si="13"/>
        <v>0</v>
      </c>
      <c r="V48" s="394">
        <f t="shared" si="13"/>
        <v>0</v>
      </c>
      <c r="W48" s="394">
        <f t="shared" si="13"/>
        <v>0</v>
      </c>
      <c r="X48" s="394">
        <f t="shared" si="13"/>
        <v>0</v>
      </c>
      <c r="Y48" s="394">
        <f t="shared" si="13"/>
        <v>0</v>
      </c>
      <c r="Z48" s="394">
        <f t="shared" si="13"/>
        <v>0</v>
      </c>
      <c r="AA48" s="394">
        <f t="shared" si="13"/>
        <v>0</v>
      </c>
      <c r="AB48" s="394">
        <f t="shared" si="13"/>
        <v>0</v>
      </c>
      <c r="AC48" s="394">
        <f t="shared" si="13"/>
        <v>0</v>
      </c>
      <c r="AD48" s="394">
        <f t="shared" si="13"/>
        <v>8.4581269999999993</v>
      </c>
      <c r="AE48" s="394">
        <f t="shared" si="13"/>
        <v>0</v>
      </c>
      <c r="AF48" s="394">
        <f t="shared" si="13"/>
        <v>0</v>
      </c>
      <c r="AG48" s="394">
        <f t="shared" si="13"/>
        <v>1.467488E-2</v>
      </c>
      <c r="AH48" s="394">
        <f t="shared" si="13"/>
        <v>0</v>
      </c>
      <c r="AI48" s="394">
        <f t="shared" si="13"/>
        <v>0</v>
      </c>
      <c r="AJ48" s="394">
        <f t="shared" si="13"/>
        <v>0</v>
      </c>
      <c r="AK48" s="394">
        <f t="shared" si="13"/>
        <v>0</v>
      </c>
      <c r="AL48" s="394">
        <f t="shared" si="13"/>
        <v>0</v>
      </c>
      <c r="AM48" s="394">
        <f t="shared" si="13"/>
        <v>0</v>
      </c>
      <c r="AN48" s="394">
        <f t="shared" si="13"/>
        <v>0</v>
      </c>
      <c r="AO48" s="394">
        <f t="shared" si="13"/>
        <v>0</v>
      </c>
      <c r="AP48" s="394">
        <f t="shared" si="13"/>
        <v>0</v>
      </c>
      <c r="AQ48" s="394">
        <f t="shared" si="13"/>
        <v>0</v>
      </c>
      <c r="AR48" s="394">
        <f t="shared" si="13"/>
        <v>78.286238370000007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1.5500772200000001</v>
      </c>
      <c r="M50" s="111">
        <v>0</v>
      </c>
      <c r="N50" s="111">
        <v>0.98767285000000005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8.4581270000000011</v>
      </c>
      <c r="AE50" s="111">
        <v>0</v>
      </c>
      <c r="AF50" s="111">
        <v>0</v>
      </c>
      <c r="AG50" s="111">
        <v>1.467488E-2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0.81648196000000006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64.894100090000009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77.469756410000002</v>
      </c>
    </row>
    <row r="52" spans="1:56" s="14" customFormat="1" ht="18" customHeight="1">
      <c r="A52" s="77"/>
      <c r="B52" s="6" t="s">
        <v>23</v>
      </c>
      <c r="C52" s="7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31"/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67" t="s">
        <v>333</v>
      </c>
      <c r="C55" s="469"/>
      <c r="D55" s="468">
        <f>D56+D59+D62+D65</f>
        <v>0</v>
      </c>
      <c r="E55" s="468">
        <f t="shared" ref="E55:Z55" si="14">E56+E59+E62+E65</f>
        <v>0</v>
      </c>
      <c r="F55" s="468">
        <f t="shared" si="14"/>
        <v>0</v>
      </c>
      <c r="G55" s="468">
        <f t="shared" si="14"/>
        <v>0</v>
      </c>
      <c r="H55" s="468">
        <f t="shared" si="14"/>
        <v>0</v>
      </c>
      <c r="I55" s="468">
        <f t="shared" si="14"/>
        <v>0</v>
      </c>
      <c r="J55" s="468">
        <f t="shared" si="14"/>
        <v>0</v>
      </c>
      <c r="K55" s="468">
        <f t="shared" si="14"/>
        <v>0</v>
      </c>
      <c r="L55" s="468">
        <f t="shared" si="14"/>
        <v>0</v>
      </c>
      <c r="M55" s="468">
        <f t="shared" si="14"/>
        <v>0</v>
      </c>
      <c r="N55" s="468">
        <f t="shared" si="14"/>
        <v>21.438416530000001</v>
      </c>
      <c r="O55" s="468">
        <f t="shared" si="14"/>
        <v>1.7516974000000003</v>
      </c>
      <c r="P55" s="468">
        <f t="shared" si="14"/>
        <v>0</v>
      </c>
      <c r="Q55" s="468">
        <f t="shared" si="14"/>
        <v>0</v>
      </c>
      <c r="R55" s="468">
        <f t="shared" si="14"/>
        <v>6.5484680200000005</v>
      </c>
      <c r="S55" s="468">
        <f t="shared" si="14"/>
        <v>0</v>
      </c>
      <c r="T55" s="468">
        <f t="shared" si="14"/>
        <v>0</v>
      </c>
      <c r="U55" s="468">
        <f t="shared" si="14"/>
        <v>0</v>
      </c>
      <c r="V55" s="468">
        <f t="shared" si="14"/>
        <v>0</v>
      </c>
      <c r="W55" s="468">
        <f t="shared" si="14"/>
        <v>0</v>
      </c>
      <c r="X55" s="468">
        <f t="shared" si="14"/>
        <v>0</v>
      </c>
      <c r="Y55" s="468">
        <f t="shared" si="14"/>
        <v>0.45063137999999997</v>
      </c>
      <c r="Z55" s="468">
        <f t="shared" si="14"/>
        <v>15.84178805</v>
      </c>
      <c r="AA55" s="468">
        <f t="shared" ref="AA55:AR55" si="15">AA56+AA59+AA62+AA65</f>
        <v>0</v>
      </c>
      <c r="AB55" s="468">
        <f t="shared" si="15"/>
        <v>0</v>
      </c>
      <c r="AC55" s="468">
        <f t="shared" si="15"/>
        <v>435.19971514000002</v>
      </c>
      <c r="AD55" s="468">
        <f t="shared" si="15"/>
        <v>328.20696887999998</v>
      </c>
      <c r="AE55" s="468">
        <f t="shared" si="15"/>
        <v>0</v>
      </c>
      <c r="AF55" s="468">
        <f t="shared" si="15"/>
        <v>0</v>
      </c>
      <c r="AG55" s="468">
        <f t="shared" si="15"/>
        <v>69.435266369999994</v>
      </c>
      <c r="AH55" s="468">
        <f t="shared" si="15"/>
        <v>0</v>
      </c>
      <c r="AI55" s="468">
        <f t="shared" si="15"/>
        <v>0</v>
      </c>
      <c r="AJ55" s="468">
        <f t="shared" si="15"/>
        <v>0</v>
      </c>
      <c r="AK55" s="468">
        <f t="shared" si="15"/>
        <v>0</v>
      </c>
      <c r="AL55" s="468">
        <f t="shared" si="15"/>
        <v>106.40984515</v>
      </c>
      <c r="AM55" s="468">
        <f t="shared" si="15"/>
        <v>0</v>
      </c>
      <c r="AN55" s="468">
        <f t="shared" si="15"/>
        <v>0</v>
      </c>
      <c r="AO55" s="468">
        <f t="shared" si="15"/>
        <v>0</v>
      </c>
      <c r="AP55" s="468">
        <f t="shared" si="15"/>
        <v>0</v>
      </c>
      <c r="AQ55" s="468">
        <f t="shared" si="15"/>
        <v>3.2138489399999992</v>
      </c>
      <c r="AR55" s="468">
        <f t="shared" si="15"/>
        <v>1639.0356735400007</v>
      </c>
    </row>
    <row r="56" spans="1:56" s="14" customFormat="1" ht="18" customHeight="1">
      <c r="A56" s="77"/>
      <c r="B56" s="12" t="s">
        <v>14</v>
      </c>
      <c r="C56" s="200"/>
      <c r="D56" s="394">
        <f t="shared" ref="D56:Z56" si="16">SUM(D57:D58)</f>
        <v>0</v>
      </c>
      <c r="E56" s="394">
        <f t="shared" si="16"/>
        <v>0</v>
      </c>
      <c r="F56" s="394">
        <f t="shared" si="16"/>
        <v>0</v>
      </c>
      <c r="G56" s="394">
        <f t="shared" si="16"/>
        <v>0</v>
      </c>
      <c r="H56" s="394">
        <f t="shared" si="16"/>
        <v>0</v>
      </c>
      <c r="I56" s="394">
        <f t="shared" si="16"/>
        <v>0</v>
      </c>
      <c r="J56" s="394">
        <f t="shared" si="16"/>
        <v>0</v>
      </c>
      <c r="K56" s="394">
        <f t="shared" si="16"/>
        <v>0</v>
      </c>
      <c r="L56" s="394">
        <f t="shared" si="16"/>
        <v>0</v>
      </c>
      <c r="M56" s="394">
        <f t="shared" si="16"/>
        <v>0</v>
      </c>
      <c r="N56" s="394">
        <f t="shared" si="16"/>
        <v>20.824318720000001</v>
      </c>
      <c r="O56" s="394">
        <f t="shared" si="16"/>
        <v>1.7516974000000003</v>
      </c>
      <c r="P56" s="394">
        <f t="shared" si="16"/>
        <v>0</v>
      </c>
      <c r="Q56" s="394">
        <f t="shared" si="16"/>
        <v>0</v>
      </c>
      <c r="R56" s="394">
        <f t="shared" si="16"/>
        <v>0</v>
      </c>
      <c r="S56" s="394">
        <f t="shared" si="16"/>
        <v>0</v>
      </c>
      <c r="T56" s="394">
        <f t="shared" si="16"/>
        <v>0</v>
      </c>
      <c r="U56" s="394">
        <f t="shared" si="16"/>
        <v>0</v>
      </c>
      <c r="V56" s="394">
        <f t="shared" si="16"/>
        <v>0</v>
      </c>
      <c r="W56" s="394">
        <f t="shared" si="16"/>
        <v>0</v>
      </c>
      <c r="X56" s="394">
        <f t="shared" si="16"/>
        <v>0</v>
      </c>
      <c r="Y56" s="394">
        <f t="shared" si="16"/>
        <v>0.45063137999999997</v>
      </c>
      <c r="Z56" s="394">
        <f t="shared" si="16"/>
        <v>7.8929551600000014</v>
      </c>
      <c r="AA56" s="394">
        <f t="shared" ref="AA56:AR56" si="17">SUM(AA57:AA58)</f>
        <v>0</v>
      </c>
      <c r="AB56" s="394">
        <f t="shared" si="17"/>
        <v>0</v>
      </c>
      <c r="AC56" s="394">
        <f t="shared" si="17"/>
        <v>106.83797920000001</v>
      </c>
      <c r="AD56" s="394">
        <f t="shared" si="17"/>
        <v>140.24520300000003</v>
      </c>
      <c r="AE56" s="394">
        <f t="shared" si="17"/>
        <v>0</v>
      </c>
      <c r="AF56" s="394">
        <f t="shared" si="17"/>
        <v>0</v>
      </c>
      <c r="AG56" s="394">
        <f t="shared" si="17"/>
        <v>35.221790300000002</v>
      </c>
      <c r="AH56" s="394">
        <f t="shared" si="17"/>
        <v>0</v>
      </c>
      <c r="AI56" s="394">
        <f t="shared" si="17"/>
        <v>0</v>
      </c>
      <c r="AJ56" s="394">
        <f t="shared" si="17"/>
        <v>0</v>
      </c>
      <c r="AK56" s="394">
        <f t="shared" si="17"/>
        <v>0</v>
      </c>
      <c r="AL56" s="394">
        <f t="shared" si="17"/>
        <v>23.350316890000002</v>
      </c>
      <c r="AM56" s="394">
        <f t="shared" si="17"/>
        <v>0</v>
      </c>
      <c r="AN56" s="394">
        <f t="shared" si="17"/>
        <v>0</v>
      </c>
      <c r="AO56" s="394">
        <f t="shared" si="17"/>
        <v>0</v>
      </c>
      <c r="AP56" s="394">
        <f t="shared" si="17"/>
        <v>0</v>
      </c>
      <c r="AQ56" s="394">
        <f t="shared" si="17"/>
        <v>1.6183009399999995</v>
      </c>
      <c r="AR56" s="394">
        <f t="shared" si="17"/>
        <v>177.15312835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2.2732940199999994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19.772268579999999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20.824318720000001</v>
      </c>
      <c r="O58" s="110">
        <v>1.7516974000000003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0.45063137999999997</v>
      </c>
      <c r="Z58" s="110">
        <v>7.8929551600000014</v>
      </c>
      <c r="AA58" s="110">
        <v>0</v>
      </c>
      <c r="AB58" s="110">
        <v>0</v>
      </c>
      <c r="AC58" s="110">
        <v>106.83797920000001</v>
      </c>
      <c r="AD58" s="110">
        <v>137.97190898000002</v>
      </c>
      <c r="AE58" s="110">
        <v>0</v>
      </c>
      <c r="AF58" s="110">
        <v>0</v>
      </c>
      <c r="AG58" s="110">
        <v>35.221790300000002</v>
      </c>
      <c r="AH58" s="110">
        <v>0</v>
      </c>
      <c r="AI58" s="110">
        <v>0</v>
      </c>
      <c r="AJ58" s="110">
        <v>0</v>
      </c>
      <c r="AK58" s="110">
        <v>0</v>
      </c>
      <c r="AL58" s="110">
        <v>23.350316890000002</v>
      </c>
      <c r="AM58" s="110">
        <v>0</v>
      </c>
      <c r="AN58" s="110">
        <v>0</v>
      </c>
      <c r="AO58" s="110">
        <v>0</v>
      </c>
      <c r="AP58" s="110">
        <v>0</v>
      </c>
      <c r="AQ58" s="110">
        <v>1.6183009399999995</v>
      </c>
      <c r="AR58" s="110">
        <v>157.38085977</v>
      </c>
    </row>
    <row r="59" spans="1:56" s="14" customFormat="1" ht="18" customHeight="1">
      <c r="A59" s="78"/>
      <c r="B59" s="12" t="s">
        <v>331</v>
      </c>
      <c r="C59" s="200"/>
      <c r="D59" s="394">
        <f t="shared" ref="D59:Z59" si="18">SUM(D60:D61)</f>
        <v>0</v>
      </c>
      <c r="E59" s="394">
        <f t="shared" si="18"/>
        <v>0</v>
      </c>
      <c r="F59" s="394">
        <f t="shared" si="18"/>
        <v>0</v>
      </c>
      <c r="G59" s="394">
        <f t="shared" si="18"/>
        <v>0</v>
      </c>
      <c r="H59" s="394">
        <f t="shared" si="18"/>
        <v>0</v>
      </c>
      <c r="I59" s="394">
        <f t="shared" si="18"/>
        <v>0</v>
      </c>
      <c r="J59" s="394">
        <f t="shared" si="18"/>
        <v>0</v>
      </c>
      <c r="K59" s="394">
        <f t="shared" si="18"/>
        <v>0</v>
      </c>
      <c r="L59" s="394">
        <f t="shared" si="18"/>
        <v>0</v>
      </c>
      <c r="M59" s="394">
        <f t="shared" si="18"/>
        <v>0</v>
      </c>
      <c r="N59" s="394">
        <f t="shared" si="18"/>
        <v>0.61409780999999997</v>
      </c>
      <c r="O59" s="394">
        <f t="shared" si="18"/>
        <v>0</v>
      </c>
      <c r="P59" s="394">
        <f t="shared" si="18"/>
        <v>0</v>
      </c>
      <c r="Q59" s="394">
        <f t="shared" si="18"/>
        <v>0</v>
      </c>
      <c r="R59" s="394">
        <f t="shared" si="18"/>
        <v>6.5484680200000005</v>
      </c>
      <c r="S59" s="394">
        <f t="shared" si="18"/>
        <v>0</v>
      </c>
      <c r="T59" s="394">
        <f t="shared" si="18"/>
        <v>0</v>
      </c>
      <c r="U59" s="394">
        <f t="shared" si="18"/>
        <v>0</v>
      </c>
      <c r="V59" s="394">
        <f t="shared" si="18"/>
        <v>0</v>
      </c>
      <c r="W59" s="394">
        <f t="shared" si="18"/>
        <v>0</v>
      </c>
      <c r="X59" s="394">
        <f t="shared" si="18"/>
        <v>0</v>
      </c>
      <c r="Y59" s="394">
        <f t="shared" si="18"/>
        <v>0</v>
      </c>
      <c r="Z59" s="394">
        <f t="shared" si="18"/>
        <v>7.9488328899999985</v>
      </c>
      <c r="AA59" s="394">
        <f t="shared" ref="AA59:AR59" si="19">SUM(AA60:AA61)</f>
        <v>0</v>
      </c>
      <c r="AB59" s="394">
        <f t="shared" si="19"/>
        <v>0</v>
      </c>
      <c r="AC59" s="394">
        <f t="shared" si="19"/>
        <v>321.29018493000001</v>
      </c>
      <c r="AD59" s="394">
        <f t="shared" si="19"/>
        <v>144.42584374999998</v>
      </c>
      <c r="AE59" s="394">
        <f t="shared" si="19"/>
        <v>0</v>
      </c>
      <c r="AF59" s="394">
        <f t="shared" si="19"/>
        <v>0</v>
      </c>
      <c r="AG59" s="394">
        <f t="shared" si="19"/>
        <v>34.213476069999999</v>
      </c>
      <c r="AH59" s="394">
        <f t="shared" si="19"/>
        <v>0</v>
      </c>
      <c r="AI59" s="394">
        <f t="shared" si="19"/>
        <v>0</v>
      </c>
      <c r="AJ59" s="394">
        <f t="shared" si="19"/>
        <v>0</v>
      </c>
      <c r="AK59" s="394">
        <f t="shared" si="19"/>
        <v>0</v>
      </c>
      <c r="AL59" s="394">
        <f t="shared" si="19"/>
        <v>82.959361819999998</v>
      </c>
      <c r="AM59" s="394">
        <f t="shared" si="19"/>
        <v>0</v>
      </c>
      <c r="AN59" s="394">
        <f t="shared" si="19"/>
        <v>0</v>
      </c>
      <c r="AO59" s="394">
        <f t="shared" si="19"/>
        <v>0</v>
      </c>
      <c r="AP59" s="394">
        <f t="shared" si="19"/>
        <v>0</v>
      </c>
      <c r="AQ59" s="394">
        <f t="shared" si="19"/>
        <v>0</v>
      </c>
      <c r="AR59" s="394">
        <f t="shared" si="19"/>
        <v>1382.2027433000007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110.21668978999999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0.61409780999999997</v>
      </c>
      <c r="O61" s="110">
        <v>0</v>
      </c>
      <c r="P61" s="110">
        <v>0</v>
      </c>
      <c r="Q61" s="110">
        <v>0</v>
      </c>
      <c r="R61" s="110">
        <v>6.5484680200000005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7.9488328899999985</v>
      </c>
      <c r="AA61" s="110">
        <v>0</v>
      </c>
      <c r="AB61" s="110">
        <v>0</v>
      </c>
      <c r="AC61" s="110">
        <v>321.29018493000001</v>
      </c>
      <c r="AD61" s="110">
        <v>34.209153959999995</v>
      </c>
      <c r="AE61" s="110">
        <v>0</v>
      </c>
      <c r="AF61" s="110">
        <v>0</v>
      </c>
      <c r="AG61" s="110">
        <v>34.213476069999999</v>
      </c>
      <c r="AH61" s="110">
        <v>0</v>
      </c>
      <c r="AI61" s="110">
        <v>0</v>
      </c>
      <c r="AJ61" s="110">
        <v>0</v>
      </c>
      <c r="AK61" s="110">
        <v>0</v>
      </c>
      <c r="AL61" s="110">
        <v>82.959361819999998</v>
      </c>
      <c r="AM61" s="110">
        <v>0</v>
      </c>
      <c r="AN61" s="110">
        <v>0</v>
      </c>
      <c r="AO61" s="110">
        <v>0</v>
      </c>
      <c r="AP61" s="110">
        <v>0</v>
      </c>
      <c r="AQ61" s="110">
        <v>0</v>
      </c>
      <c r="AR61" s="110">
        <v>1382.2027433000007</v>
      </c>
    </row>
    <row r="62" spans="1:56" s="14" customFormat="1" ht="18" customHeight="1">
      <c r="A62" s="78"/>
      <c r="B62" s="12" t="s">
        <v>17</v>
      </c>
      <c r="C62" s="200"/>
      <c r="D62" s="394">
        <f t="shared" ref="D62:AR62" si="20">SUM(D63:D64)</f>
        <v>0</v>
      </c>
      <c r="E62" s="394">
        <f t="shared" si="20"/>
        <v>0</v>
      </c>
      <c r="F62" s="394">
        <f t="shared" si="20"/>
        <v>0</v>
      </c>
      <c r="G62" s="394">
        <f t="shared" si="20"/>
        <v>0</v>
      </c>
      <c r="H62" s="394">
        <f t="shared" si="20"/>
        <v>0</v>
      </c>
      <c r="I62" s="394">
        <f t="shared" si="20"/>
        <v>0</v>
      </c>
      <c r="J62" s="394">
        <f t="shared" si="20"/>
        <v>0</v>
      </c>
      <c r="K62" s="394">
        <f t="shared" si="20"/>
        <v>0</v>
      </c>
      <c r="L62" s="394">
        <f t="shared" si="20"/>
        <v>0</v>
      </c>
      <c r="M62" s="394">
        <f t="shared" si="20"/>
        <v>0</v>
      </c>
      <c r="N62" s="394">
        <f t="shared" si="20"/>
        <v>0</v>
      </c>
      <c r="O62" s="394">
        <f t="shared" si="20"/>
        <v>0</v>
      </c>
      <c r="P62" s="394">
        <f t="shared" si="20"/>
        <v>0</v>
      </c>
      <c r="Q62" s="394">
        <f t="shared" si="20"/>
        <v>0</v>
      </c>
      <c r="R62" s="394">
        <f t="shared" si="20"/>
        <v>0</v>
      </c>
      <c r="S62" s="394">
        <f t="shared" si="20"/>
        <v>0</v>
      </c>
      <c r="T62" s="394">
        <f t="shared" si="20"/>
        <v>0</v>
      </c>
      <c r="U62" s="394">
        <f t="shared" si="20"/>
        <v>0</v>
      </c>
      <c r="V62" s="394">
        <f t="shared" si="20"/>
        <v>0</v>
      </c>
      <c r="W62" s="394">
        <f t="shared" si="20"/>
        <v>0</v>
      </c>
      <c r="X62" s="394">
        <f t="shared" si="20"/>
        <v>0</v>
      </c>
      <c r="Y62" s="394">
        <f t="shared" si="20"/>
        <v>0</v>
      </c>
      <c r="Z62" s="394">
        <f t="shared" si="20"/>
        <v>0</v>
      </c>
      <c r="AA62" s="394">
        <f t="shared" si="20"/>
        <v>0</v>
      </c>
      <c r="AB62" s="394">
        <f t="shared" si="20"/>
        <v>0</v>
      </c>
      <c r="AC62" s="394">
        <f t="shared" si="20"/>
        <v>0</v>
      </c>
      <c r="AD62" s="394">
        <f t="shared" si="20"/>
        <v>0</v>
      </c>
      <c r="AE62" s="394">
        <f t="shared" si="20"/>
        <v>0</v>
      </c>
      <c r="AF62" s="394">
        <f t="shared" si="20"/>
        <v>0</v>
      </c>
      <c r="AG62" s="394">
        <f t="shared" si="20"/>
        <v>0</v>
      </c>
      <c r="AH62" s="394">
        <f t="shared" si="20"/>
        <v>0</v>
      </c>
      <c r="AI62" s="394">
        <f t="shared" si="20"/>
        <v>0</v>
      </c>
      <c r="AJ62" s="394">
        <f t="shared" si="20"/>
        <v>0</v>
      </c>
      <c r="AK62" s="394">
        <f t="shared" si="20"/>
        <v>0</v>
      </c>
      <c r="AL62" s="394">
        <f t="shared" si="20"/>
        <v>0</v>
      </c>
      <c r="AM62" s="394">
        <f t="shared" si="20"/>
        <v>0</v>
      </c>
      <c r="AN62" s="394">
        <f t="shared" si="20"/>
        <v>0</v>
      </c>
      <c r="AO62" s="394">
        <f t="shared" si="20"/>
        <v>0</v>
      </c>
      <c r="AP62" s="394">
        <f t="shared" si="20"/>
        <v>0</v>
      </c>
      <c r="AQ62" s="394">
        <f t="shared" si="20"/>
        <v>0</v>
      </c>
      <c r="AR62" s="394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7.0715510100000003</v>
      </c>
      <c r="AD65" s="110">
        <f t="shared" si="22"/>
        <v>43.535922129999989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0.10016644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1.595548</v>
      </c>
      <c r="AR65" s="110">
        <f t="shared" si="22"/>
        <v>79.679801889999993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6.9166027200000002</v>
      </c>
      <c r="AD66" s="110">
        <v>22.01823555999999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0.10016644</v>
      </c>
      <c r="AM66" s="110">
        <v>0</v>
      </c>
      <c r="AN66" s="110">
        <v>0</v>
      </c>
      <c r="AO66" s="110">
        <v>0</v>
      </c>
      <c r="AP66" s="110">
        <v>0</v>
      </c>
      <c r="AQ66" s="110">
        <v>0.10009409</v>
      </c>
      <c r="AR66" s="110">
        <v>34.814566259999992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0.15494829000000002</v>
      </c>
      <c r="AD67" s="110">
        <v>21.517686569999999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1.4954539099999999</v>
      </c>
      <c r="AR67" s="110">
        <v>44.865235629999994</v>
      </c>
    </row>
    <row r="68" spans="1:44" s="14" customFormat="1" ht="18" customHeight="1">
      <c r="A68" s="77"/>
      <c r="B68" s="467" t="s">
        <v>334</v>
      </c>
      <c r="C68" s="469"/>
      <c r="D68" s="468">
        <f>D69+D70</f>
        <v>0</v>
      </c>
      <c r="E68" s="468">
        <f t="shared" ref="E68:Z68" si="23">E69+E70</f>
        <v>0</v>
      </c>
      <c r="F68" s="468">
        <f t="shared" si="23"/>
        <v>0</v>
      </c>
      <c r="G68" s="468">
        <f t="shared" si="23"/>
        <v>0</v>
      </c>
      <c r="H68" s="468">
        <f t="shared" si="23"/>
        <v>0</v>
      </c>
      <c r="I68" s="468">
        <f t="shared" si="23"/>
        <v>0</v>
      </c>
      <c r="J68" s="468">
        <f t="shared" si="23"/>
        <v>0</v>
      </c>
      <c r="K68" s="468">
        <f t="shared" si="23"/>
        <v>0</v>
      </c>
      <c r="L68" s="468">
        <f t="shared" si="23"/>
        <v>0</v>
      </c>
      <c r="M68" s="468">
        <f t="shared" si="23"/>
        <v>0</v>
      </c>
      <c r="N68" s="468">
        <f t="shared" si="23"/>
        <v>0</v>
      </c>
      <c r="O68" s="468">
        <f t="shared" si="23"/>
        <v>0</v>
      </c>
      <c r="P68" s="468">
        <f t="shared" si="23"/>
        <v>0</v>
      </c>
      <c r="Q68" s="468">
        <f t="shared" si="23"/>
        <v>0</v>
      </c>
      <c r="R68" s="468">
        <f t="shared" si="23"/>
        <v>0</v>
      </c>
      <c r="S68" s="468">
        <f t="shared" si="23"/>
        <v>0</v>
      </c>
      <c r="T68" s="468">
        <f t="shared" si="23"/>
        <v>0</v>
      </c>
      <c r="U68" s="468">
        <f t="shared" si="23"/>
        <v>0</v>
      </c>
      <c r="V68" s="468">
        <f t="shared" si="23"/>
        <v>0</v>
      </c>
      <c r="W68" s="468">
        <f t="shared" si="23"/>
        <v>0</v>
      </c>
      <c r="X68" s="468">
        <f t="shared" si="23"/>
        <v>0</v>
      </c>
      <c r="Y68" s="468">
        <f t="shared" si="23"/>
        <v>0</v>
      </c>
      <c r="Z68" s="468">
        <f t="shared" si="23"/>
        <v>0</v>
      </c>
      <c r="AA68" s="468">
        <f t="shared" ref="AA68:AR68" si="24">AA69+AA70</f>
        <v>0</v>
      </c>
      <c r="AB68" s="468">
        <f t="shared" si="24"/>
        <v>0</v>
      </c>
      <c r="AC68" s="468">
        <f t="shared" si="24"/>
        <v>0</v>
      </c>
      <c r="AD68" s="468">
        <f t="shared" si="24"/>
        <v>0</v>
      </c>
      <c r="AE68" s="468">
        <f t="shared" si="24"/>
        <v>0</v>
      </c>
      <c r="AF68" s="468">
        <f t="shared" si="24"/>
        <v>0</v>
      </c>
      <c r="AG68" s="468">
        <f t="shared" si="24"/>
        <v>0</v>
      </c>
      <c r="AH68" s="468">
        <f t="shared" si="24"/>
        <v>0</v>
      </c>
      <c r="AI68" s="468">
        <f t="shared" si="24"/>
        <v>0</v>
      </c>
      <c r="AJ68" s="468">
        <f t="shared" si="24"/>
        <v>0</v>
      </c>
      <c r="AK68" s="468">
        <f t="shared" si="24"/>
        <v>0</v>
      </c>
      <c r="AL68" s="468">
        <f t="shared" si="24"/>
        <v>0</v>
      </c>
      <c r="AM68" s="468">
        <f t="shared" si="24"/>
        <v>0</v>
      </c>
      <c r="AN68" s="468">
        <f t="shared" si="24"/>
        <v>0</v>
      </c>
      <c r="AO68" s="468">
        <f t="shared" si="24"/>
        <v>0</v>
      </c>
      <c r="AP68" s="468">
        <f t="shared" si="24"/>
        <v>0</v>
      </c>
      <c r="AQ68" s="468">
        <f t="shared" si="24"/>
        <v>0</v>
      </c>
      <c r="AR68" s="468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4">
        <f>D68+D55</f>
        <v>0</v>
      </c>
      <c r="E71" s="394">
        <f t="shared" ref="E71:Z71" si="25">E68+E55</f>
        <v>0</v>
      </c>
      <c r="F71" s="394">
        <f t="shared" si="25"/>
        <v>0</v>
      </c>
      <c r="G71" s="394">
        <f t="shared" si="25"/>
        <v>0</v>
      </c>
      <c r="H71" s="394">
        <f t="shared" si="25"/>
        <v>0</v>
      </c>
      <c r="I71" s="394">
        <f t="shared" si="25"/>
        <v>0</v>
      </c>
      <c r="J71" s="394">
        <f t="shared" si="25"/>
        <v>0</v>
      </c>
      <c r="K71" s="394">
        <f t="shared" si="25"/>
        <v>0</v>
      </c>
      <c r="L71" s="394">
        <f t="shared" si="25"/>
        <v>0</v>
      </c>
      <c r="M71" s="394">
        <f t="shared" si="25"/>
        <v>0</v>
      </c>
      <c r="N71" s="394">
        <f t="shared" si="25"/>
        <v>21.438416530000001</v>
      </c>
      <c r="O71" s="394">
        <f t="shared" si="25"/>
        <v>1.7516974000000003</v>
      </c>
      <c r="P71" s="394">
        <f t="shared" si="25"/>
        <v>0</v>
      </c>
      <c r="Q71" s="394">
        <f t="shared" si="25"/>
        <v>0</v>
      </c>
      <c r="R71" s="394">
        <f t="shared" si="25"/>
        <v>6.5484680200000005</v>
      </c>
      <c r="S71" s="394">
        <f t="shared" si="25"/>
        <v>0</v>
      </c>
      <c r="T71" s="394">
        <f t="shared" si="25"/>
        <v>0</v>
      </c>
      <c r="U71" s="394">
        <f t="shared" si="25"/>
        <v>0</v>
      </c>
      <c r="V71" s="394">
        <f t="shared" si="25"/>
        <v>0</v>
      </c>
      <c r="W71" s="394">
        <f t="shared" si="25"/>
        <v>0</v>
      </c>
      <c r="X71" s="394">
        <f t="shared" si="25"/>
        <v>0</v>
      </c>
      <c r="Y71" s="394">
        <f t="shared" si="25"/>
        <v>0.45063137999999997</v>
      </c>
      <c r="Z71" s="394">
        <f t="shared" si="25"/>
        <v>15.84178805</v>
      </c>
      <c r="AA71" s="394">
        <f>AA68+AA55</f>
        <v>0</v>
      </c>
      <c r="AB71" s="394">
        <f t="shared" ref="AB71:AR71" si="26">AB68+AB55</f>
        <v>0</v>
      </c>
      <c r="AC71" s="394">
        <f t="shared" si="26"/>
        <v>435.19971514000002</v>
      </c>
      <c r="AD71" s="394">
        <f t="shared" si="26"/>
        <v>328.20696887999998</v>
      </c>
      <c r="AE71" s="394">
        <f t="shared" si="26"/>
        <v>0</v>
      </c>
      <c r="AF71" s="394">
        <f t="shared" si="26"/>
        <v>0</v>
      </c>
      <c r="AG71" s="394">
        <f t="shared" si="26"/>
        <v>69.435266369999994</v>
      </c>
      <c r="AH71" s="394">
        <f t="shared" si="26"/>
        <v>0</v>
      </c>
      <c r="AI71" s="394">
        <f t="shared" si="26"/>
        <v>0</v>
      </c>
      <c r="AJ71" s="394">
        <f t="shared" si="26"/>
        <v>0</v>
      </c>
      <c r="AK71" s="394">
        <f t="shared" si="26"/>
        <v>0</v>
      </c>
      <c r="AL71" s="394">
        <f t="shared" si="26"/>
        <v>106.40984515</v>
      </c>
      <c r="AM71" s="394">
        <f t="shared" si="26"/>
        <v>0</v>
      </c>
      <c r="AN71" s="394">
        <f t="shared" si="26"/>
        <v>0</v>
      </c>
      <c r="AO71" s="394">
        <f t="shared" si="26"/>
        <v>0</v>
      </c>
      <c r="AP71" s="394">
        <f t="shared" si="26"/>
        <v>0</v>
      </c>
      <c r="AQ71" s="394">
        <f t="shared" si="26"/>
        <v>3.2138489399999992</v>
      </c>
      <c r="AR71" s="394">
        <f t="shared" si="26"/>
        <v>1639.0356735400007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11">
        <v>11.09004073</v>
      </c>
      <c r="O73" s="111">
        <v>1.0777525100000001</v>
      </c>
      <c r="P73" s="111">
        <v>0</v>
      </c>
      <c r="Q73" s="111">
        <v>0</v>
      </c>
      <c r="R73" s="111">
        <v>3.2740820300000002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0.22531544000000001</v>
      </c>
      <c r="Z73" s="111">
        <v>10.642463649999998</v>
      </c>
      <c r="AA73" s="111">
        <v>0</v>
      </c>
      <c r="AB73" s="111">
        <v>0</v>
      </c>
      <c r="AC73" s="111">
        <v>315.68182849000004</v>
      </c>
      <c r="AD73" s="111">
        <v>328.20696888000003</v>
      </c>
      <c r="AE73" s="111">
        <v>0</v>
      </c>
      <c r="AF73" s="111">
        <v>0</v>
      </c>
      <c r="AG73" s="111">
        <v>35.209309829999995</v>
      </c>
      <c r="AH73" s="111">
        <v>0</v>
      </c>
      <c r="AI73" s="111">
        <v>0</v>
      </c>
      <c r="AJ73" s="111">
        <v>0</v>
      </c>
      <c r="AK73" s="111">
        <v>0</v>
      </c>
      <c r="AL73" s="111">
        <v>89.938226009999994</v>
      </c>
      <c r="AM73" s="111">
        <v>0</v>
      </c>
      <c r="AN73" s="111">
        <v>0</v>
      </c>
      <c r="AO73" s="111">
        <v>0</v>
      </c>
      <c r="AP73" s="111">
        <v>0</v>
      </c>
      <c r="AQ73" s="111">
        <v>3.2138489399999992</v>
      </c>
      <c r="AR73" s="131">
        <v>1496.4073113000011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10.348375799999999</v>
      </c>
      <c r="O74" s="111">
        <v>0.67394489000000002</v>
      </c>
      <c r="P74" s="111">
        <v>0</v>
      </c>
      <c r="Q74" s="111">
        <v>0</v>
      </c>
      <c r="R74" s="111">
        <v>3.2743859900000003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0.22531594000000002</v>
      </c>
      <c r="Z74" s="111">
        <v>5.1993244000000001</v>
      </c>
      <c r="AA74" s="111">
        <v>0</v>
      </c>
      <c r="AB74" s="111">
        <v>0</v>
      </c>
      <c r="AC74" s="111">
        <v>119.51788665000001</v>
      </c>
      <c r="AD74" s="111">
        <v>0</v>
      </c>
      <c r="AE74" s="111">
        <v>0</v>
      </c>
      <c r="AF74" s="111">
        <v>0</v>
      </c>
      <c r="AG74" s="111">
        <v>34.225956539999999</v>
      </c>
      <c r="AH74" s="111">
        <v>0</v>
      </c>
      <c r="AI74" s="111">
        <v>0</v>
      </c>
      <c r="AJ74" s="111">
        <v>0</v>
      </c>
      <c r="AK74" s="111">
        <v>0</v>
      </c>
      <c r="AL74" s="111">
        <v>16.471619139999998</v>
      </c>
      <c r="AM74" s="111">
        <v>0</v>
      </c>
      <c r="AN74" s="111">
        <v>0</v>
      </c>
      <c r="AO74" s="111">
        <v>0</v>
      </c>
      <c r="AP74" s="111">
        <v>0</v>
      </c>
      <c r="AQ74" s="111">
        <v>0</v>
      </c>
      <c r="AR74" s="131">
        <v>133.21136809999999</v>
      </c>
    </row>
    <row r="75" spans="1:44" s="14" customFormat="1" ht="18" customHeight="1">
      <c r="A75" s="83"/>
      <c r="B75" s="84" t="s">
        <v>23</v>
      </c>
      <c r="C75" s="90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v>0</v>
      </c>
      <c r="AG75" s="123">
        <v>0</v>
      </c>
      <c r="AH75" s="123">
        <v>0</v>
      </c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32">
        <v>9.4169941399999999</v>
      </c>
    </row>
    <row r="76" spans="1:44" s="14" customFormat="1" ht="34.5" customHeight="1">
      <c r="A76" s="361" t="s">
        <v>145</v>
      </c>
      <c r="B76" s="82"/>
      <c r="C76" s="82"/>
      <c r="D76" s="85"/>
      <c r="E76" s="85"/>
      <c r="AR76" s="272"/>
    </row>
    <row r="77" spans="1:44" s="14" customFormat="1" ht="30.75" customHeight="1">
      <c r="A77" s="361" t="s">
        <v>149</v>
      </c>
      <c r="B77" s="2"/>
      <c r="C77" s="2"/>
      <c r="D77" s="3"/>
      <c r="E77" s="3"/>
      <c r="AR77" s="272"/>
    </row>
    <row r="78" spans="1:44" s="14" customFormat="1" ht="24">
      <c r="A78" s="361" t="s">
        <v>150</v>
      </c>
      <c r="B78" s="2"/>
      <c r="C78" s="2"/>
      <c r="D78" s="3"/>
      <c r="E78" s="3"/>
      <c r="AR78" s="272"/>
    </row>
    <row r="79" spans="1:44" s="14" customFormat="1" ht="20.25">
      <c r="A79" s="362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2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3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55" priority="1" stopIfTrue="1">
      <formula>#REF!+$A$4+$A$3&lt;&gt;0</formula>
    </cfRule>
    <cfRule type="expression" dxfId="54" priority="2" stopIfTrue="1">
      <formula>$A$5&lt;&gt;0</formula>
    </cfRule>
  </conditionalFormatting>
  <conditionalFormatting sqref="B3:C3">
    <cfRule type="expression" dxfId="53" priority="3" stopIfTrue="1">
      <formula>$A$3&lt;&gt;0</formula>
    </cfRule>
  </conditionalFormatting>
  <conditionalFormatting sqref="B4:C4">
    <cfRule type="expression" dxfId="52" priority="4" stopIfTrue="1">
      <formula>$A$3&lt;&gt;0</formula>
    </cfRule>
    <cfRule type="expression" dxfId="51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showZeros="0" zoomScale="75" workbookViewId="0">
      <pane xSplit="3" ySplit="10" topLeftCell="D54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M67" sqref="M67"/>
    </sheetView>
  </sheetViews>
  <sheetFormatPr defaultColWidth="0" defaultRowHeight="12.75"/>
  <cols>
    <col min="1" max="1" width="2.42578125" style="222" customWidth="1"/>
    <col min="2" max="2" width="39.85546875" style="222" customWidth="1"/>
    <col min="3" max="3" width="8.42578125" style="222" customWidth="1"/>
    <col min="4" max="4" width="12.28515625" style="222" customWidth="1"/>
    <col min="5" max="12" width="9.28515625" style="222" bestFit="1" customWidth="1"/>
    <col min="13" max="13" width="12.85546875" style="222" customWidth="1"/>
    <col min="14" max="14" width="9.140625" style="222" customWidth="1"/>
    <col min="15" max="16384" width="0" style="222" hidden="1"/>
  </cols>
  <sheetData>
    <row r="1" spans="1:16" ht="19.5">
      <c r="A1" s="217" t="s">
        <v>34</v>
      </c>
      <c r="B1" s="218"/>
      <c r="C1" s="218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20"/>
      <c r="O1" s="221"/>
      <c r="P1" s="221"/>
    </row>
    <row r="2" spans="1:16" ht="18.75">
      <c r="A2" s="765">
        <v>39336.807847222219</v>
      </c>
      <c r="B2" s="766"/>
      <c r="C2" s="224"/>
      <c r="D2" s="225"/>
      <c r="E2" s="221"/>
      <c r="F2" s="221"/>
      <c r="G2" s="221"/>
      <c r="H2" s="282" t="s">
        <v>1</v>
      </c>
      <c r="I2" s="221"/>
      <c r="J2" s="221"/>
      <c r="K2" s="221"/>
      <c r="L2" s="221"/>
      <c r="M2" s="221"/>
      <c r="N2" s="221"/>
      <c r="O2" s="221"/>
      <c r="P2" s="221"/>
    </row>
    <row r="3" spans="1:16" ht="18.75">
      <c r="A3" s="224"/>
      <c r="C3" s="285"/>
      <c r="D3" s="226"/>
      <c r="E3" s="227"/>
      <c r="F3" s="227"/>
      <c r="G3" s="227"/>
      <c r="H3" s="282" t="s">
        <v>2</v>
      </c>
      <c r="I3" s="227"/>
      <c r="J3" s="227"/>
      <c r="K3" s="227"/>
      <c r="L3" s="227"/>
      <c r="M3" s="227"/>
      <c r="N3" s="227"/>
      <c r="O3" s="227"/>
      <c r="P3" s="227"/>
    </row>
    <row r="4" spans="1:16" ht="18.75">
      <c r="A4" s="224"/>
      <c r="C4" s="285"/>
      <c r="D4" s="226"/>
      <c r="E4" s="227"/>
      <c r="F4" s="227"/>
      <c r="G4" s="227"/>
      <c r="H4" s="286"/>
      <c r="I4" s="227"/>
      <c r="J4" s="227"/>
      <c r="K4" s="227"/>
      <c r="L4" s="227"/>
      <c r="M4" s="227"/>
      <c r="N4" s="227"/>
      <c r="O4" s="227"/>
      <c r="P4" s="227"/>
    </row>
    <row r="5" spans="1:16" ht="18.75">
      <c r="A5" s="223"/>
      <c r="C5" s="221"/>
      <c r="D5" s="225"/>
      <c r="E5" s="221"/>
      <c r="F5" s="227"/>
      <c r="G5" s="227"/>
      <c r="H5" s="282" t="s">
        <v>38</v>
      </c>
      <c r="I5" s="227"/>
      <c r="J5" s="227"/>
      <c r="K5" s="227"/>
      <c r="L5" s="227"/>
      <c r="M5" s="227"/>
      <c r="N5" s="221"/>
      <c r="O5" s="221"/>
      <c r="P5" s="221"/>
    </row>
    <row r="6" spans="1:16" ht="18.75">
      <c r="A6" s="228"/>
      <c r="C6" s="285"/>
      <c r="D6" s="229"/>
      <c r="E6" s="227"/>
      <c r="F6" s="227"/>
      <c r="G6" s="227"/>
      <c r="H6" s="282" t="str">
        <f>'A1'!I7</f>
        <v>Turnover in nominal or notional principal amounts in June 2012</v>
      </c>
      <c r="I6" s="227"/>
      <c r="J6" s="227"/>
      <c r="K6" s="227"/>
      <c r="L6" s="227"/>
      <c r="M6" s="227"/>
      <c r="N6" s="227"/>
      <c r="O6" s="227"/>
      <c r="P6" s="227"/>
    </row>
    <row r="7" spans="1:16" ht="18.75">
      <c r="A7" s="228"/>
      <c r="C7" s="285"/>
      <c r="D7" s="226"/>
      <c r="E7" s="227"/>
      <c r="F7" s="227"/>
      <c r="G7" s="227"/>
      <c r="H7" s="282" t="s">
        <v>3</v>
      </c>
      <c r="I7" s="227"/>
      <c r="J7" s="227"/>
      <c r="K7" s="227"/>
      <c r="L7" s="227"/>
      <c r="M7" s="227"/>
      <c r="N7" s="227"/>
      <c r="O7" s="227"/>
      <c r="P7" s="227"/>
    </row>
    <row r="8" spans="1:16" ht="15">
      <c r="A8" s="230"/>
      <c r="B8" s="231"/>
      <c r="C8" s="231"/>
      <c r="D8" s="232"/>
      <c r="E8" s="233"/>
      <c r="F8" s="233"/>
      <c r="G8" s="233"/>
      <c r="H8" s="233"/>
      <c r="I8" s="233"/>
      <c r="J8" s="233"/>
      <c r="K8" s="233"/>
      <c r="L8" s="233"/>
      <c r="M8" s="233"/>
      <c r="N8" s="234"/>
      <c r="O8" s="235"/>
      <c r="P8" s="234"/>
    </row>
    <row r="9" spans="1:16" ht="28.5" customHeight="1">
      <c r="A9" s="236"/>
      <c r="B9" s="237" t="s">
        <v>4</v>
      </c>
      <c r="C9" s="238"/>
      <c r="D9" s="239" t="s">
        <v>5</v>
      </c>
      <c r="E9" s="240"/>
      <c r="F9" s="241"/>
      <c r="G9" s="241"/>
      <c r="H9" s="241"/>
      <c r="I9" s="241"/>
      <c r="J9" s="240"/>
      <c r="K9" s="240"/>
      <c r="L9" s="242"/>
      <c r="M9" s="243"/>
      <c r="N9" s="244"/>
      <c r="O9" s="234"/>
      <c r="P9" s="234"/>
    </row>
    <row r="10" spans="1:16" ht="24.75" customHeight="1">
      <c r="A10" s="245"/>
      <c r="B10" s="246"/>
      <c r="C10" s="246"/>
      <c r="D10" s="247" t="s">
        <v>6</v>
      </c>
      <c r="E10" s="247" t="s">
        <v>36</v>
      </c>
      <c r="F10" s="247" t="s">
        <v>7</v>
      </c>
      <c r="G10" s="247" t="s">
        <v>8</v>
      </c>
      <c r="H10" s="247" t="s">
        <v>9</v>
      </c>
      <c r="I10" s="247" t="s">
        <v>10</v>
      </c>
      <c r="J10" s="247" t="s">
        <v>11</v>
      </c>
      <c r="K10" s="248" t="s">
        <v>40</v>
      </c>
      <c r="L10" s="248" t="s">
        <v>58</v>
      </c>
      <c r="M10" s="247" t="s">
        <v>12</v>
      </c>
      <c r="N10" s="244" t="s">
        <v>13</v>
      </c>
      <c r="O10" s="234"/>
      <c r="P10" s="234"/>
    </row>
    <row r="11" spans="1:16" ht="15">
      <c r="A11" s="249"/>
      <c r="B11" s="250" t="s">
        <v>66</v>
      </c>
      <c r="C11" s="251"/>
      <c r="D11" s="252"/>
      <c r="E11" s="252"/>
      <c r="F11" s="252"/>
      <c r="G11" s="252"/>
      <c r="H11" s="252"/>
      <c r="I11" s="252"/>
      <c r="J11" s="252"/>
      <c r="K11" s="252"/>
      <c r="L11" s="252"/>
      <c r="M11" s="253"/>
      <c r="N11" s="254"/>
      <c r="O11" s="234"/>
      <c r="P11" s="234"/>
    </row>
    <row r="12" spans="1:16" ht="15">
      <c r="A12" s="255"/>
      <c r="B12" s="256" t="s">
        <v>14</v>
      </c>
      <c r="C12" s="256"/>
      <c r="D12" s="257">
        <f t="shared" ref="D12:M12" si="0">SUM(D13:D14)</f>
        <v>372.91187255999995</v>
      </c>
      <c r="E12" s="257">
        <f t="shared" si="0"/>
        <v>203.03385792</v>
      </c>
      <c r="F12" s="257">
        <f t="shared" si="0"/>
        <v>0</v>
      </c>
      <c r="G12" s="257">
        <f t="shared" si="0"/>
        <v>0</v>
      </c>
      <c r="H12" s="257">
        <f t="shared" si="0"/>
        <v>0</v>
      </c>
      <c r="I12" s="257">
        <f t="shared" si="0"/>
        <v>0</v>
      </c>
      <c r="J12" s="257">
        <f t="shared" si="0"/>
        <v>0</v>
      </c>
      <c r="K12" s="257">
        <f t="shared" si="0"/>
        <v>0</v>
      </c>
      <c r="L12" s="257">
        <f t="shared" si="0"/>
        <v>0</v>
      </c>
      <c r="M12" s="258">
        <f t="shared" si="0"/>
        <v>575.94573047999995</v>
      </c>
      <c r="N12" s="259"/>
      <c r="O12" s="234"/>
      <c r="P12" s="234"/>
    </row>
    <row r="13" spans="1:16" ht="15">
      <c r="A13" s="260"/>
      <c r="B13" s="261" t="s">
        <v>15</v>
      </c>
      <c r="C13" s="256"/>
      <c r="D13" s="257"/>
      <c r="E13" s="257"/>
      <c r="F13" s="257"/>
      <c r="G13" s="257"/>
      <c r="H13" s="257"/>
      <c r="I13" s="257"/>
      <c r="J13" s="257"/>
      <c r="K13" s="257"/>
      <c r="L13" s="257"/>
      <c r="M13" s="258">
        <f>SUM(D13:L13)</f>
        <v>0</v>
      </c>
      <c r="N13" s="259"/>
      <c r="O13" s="234"/>
      <c r="P13" s="234"/>
    </row>
    <row r="14" spans="1:16" ht="15">
      <c r="A14" s="260"/>
      <c r="B14" s="261" t="s">
        <v>16</v>
      </c>
      <c r="C14" s="256"/>
      <c r="D14" s="257">
        <v>372.91187255999995</v>
      </c>
      <c r="E14" s="257">
        <v>203.03385792</v>
      </c>
      <c r="F14" s="257">
        <v>0</v>
      </c>
      <c r="G14" s="257">
        <v>0</v>
      </c>
      <c r="H14" s="257">
        <v>0</v>
      </c>
      <c r="I14" s="257">
        <v>0</v>
      </c>
      <c r="J14" s="257">
        <v>0</v>
      </c>
      <c r="K14" s="257">
        <v>0</v>
      </c>
      <c r="L14" s="257">
        <v>0</v>
      </c>
      <c r="M14" s="258">
        <f>SUM(D14:L14)</f>
        <v>575.94573047999995</v>
      </c>
      <c r="N14" s="259"/>
      <c r="O14" s="234"/>
      <c r="P14" s="234"/>
    </row>
    <row r="15" spans="1:16" ht="15">
      <c r="A15" s="260"/>
      <c r="B15" s="12" t="s">
        <v>331</v>
      </c>
      <c r="C15" s="256"/>
      <c r="D15" s="257">
        <f t="shared" ref="D15:M15" si="1">SUM(D16:D17)</f>
        <v>0</v>
      </c>
      <c r="E15" s="257">
        <f t="shared" si="1"/>
        <v>0</v>
      </c>
      <c r="F15" s="257">
        <f t="shared" si="1"/>
        <v>0</v>
      </c>
      <c r="G15" s="257">
        <f t="shared" si="1"/>
        <v>0</v>
      </c>
      <c r="H15" s="257">
        <f t="shared" si="1"/>
        <v>0</v>
      </c>
      <c r="I15" s="257">
        <f t="shared" si="1"/>
        <v>0</v>
      </c>
      <c r="J15" s="257">
        <f t="shared" si="1"/>
        <v>0</v>
      </c>
      <c r="K15" s="257">
        <f t="shared" si="1"/>
        <v>0</v>
      </c>
      <c r="L15" s="257">
        <f t="shared" si="1"/>
        <v>0</v>
      </c>
      <c r="M15" s="258">
        <f t="shared" si="1"/>
        <v>0</v>
      </c>
      <c r="N15" s="259"/>
      <c r="O15" s="234"/>
      <c r="P15" s="234"/>
    </row>
    <row r="16" spans="1:16" ht="15">
      <c r="A16" s="260"/>
      <c r="B16" s="31" t="s">
        <v>15</v>
      </c>
      <c r="C16" s="256"/>
      <c r="D16" s="257"/>
      <c r="E16" s="257"/>
      <c r="F16" s="257"/>
      <c r="G16" s="257"/>
      <c r="H16" s="257"/>
      <c r="I16" s="257"/>
      <c r="J16" s="257"/>
      <c r="K16" s="257"/>
      <c r="L16" s="257"/>
      <c r="M16" s="258">
        <f>SUM(D16:L16)</f>
        <v>0</v>
      </c>
      <c r="N16" s="259"/>
      <c r="O16" s="234"/>
      <c r="P16" s="234"/>
    </row>
    <row r="17" spans="1:16" ht="15">
      <c r="A17" s="260"/>
      <c r="B17" s="31" t="s">
        <v>16</v>
      </c>
      <c r="C17" s="256"/>
      <c r="D17" s="257"/>
      <c r="E17" s="257"/>
      <c r="F17" s="257"/>
      <c r="G17" s="257"/>
      <c r="H17" s="257"/>
      <c r="I17" s="257"/>
      <c r="J17" s="257"/>
      <c r="K17" s="257"/>
      <c r="L17" s="257"/>
      <c r="M17" s="258">
        <f>SUM(D17:L17)</f>
        <v>0</v>
      </c>
      <c r="N17" s="259"/>
      <c r="O17" s="234"/>
      <c r="P17" s="234"/>
    </row>
    <row r="18" spans="1:16" ht="15">
      <c r="A18" s="255"/>
      <c r="B18" s="256" t="s">
        <v>17</v>
      </c>
      <c r="C18" s="256"/>
      <c r="D18" s="257">
        <f t="shared" ref="D18:M18" si="2">SUM(D19:D20)</f>
        <v>0</v>
      </c>
      <c r="E18" s="257">
        <f t="shared" si="2"/>
        <v>0</v>
      </c>
      <c r="F18" s="257">
        <f t="shared" si="2"/>
        <v>0</v>
      </c>
      <c r="G18" s="257">
        <f t="shared" si="2"/>
        <v>0</v>
      </c>
      <c r="H18" s="257">
        <f t="shared" si="2"/>
        <v>0</v>
      </c>
      <c r="I18" s="257">
        <f t="shared" si="2"/>
        <v>0</v>
      </c>
      <c r="J18" s="257">
        <f t="shared" si="2"/>
        <v>0</v>
      </c>
      <c r="K18" s="257">
        <f t="shared" si="2"/>
        <v>0</v>
      </c>
      <c r="L18" s="257">
        <f t="shared" si="2"/>
        <v>0</v>
      </c>
      <c r="M18" s="258">
        <f t="shared" si="2"/>
        <v>0</v>
      </c>
      <c r="N18" s="259"/>
      <c r="O18" s="234"/>
      <c r="P18" s="234"/>
    </row>
    <row r="19" spans="1:16" ht="15">
      <c r="A19" s="260"/>
      <c r="B19" s="261" t="s">
        <v>15</v>
      </c>
      <c r="C19" s="256"/>
      <c r="D19" s="257"/>
      <c r="E19" s="257"/>
      <c r="F19" s="257"/>
      <c r="G19" s="257"/>
      <c r="H19" s="257"/>
      <c r="I19" s="257"/>
      <c r="J19" s="257"/>
      <c r="K19" s="257"/>
      <c r="L19" s="257"/>
      <c r="M19" s="258">
        <f>SUM(D19:L19)</f>
        <v>0</v>
      </c>
      <c r="N19" s="259"/>
      <c r="O19" s="234"/>
      <c r="P19" s="234"/>
    </row>
    <row r="20" spans="1:16" ht="15">
      <c r="A20" s="260"/>
      <c r="B20" s="261" t="s">
        <v>16</v>
      </c>
      <c r="C20" s="256"/>
      <c r="D20" s="257"/>
      <c r="E20" s="257"/>
      <c r="F20" s="257"/>
      <c r="G20" s="257"/>
      <c r="H20" s="257"/>
      <c r="I20" s="257"/>
      <c r="J20" s="257"/>
      <c r="K20" s="257"/>
      <c r="L20" s="257"/>
      <c r="M20" s="258">
        <f>SUM(D20:L20)</f>
        <v>0</v>
      </c>
      <c r="N20" s="259"/>
      <c r="O20" s="234"/>
      <c r="P20" s="234"/>
    </row>
    <row r="21" spans="1:16" ht="15">
      <c r="A21" s="255"/>
      <c r="B21" s="256" t="s">
        <v>18</v>
      </c>
      <c r="C21" s="256"/>
      <c r="D21" s="257">
        <f t="shared" ref="D21:M21" si="3">SUM(D22:D23)</f>
        <v>0</v>
      </c>
      <c r="E21" s="257">
        <f t="shared" si="3"/>
        <v>0</v>
      </c>
      <c r="F21" s="257">
        <f t="shared" si="3"/>
        <v>0</v>
      </c>
      <c r="G21" s="257">
        <f t="shared" si="3"/>
        <v>0</v>
      </c>
      <c r="H21" s="257">
        <f t="shared" si="3"/>
        <v>0</v>
      </c>
      <c r="I21" s="257">
        <f t="shared" si="3"/>
        <v>0</v>
      </c>
      <c r="J21" s="257">
        <f t="shared" si="3"/>
        <v>0</v>
      </c>
      <c r="K21" s="257">
        <f t="shared" si="3"/>
        <v>0</v>
      </c>
      <c r="L21" s="257">
        <f t="shared" si="3"/>
        <v>0</v>
      </c>
      <c r="M21" s="258">
        <f t="shared" si="3"/>
        <v>0</v>
      </c>
      <c r="N21" s="259"/>
      <c r="O21" s="234"/>
      <c r="P21" s="234"/>
    </row>
    <row r="22" spans="1:16" ht="15">
      <c r="A22" s="260"/>
      <c r="B22" s="261" t="s">
        <v>15</v>
      </c>
      <c r="C22" s="256"/>
      <c r="D22" s="257"/>
      <c r="E22" s="257"/>
      <c r="F22" s="257"/>
      <c r="G22" s="257"/>
      <c r="H22" s="257"/>
      <c r="I22" s="257"/>
      <c r="J22" s="257"/>
      <c r="K22" s="257"/>
      <c r="L22" s="257"/>
      <c r="M22" s="258">
        <f>SUM(D22:L22)</f>
        <v>0</v>
      </c>
      <c r="N22" s="259"/>
      <c r="O22" s="234"/>
      <c r="P22" s="234"/>
    </row>
    <row r="23" spans="1:16" ht="15">
      <c r="A23" s="260"/>
      <c r="B23" s="261" t="s">
        <v>16</v>
      </c>
      <c r="C23" s="256"/>
      <c r="D23" s="257"/>
      <c r="E23" s="257"/>
      <c r="F23" s="257"/>
      <c r="G23" s="257"/>
      <c r="H23" s="257"/>
      <c r="I23" s="257"/>
      <c r="J23" s="257"/>
      <c r="K23" s="257"/>
      <c r="L23" s="257"/>
      <c r="M23" s="258">
        <f>SUM(D23:L23)</f>
        <v>0</v>
      </c>
      <c r="N23" s="259"/>
      <c r="O23" s="234"/>
      <c r="P23" s="234"/>
    </row>
    <row r="24" spans="1:16" ht="15">
      <c r="A24" s="255"/>
      <c r="B24" s="256" t="s">
        <v>19</v>
      </c>
      <c r="C24" s="256"/>
      <c r="D24" s="394">
        <f t="shared" ref="D24:M24" si="4">D21+D18+D12+D15</f>
        <v>372.91187255999995</v>
      </c>
      <c r="E24" s="394">
        <f t="shared" si="4"/>
        <v>203.03385792</v>
      </c>
      <c r="F24" s="394">
        <f t="shared" si="4"/>
        <v>0</v>
      </c>
      <c r="G24" s="394">
        <f t="shared" si="4"/>
        <v>0</v>
      </c>
      <c r="H24" s="394">
        <f t="shared" si="4"/>
        <v>0</v>
      </c>
      <c r="I24" s="394">
        <f t="shared" si="4"/>
        <v>0</v>
      </c>
      <c r="J24" s="394">
        <f t="shared" si="4"/>
        <v>0</v>
      </c>
      <c r="K24" s="394">
        <f t="shared" si="4"/>
        <v>0</v>
      </c>
      <c r="L24" s="394">
        <f t="shared" si="4"/>
        <v>0</v>
      </c>
      <c r="M24" s="394">
        <f t="shared" si="4"/>
        <v>575.94573047999995</v>
      </c>
      <c r="N24" s="259"/>
      <c r="O24" s="234"/>
      <c r="P24" s="234"/>
    </row>
    <row r="25" spans="1:16" ht="15">
      <c r="A25" s="255"/>
      <c r="B25" s="256"/>
      <c r="C25" s="256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9"/>
      <c r="O25" s="234"/>
      <c r="P25" s="234"/>
    </row>
    <row r="26" spans="1:16" ht="16.5">
      <c r="A26" s="249"/>
      <c r="B26" s="250" t="s">
        <v>70</v>
      </c>
      <c r="C26" s="251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9"/>
      <c r="O26" s="234"/>
      <c r="P26" s="234"/>
    </row>
    <row r="27" spans="1:16" ht="14.25">
      <c r="A27" s="249"/>
      <c r="B27" s="250" t="s">
        <v>30</v>
      </c>
      <c r="C27" s="251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9"/>
      <c r="O27" s="234"/>
      <c r="P27" s="234"/>
    </row>
    <row r="28" spans="1:16" ht="14.25">
      <c r="A28" s="249"/>
      <c r="B28" s="467" t="s">
        <v>333</v>
      </c>
      <c r="C28" s="469"/>
      <c r="D28" s="468">
        <f>D29+D32+D35+D38</f>
        <v>1108.94892736</v>
      </c>
      <c r="E28" s="468">
        <f t="shared" ref="E28:M28" si="5">E29+E32+E35+E38</f>
        <v>480.27831563000001</v>
      </c>
      <c r="F28" s="468">
        <f t="shared" si="5"/>
        <v>7.8333483800000003</v>
      </c>
      <c r="G28" s="468">
        <f t="shared" si="5"/>
        <v>0</v>
      </c>
      <c r="H28" s="468">
        <f t="shared" si="5"/>
        <v>0</v>
      </c>
      <c r="I28" s="468">
        <f t="shared" si="5"/>
        <v>0</v>
      </c>
      <c r="J28" s="468">
        <f t="shared" si="5"/>
        <v>0</v>
      </c>
      <c r="K28" s="468">
        <f t="shared" si="5"/>
        <v>0</v>
      </c>
      <c r="L28" s="468">
        <f t="shared" si="5"/>
        <v>0</v>
      </c>
      <c r="M28" s="468">
        <f t="shared" si="5"/>
        <v>1597.0605913700001</v>
      </c>
      <c r="N28" s="259"/>
      <c r="O28" s="234"/>
      <c r="P28" s="234"/>
    </row>
    <row r="29" spans="1:16" ht="15">
      <c r="A29" s="255"/>
      <c r="B29" s="12" t="s">
        <v>14</v>
      </c>
      <c r="C29" s="200"/>
      <c r="D29" s="394">
        <f t="shared" ref="D29:M29" si="6">SUM(D30:D31)</f>
        <v>693.94117516999995</v>
      </c>
      <c r="E29" s="394">
        <f t="shared" si="6"/>
        <v>152.29778894</v>
      </c>
      <c r="F29" s="394">
        <f t="shared" si="6"/>
        <v>0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0</v>
      </c>
      <c r="M29" s="394">
        <f t="shared" si="6"/>
        <v>846.23896410999998</v>
      </c>
      <c r="N29" s="259"/>
      <c r="O29" s="234"/>
      <c r="P29" s="234"/>
    </row>
    <row r="30" spans="1:16" ht="15">
      <c r="A30" s="26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59"/>
      <c r="O30" s="234"/>
      <c r="P30" s="234"/>
    </row>
    <row r="31" spans="1:16" ht="15">
      <c r="A31" s="260"/>
      <c r="B31" s="31" t="s">
        <v>16</v>
      </c>
      <c r="C31" s="200"/>
      <c r="D31" s="110">
        <v>693.94117516999995</v>
      </c>
      <c r="E31" s="110">
        <v>152.29778894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846.23896410999998</v>
      </c>
      <c r="N31" s="259"/>
      <c r="O31" s="234"/>
      <c r="P31" s="234"/>
    </row>
    <row r="32" spans="1:16" ht="15">
      <c r="A32" s="260"/>
      <c r="B32" s="12" t="s">
        <v>331</v>
      </c>
      <c r="C32" s="200"/>
      <c r="D32" s="394">
        <f t="shared" ref="D32:M32" si="7">SUM(D33:D34)</f>
        <v>401.00538712999992</v>
      </c>
      <c r="E32" s="394">
        <f t="shared" si="7"/>
        <v>319.09238622999999</v>
      </c>
      <c r="F32" s="394">
        <f t="shared" si="7"/>
        <v>0</v>
      </c>
      <c r="G32" s="394">
        <f t="shared" si="7"/>
        <v>0</v>
      </c>
      <c r="H32" s="394">
        <f t="shared" si="7"/>
        <v>0</v>
      </c>
      <c r="I32" s="394">
        <f t="shared" si="7"/>
        <v>0</v>
      </c>
      <c r="J32" s="394">
        <f t="shared" si="7"/>
        <v>0</v>
      </c>
      <c r="K32" s="394">
        <f t="shared" si="7"/>
        <v>0</v>
      </c>
      <c r="L32" s="394">
        <f t="shared" si="7"/>
        <v>0</v>
      </c>
      <c r="M32" s="394">
        <f t="shared" si="7"/>
        <v>720.09777336000002</v>
      </c>
      <c r="N32" s="259"/>
      <c r="O32" s="234"/>
      <c r="P32" s="234"/>
    </row>
    <row r="33" spans="1:16" ht="15">
      <c r="A33" s="260"/>
      <c r="B33" s="31" t="s">
        <v>15</v>
      </c>
      <c r="C33" s="200"/>
      <c r="D33" s="120">
        <v>13.517631420000001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f>SUM(D33:L33)</f>
        <v>13.517631420000001</v>
      </c>
      <c r="N33" s="259"/>
      <c r="O33" s="234"/>
      <c r="P33" s="234"/>
    </row>
    <row r="34" spans="1:16" ht="15">
      <c r="A34" s="260"/>
      <c r="B34" s="31" t="s">
        <v>16</v>
      </c>
      <c r="C34" s="200"/>
      <c r="D34" s="110">
        <v>387.48775570999993</v>
      </c>
      <c r="E34" s="110">
        <v>319.09238622999999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706.58014193999998</v>
      </c>
      <c r="N34" s="259"/>
      <c r="O34" s="234"/>
      <c r="P34" s="234"/>
    </row>
    <row r="35" spans="1:16" ht="15">
      <c r="A35" s="255"/>
      <c r="B35" s="12" t="s">
        <v>17</v>
      </c>
      <c r="C35" s="200"/>
      <c r="D35" s="394">
        <f t="shared" ref="D35:M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 t="shared" si="8"/>
        <v>0</v>
      </c>
      <c r="M35" s="394">
        <f t="shared" si="8"/>
        <v>0</v>
      </c>
      <c r="N35" s="259"/>
      <c r="O35" s="234"/>
      <c r="P35" s="234"/>
    </row>
    <row r="36" spans="1:16" ht="15">
      <c r="A36" s="26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59"/>
      <c r="O36" s="234"/>
      <c r="P36" s="234"/>
    </row>
    <row r="37" spans="1:16" ht="15">
      <c r="A37" s="26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59"/>
      <c r="O37" s="234"/>
      <c r="P37" s="234"/>
    </row>
    <row r="38" spans="1:16" ht="15">
      <c r="A38" s="255"/>
      <c r="B38" s="12" t="s">
        <v>18</v>
      </c>
      <c r="C38" s="200"/>
      <c r="D38" s="110">
        <f t="shared" ref="D38:M38" si="9">SUM(D39:D40)</f>
        <v>14.002365059999999</v>
      </c>
      <c r="E38" s="110">
        <f t="shared" si="9"/>
        <v>8.8881404600000007</v>
      </c>
      <c r="F38" s="110">
        <f t="shared" si="9"/>
        <v>7.8333483800000003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 t="shared" si="9"/>
        <v>0</v>
      </c>
      <c r="M38" s="110">
        <f t="shared" si="9"/>
        <v>30.723853900000002</v>
      </c>
      <c r="N38" s="259"/>
      <c r="O38" s="234"/>
      <c r="P38" s="234"/>
    </row>
    <row r="39" spans="1:16" ht="15">
      <c r="A39" s="260"/>
      <c r="B39" s="31" t="s">
        <v>15</v>
      </c>
      <c r="C39" s="200"/>
      <c r="D39" s="110">
        <v>13.125850829999999</v>
      </c>
      <c r="E39" s="110">
        <v>8.8881404600000007</v>
      </c>
      <c r="F39" s="110">
        <v>7.8333483800000003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29.84733967</v>
      </c>
      <c r="N39" s="259"/>
      <c r="O39" s="234"/>
      <c r="P39" s="234"/>
    </row>
    <row r="40" spans="1:16" ht="15">
      <c r="A40" s="260"/>
      <c r="B40" s="31" t="s">
        <v>16</v>
      </c>
      <c r="C40" s="200"/>
      <c r="D40" s="110">
        <v>0.87651422999999995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0.87651422999999995</v>
      </c>
      <c r="N40" s="259"/>
      <c r="O40" s="234"/>
      <c r="P40" s="234"/>
    </row>
    <row r="41" spans="1:16" ht="15">
      <c r="A41" s="260"/>
      <c r="B41" s="467" t="s">
        <v>334</v>
      </c>
      <c r="C41" s="469"/>
      <c r="D41" s="468">
        <f>D42+D43</f>
        <v>6.6362915599999992</v>
      </c>
      <c r="E41" s="468">
        <f t="shared" ref="E41:M41" si="10">E42+E43</f>
        <v>1.9624820700000001</v>
      </c>
      <c r="F41" s="468">
        <f t="shared" si="10"/>
        <v>0</v>
      </c>
      <c r="G41" s="468">
        <f t="shared" si="10"/>
        <v>0</v>
      </c>
      <c r="H41" s="468">
        <f t="shared" si="10"/>
        <v>0</v>
      </c>
      <c r="I41" s="468">
        <f t="shared" si="10"/>
        <v>0</v>
      </c>
      <c r="J41" s="468">
        <f t="shared" si="10"/>
        <v>0</v>
      </c>
      <c r="K41" s="468">
        <f t="shared" si="10"/>
        <v>0</v>
      </c>
      <c r="L41" s="468">
        <f>L42+L43</f>
        <v>0</v>
      </c>
      <c r="M41" s="468">
        <f t="shared" si="10"/>
        <v>8.5987736300000002</v>
      </c>
      <c r="N41" s="259"/>
      <c r="O41" s="234"/>
      <c r="P41" s="234"/>
    </row>
    <row r="42" spans="1:16" ht="15">
      <c r="A42" s="260"/>
      <c r="B42" s="31" t="s">
        <v>15</v>
      </c>
      <c r="C42" s="200"/>
      <c r="D42" s="120">
        <v>6.6362915599999992</v>
      </c>
      <c r="E42" s="120">
        <v>1.9624820700000001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8.5987736300000002</v>
      </c>
      <c r="N42" s="259"/>
      <c r="O42" s="234"/>
      <c r="P42" s="234"/>
    </row>
    <row r="43" spans="1:16" ht="15">
      <c r="A43" s="260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59"/>
      <c r="O43" s="234"/>
      <c r="P43" s="234"/>
    </row>
    <row r="44" spans="1:16" ht="15">
      <c r="A44" s="255"/>
      <c r="B44" s="12" t="s">
        <v>19</v>
      </c>
      <c r="C44" s="12"/>
      <c r="D44" s="394">
        <f>D41+D28</f>
        <v>1115.58521892</v>
      </c>
      <c r="E44" s="394">
        <f t="shared" ref="E44:M44" si="11">E41+E28</f>
        <v>482.24079770000003</v>
      </c>
      <c r="F44" s="394">
        <f t="shared" si="11"/>
        <v>7.8333483800000003</v>
      </c>
      <c r="G44" s="394">
        <f t="shared" si="11"/>
        <v>0</v>
      </c>
      <c r="H44" s="394">
        <f t="shared" si="11"/>
        <v>0</v>
      </c>
      <c r="I44" s="394">
        <f t="shared" si="11"/>
        <v>0</v>
      </c>
      <c r="J44" s="394">
        <f t="shared" si="11"/>
        <v>0</v>
      </c>
      <c r="K44" s="394">
        <f t="shared" si="11"/>
        <v>0</v>
      </c>
      <c r="L44" s="394">
        <f t="shared" si="11"/>
        <v>0</v>
      </c>
      <c r="M44" s="394">
        <f t="shared" si="11"/>
        <v>1605.6593650000002</v>
      </c>
      <c r="N44" s="259"/>
      <c r="O44" s="234"/>
      <c r="P44" s="234"/>
    </row>
    <row r="45" spans="1:16" ht="15">
      <c r="A45" s="255"/>
      <c r="B45" s="256"/>
      <c r="C45" s="256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9"/>
      <c r="O45" s="234"/>
      <c r="P45" s="234"/>
    </row>
    <row r="46" spans="1:16" ht="14.25">
      <c r="A46" s="249"/>
      <c r="B46" s="250" t="s">
        <v>31</v>
      </c>
      <c r="C46" s="251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9"/>
      <c r="O46" s="234"/>
      <c r="P46" s="234"/>
    </row>
    <row r="47" spans="1:16" ht="14.25">
      <c r="A47" s="249"/>
      <c r="B47" s="467" t="s">
        <v>333</v>
      </c>
      <c r="C47" s="469"/>
      <c r="D47" s="468">
        <f t="shared" ref="D47:M47" si="12">D48+D51+D54+D57</f>
        <v>1079.3412046399999</v>
      </c>
      <c r="E47" s="468">
        <f t="shared" si="12"/>
        <v>147.82813047000002</v>
      </c>
      <c r="F47" s="468">
        <f t="shared" si="12"/>
        <v>0</v>
      </c>
      <c r="G47" s="468">
        <f t="shared" si="12"/>
        <v>0</v>
      </c>
      <c r="H47" s="468">
        <f t="shared" si="12"/>
        <v>0</v>
      </c>
      <c r="I47" s="468">
        <f t="shared" si="12"/>
        <v>0</v>
      </c>
      <c r="J47" s="468">
        <f t="shared" si="12"/>
        <v>0</v>
      </c>
      <c r="K47" s="468">
        <f t="shared" si="12"/>
        <v>0</v>
      </c>
      <c r="L47" s="468">
        <f t="shared" si="12"/>
        <v>0</v>
      </c>
      <c r="M47" s="468">
        <f t="shared" si="12"/>
        <v>1227.16933511</v>
      </c>
      <c r="N47" s="259"/>
      <c r="O47" s="234"/>
      <c r="P47" s="234"/>
    </row>
    <row r="48" spans="1:16" ht="15">
      <c r="A48" s="255"/>
      <c r="B48" s="12" t="s">
        <v>14</v>
      </c>
      <c r="C48" s="200"/>
      <c r="D48" s="394">
        <f t="shared" ref="D48:M48" si="13">SUM(D49:D50)</f>
        <v>434.31326196999999</v>
      </c>
      <c r="E48" s="394">
        <f t="shared" si="13"/>
        <v>5.1224489399999991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0</v>
      </c>
      <c r="M48" s="394">
        <f t="shared" si="13"/>
        <v>439.43571091000001</v>
      </c>
      <c r="N48" s="259"/>
      <c r="O48" s="234"/>
      <c r="P48" s="234"/>
    </row>
    <row r="49" spans="1:16" ht="15">
      <c r="A49" s="26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59"/>
      <c r="O49" s="234"/>
      <c r="P49" s="234"/>
    </row>
    <row r="50" spans="1:16" ht="15">
      <c r="A50" s="260"/>
      <c r="B50" s="31" t="s">
        <v>16</v>
      </c>
      <c r="C50" s="200"/>
      <c r="D50" s="110">
        <v>434.31326196999999</v>
      </c>
      <c r="E50" s="110">
        <v>5.1224489399999991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439.43571091000001</v>
      </c>
      <c r="N50" s="259"/>
      <c r="O50" s="234"/>
      <c r="P50" s="234"/>
    </row>
    <row r="51" spans="1:16" ht="15">
      <c r="A51" s="260"/>
      <c r="B51" s="12" t="s">
        <v>331</v>
      </c>
      <c r="C51" s="200"/>
      <c r="D51" s="394">
        <f t="shared" ref="D51:M51" si="14">SUM(D52:D53)</f>
        <v>46.698614330000012</v>
      </c>
      <c r="E51" s="394">
        <f t="shared" si="14"/>
        <v>46.497437009999999</v>
      </c>
      <c r="F51" s="394">
        <f t="shared" si="14"/>
        <v>0</v>
      </c>
      <c r="G51" s="394">
        <f t="shared" si="14"/>
        <v>0</v>
      </c>
      <c r="H51" s="394">
        <f t="shared" si="14"/>
        <v>0</v>
      </c>
      <c r="I51" s="394">
        <f t="shared" si="14"/>
        <v>0</v>
      </c>
      <c r="J51" s="394">
        <f t="shared" si="14"/>
        <v>0</v>
      </c>
      <c r="K51" s="394">
        <f t="shared" si="14"/>
        <v>0</v>
      </c>
      <c r="L51" s="394">
        <f t="shared" si="14"/>
        <v>0</v>
      </c>
      <c r="M51" s="394">
        <f t="shared" si="14"/>
        <v>93.196051340000011</v>
      </c>
      <c r="N51" s="259"/>
      <c r="O51" s="234"/>
      <c r="P51" s="234"/>
    </row>
    <row r="52" spans="1:16" ht="15">
      <c r="A52" s="260"/>
      <c r="B52" s="31" t="s">
        <v>15</v>
      </c>
      <c r="C52" s="200"/>
      <c r="D52" s="120">
        <v>9.7738657199999999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f>SUM(D52:L52)</f>
        <v>9.7738657199999999</v>
      </c>
      <c r="N52" s="259"/>
      <c r="O52" s="234"/>
      <c r="P52" s="234"/>
    </row>
    <row r="53" spans="1:16" ht="15">
      <c r="A53" s="260"/>
      <c r="B53" s="31" t="s">
        <v>16</v>
      </c>
      <c r="C53" s="200"/>
      <c r="D53" s="110">
        <v>36.924748610000009</v>
      </c>
      <c r="E53" s="110">
        <v>46.497437009999999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83.422185620000008</v>
      </c>
      <c r="N53" s="259"/>
      <c r="O53" s="234"/>
      <c r="P53" s="234"/>
    </row>
    <row r="54" spans="1:16" ht="15">
      <c r="A54" s="255"/>
      <c r="B54" s="12" t="s">
        <v>17</v>
      </c>
      <c r="C54" s="200"/>
      <c r="D54" s="394">
        <f t="shared" ref="D54:M54" si="15">SUM(D55:D56)</f>
        <v>152.15305566000001</v>
      </c>
      <c r="E54" s="394">
        <f t="shared" si="15"/>
        <v>0</v>
      </c>
      <c r="F54" s="394">
        <f t="shared" si="15"/>
        <v>0</v>
      </c>
      <c r="G54" s="394">
        <f t="shared" si="15"/>
        <v>0</v>
      </c>
      <c r="H54" s="394">
        <f t="shared" si="15"/>
        <v>0</v>
      </c>
      <c r="I54" s="394">
        <f t="shared" si="15"/>
        <v>0</v>
      </c>
      <c r="J54" s="394">
        <f t="shared" si="15"/>
        <v>0</v>
      </c>
      <c r="K54" s="394">
        <f t="shared" si="15"/>
        <v>0</v>
      </c>
      <c r="L54" s="394">
        <f t="shared" si="15"/>
        <v>0</v>
      </c>
      <c r="M54" s="394">
        <f t="shared" si="15"/>
        <v>152.15305566000001</v>
      </c>
      <c r="N54" s="259"/>
      <c r="O54" s="234"/>
      <c r="P54" s="234"/>
    </row>
    <row r="55" spans="1:16" ht="15">
      <c r="A55" s="26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59"/>
      <c r="O55" s="234"/>
      <c r="P55" s="234"/>
    </row>
    <row r="56" spans="1:16" ht="15">
      <c r="A56" s="260"/>
      <c r="B56" s="31" t="s">
        <v>16</v>
      </c>
      <c r="C56" s="200"/>
      <c r="D56" s="110">
        <v>152.15305566000001</v>
      </c>
      <c r="E56" s="110">
        <v>0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20">
        <f>SUM(D56:L56)</f>
        <v>152.15305566000001</v>
      </c>
      <c r="N56" s="259"/>
      <c r="O56" s="234"/>
      <c r="P56" s="234"/>
    </row>
    <row r="57" spans="1:16" ht="15">
      <c r="A57" s="255"/>
      <c r="B57" s="12" t="s">
        <v>18</v>
      </c>
      <c r="C57" s="200"/>
      <c r="D57" s="110">
        <f t="shared" ref="D57:M57" si="16">SUM(D58:D59)</f>
        <v>446.17627267999995</v>
      </c>
      <c r="E57" s="110">
        <f t="shared" si="16"/>
        <v>96.208244520000008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110">
        <f t="shared" si="16"/>
        <v>542.38451719999989</v>
      </c>
      <c r="N57" s="259"/>
      <c r="O57" s="234"/>
      <c r="P57" s="234"/>
    </row>
    <row r="58" spans="1:16" ht="15">
      <c r="A58" s="260"/>
      <c r="B58" s="31" t="s">
        <v>15</v>
      </c>
      <c r="C58" s="200"/>
      <c r="D58" s="110">
        <v>446.17627267999995</v>
      </c>
      <c r="E58" s="110">
        <v>93.721027110000009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539.89729978999992</v>
      </c>
      <c r="N58" s="259"/>
      <c r="O58" s="234"/>
      <c r="P58" s="234"/>
    </row>
    <row r="59" spans="1:16" ht="15">
      <c r="A59" s="260"/>
      <c r="B59" s="31" t="s">
        <v>16</v>
      </c>
      <c r="C59" s="200"/>
      <c r="D59" s="110">
        <v>0</v>
      </c>
      <c r="E59" s="110">
        <v>2.4872174100000004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2.4872174100000004</v>
      </c>
      <c r="N59" s="259"/>
      <c r="O59" s="234"/>
      <c r="P59" s="234"/>
    </row>
    <row r="60" spans="1:16" ht="15">
      <c r="A60" s="260"/>
      <c r="B60" s="467" t="s">
        <v>334</v>
      </c>
      <c r="C60" s="469"/>
      <c r="D60" s="468">
        <f t="shared" ref="D60:M60" si="17">D61+D62</f>
        <v>7.6063036899999998</v>
      </c>
      <c r="E60" s="468">
        <f t="shared" si="17"/>
        <v>0</v>
      </c>
      <c r="F60" s="468">
        <f t="shared" si="17"/>
        <v>0</v>
      </c>
      <c r="G60" s="468">
        <f t="shared" si="17"/>
        <v>0</v>
      </c>
      <c r="H60" s="468">
        <f t="shared" si="17"/>
        <v>0</v>
      </c>
      <c r="I60" s="468">
        <f t="shared" si="17"/>
        <v>0</v>
      </c>
      <c r="J60" s="468">
        <f t="shared" si="17"/>
        <v>0</v>
      </c>
      <c r="K60" s="468">
        <f t="shared" si="17"/>
        <v>0</v>
      </c>
      <c r="L60" s="468">
        <f t="shared" si="17"/>
        <v>0</v>
      </c>
      <c r="M60" s="468">
        <f t="shared" si="17"/>
        <v>7.6063036899999998</v>
      </c>
      <c r="N60" s="259"/>
      <c r="O60" s="234"/>
      <c r="P60" s="234"/>
    </row>
    <row r="61" spans="1:16" ht="15">
      <c r="A61" s="260"/>
      <c r="B61" s="31" t="s">
        <v>15</v>
      </c>
      <c r="C61" s="200"/>
      <c r="D61" s="120">
        <v>7.6063036899999998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7.6063036899999998</v>
      </c>
      <c r="N61" s="259"/>
      <c r="O61" s="234"/>
      <c r="P61" s="234"/>
    </row>
    <row r="62" spans="1:16" ht="15">
      <c r="A62" s="26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59"/>
      <c r="O62" s="234"/>
      <c r="P62" s="234"/>
    </row>
    <row r="63" spans="1:16" ht="15">
      <c r="A63" s="255"/>
      <c r="B63" s="12" t="s">
        <v>19</v>
      </c>
      <c r="C63" s="12"/>
      <c r="D63" s="394">
        <f>D60+D47</f>
        <v>1086.9475083299999</v>
      </c>
      <c r="E63" s="394">
        <f t="shared" ref="E63:M63" si="18">E60+E47</f>
        <v>147.82813047000002</v>
      </c>
      <c r="F63" s="394">
        <f t="shared" si="18"/>
        <v>0</v>
      </c>
      <c r="G63" s="394">
        <f t="shared" si="18"/>
        <v>0</v>
      </c>
      <c r="H63" s="394">
        <f t="shared" si="18"/>
        <v>0</v>
      </c>
      <c r="I63" s="394">
        <f t="shared" si="18"/>
        <v>0</v>
      </c>
      <c r="J63" s="394">
        <f t="shared" si="18"/>
        <v>0</v>
      </c>
      <c r="K63" s="394">
        <f t="shared" si="18"/>
        <v>0</v>
      </c>
      <c r="L63" s="394">
        <f t="shared" si="18"/>
        <v>0</v>
      </c>
      <c r="M63" s="394">
        <f t="shared" si="18"/>
        <v>1234.7756388</v>
      </c>
      <c r="N63" s="244"/>
      <c r="O63" s="234"/>
      <c r="P63" s="234"/>
    </row>
    <row r="64" spans="1:16" ht="15">
      <c r="A64" s="255"/>
      <c r="B64" s="256"/>
      <c r="C64" s="256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44"/>
      <c r="O64" s="234"/>
      <c r="P64" s="234"/>
    </row>
    <row r="65" spans="1:16" ht="15">
      <c r="A65" s="255"/>
      <c r="B65" s="256" t="s">
        <v>32</v>
      </c>
      <c r="C65" s="256"/>
      <c r="D65" s="401">
        <f t="shared" ref="D65:M65" si="19">D63+D44</f>
        <v>2202.5327272499999</v>
      </c>
      <c r="E65" s="401">
        <f t="shared" si="19"/>
        <v>630.06892817000005</v>
      </c>
      <c r="F65" s="401">
        <f t="shared" si="19"/>
        <v>7.8333483800000003</v>
      </c>
      <c r="G65" s="401">
        <f t="shared" si="19"/>
        <v>0</v>
      </c>
      <c r="H65" s="401">
        <f t="shared" si="19"/>
        <v>0</v>
      </c>
      <c r="I65" s="401">
        <f t="shared" si="19"/>
        <v>0</v>
      </c>
      <c r="J65" s="401">
        <f t="shared" si="19"/>
        <v>0</v>
      </c>
      <c r="K65" s="401">
        <f t="shared" si="19"/>
        <v>0</v>
      </c>
      <c r="L65" s="401">
        <f t="shared" si="19"/>
        <v>0</v>
      </c>
      <c r="M65" s="401">
        <f t="shared" si="19"/>
        <v>2840.4350038000002</v>
      </c>
      <c r="N65" s="244"/>
      <c r="O65" s="234"/>
      <c r="P65" s="234"/>
    </row>
    <row r="66" spans="1:16" ht="15">
      <c r="A66" s="255"/>
      <c r="B66" s="234"/>
      <c r="C66" s="234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44"/>
      <c r="O66" s="234"/>
      <c r="P66" s="234"/>
    </row>
    <row r="67" spans="1:16" ht="15">
      <c r="A67" s="262"/>
      <c r="B67" s="263" t="s">
        <v>33</v>
      </c>
      <c r="C67" s="263"/>
      <c r="D67" s="420">
        <f>D65+'A1'!D59+'A1'!D40+'A1'!D25+D24</f>
        <v>77168.765792019942</v>
      </c>
      <c r="E67" s="420">
        <f>E65+'A1'!E59+'A1'!E40+'A1'!E25+E24</f>
        <v>13479.886054310007</v>
      </c>
      <c r="F67" s="420">
        <f>F65+'A1'!F59+'A1'!F40+'A1'!F25+F24</f>
        <v>8.0512098299999995</v>
      </c>
      <c r="G67" s="420">
        <f>G65+'A1'!G59+'A1'!G40+'A1'!G25+G24</f>
        <v>11.561777159999998</v>
      </c>
      <c r="H67" s="420">
        <f>H65+'A1'!H59+'A1'!H40+'A1'!H25+H24</f>
        <v>8.0120101499999983</v>
      </c>
      <c r="I67" s="420">
        <f>I65+'A1'!I59+'A1'!I40+'A1'!I25+I24</f>
        <v>0.37614957999999998</v>
      </c>
      <c r="J67" s="420">
        <f>J65+'A1'!J59+'A1'!J40+'A1'!J25+J24</f>
        <v>2.9558899999999999E-2</v>
      </c>
      <c r="K67" s="420">
        <f>K65+'A1'!K59+'A1'!K40+'A1'!K25+K24</f>
        <v>0.30754401000000003</v>
      </c>
      <c r="L67" s="420">
        <f>L65+'A1'!L59+'A1'!L40+'A1'!L25+L24</f>
        <v>0.1181922</v>
      </c>
      <c r="M67" s="420">
        <f>M65+'A1'!M59+'A1'!M40+'A1'!M25+M24</f>
        <v>90677.108288159958</v>
      </c>
      <c r="N67" s="244"/>
      <c r="O67" s="234"/>
      <c r="P67" s="234"/>
    </row>
    <row r="68" spans="1:16" ht="18">
      <c r="A68" s="264" t="s">
        <v>107</v>
      </c>
      <c r="B68" s="265"/>
      <c r="C68" s="265"/>
      <c r="D68" s="266"/>
      <c r="E68" s="266"/>
      <c r="F68" s="267"/>
      <c r="G68" s="267"/>
      <c r="H68" s="267"/>
      <c r="I68" s="267"/>
      <c r="J68" s="267"/>
      <c r="K68" s="267"/>
      <c r="L68" s="267"/>
      <c r="M68" s="267"/>
      <c r="N68" s="244"/>
      <c r="O68" s="234"/>
      <c r="P68" s="234"/>
    </row>
    <row r="69" spans="1:16" ht="18">
      <c r="A69" s="264" t="s">
        <v>108</v>
      </c>
      <c r="B69" s="265"/>
      <c r="C69" s="265"/>
      <c r="D69" s="266"/>
      <c r="E69" s="266"/>
      <c r="F69" s="267"/>
      <c r="G69" s="267"/>
      <c r="H69" s="267"/>
      <c r="I69" s="267"/>
      <c r="J69" s="267"/>
      <c r="K69" s="267"/>
      <c r="L69" s="267"/>
      <c r="M69" s="267"/>
      <c r="N69" s="244"/>
      <c r="O69" s="234"/>
      <c r="P69" s="234"/>
    </row>
    <row r="70" spans="1:16" ht="18">
      <c r="A70" s="264" t="s">
        <v>109</v>
      </c>
      <c r="B70" s="265"/>
      <c r="C70" s="265"/>
      <c r="D70" s="267"/>
      <c r="E70" s="268"/>
      <c r="F70" s="267"/>
      <c r="G70" s="267"/>
      <c r="H70" s="267"/>
      <c r="I70" s="267"/>
      <c r="J70" s="267"/>
      <c r="K70" s="267"/>
      <c r="L70" s="267"/>
      <c r="M70" s="267"/>
      <c r="N70" s="244"/>
      <c r="O70" s="234"/>
      <c r="P70" s="234"/>
    </row>
    <row r="71" spans="1:16" ht="18">
      <c r="A71" s="264" t="s">
        <v>102</v>
      </c>
      <c r="B71" s="265"/>
      <c r="C71" s="265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44"/>
      <c r="O71" s="234"/>
      <c r="P71" s="269"/>
    </row>
  </sheetData>
  <mergeCells count="1">
    <mergeCell ref="A2:B2"/>
  </mergeCells>
  <conditionalFormatting sqref="E3:G3 I3:P3">
    <cfRule type="expression" dxfId="50" priority="1" stopIfTrue="1">
      <formula>$D$3&lt;&gt;0</formula>
    </cfRule>
  </conditionalFormatting>
  <conditionalFormatting sqref="E4:G4 I4:P4">
    <cfRule type="expression" dxfId="49" priority="2" stopIfTrue="1">
      <formula>$D$3&lt;&gt;0</formula>
    </cfRule>
    <cfRule type="expression" dxfId="48" priority="3" stopIfTrue="1">
      <formula>$D$4&lt;&gt;0</formula>
    </cfRule>
  </conditionalFormatting>
  <conditionalFormatting sqref="E6:G6 I6:P6">
    <cfRule type="expression" dxfId="47" priority="4" stopIfTrue="1">
      <formula>$D$3+$D$4&lt;&gt;0</formula>
    </cfRule>
    <cfRule type="expression" dxfId="46" priority="5" stopIfTrue="1">
      <formula>$D$6&lt;&gt;0</formula>
    </cfRule>
  </conditionalFormatting>
  <conditionalFormatting sqref="E7:G7 I7:P7">
    <cfRule type="expression" dxfId="45" priority="6" stopIfTrue="1">
      <formula>$D$3+$D$4+$D$6&lt;&gt;0</formula>
    </cfRule>
    <cfRule type="expression" dxfId="44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Zeros="0" zoomScale="85" zoomScaleNormal="75" workbookViewId="0">
      <pane xSplit="3" ySplit="10" topLeftCell="D65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K67" sqref="K67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760">
        <v>39336.808761574073</v>
      </c>
      <c r="B2" s="761"/>
      <c r="C2" s="75"/>
      <c r="D2" s="288"/>
      <c r="E2" s="288"/>
      <c r="F2" s="288"/>
      <c r="G2" s="288"/>
      <c r="H2" s="145" t="s">
        <v>1</v>
      </c>
      <c r="I2" s="288"/>
      <c r="J2" s="288"/>
      <c r="K2" s="288"/>
      <c r="L2" s="288"/>
      <c r="M2" s="288"/>
      <c r="N2" s="288"/>
      <c r="O2" s="288"/>
    </row>
    <row r="3" spans="1:24" s="5" customFormat="1" ht="27.75" customHeight="1">
      <c r="A3" s="7"/>
      <c r="C3" s="75"/>
      <c r="D3" s="288"/>
      <c r="E3" s="288"/>
      <c r="F3" s="288"/>
      <c r="G3" s="288"/>
      <c r="H3" s="145" t="s">
        <v>2</v>
      </c>
      <c r="I3" s="288"/>
      <c r="J3" s="288"/>
      <c r="K3" s="288"/>
      <c r="L3" s="288"/>
      <c r="M3" s="288"/>
      <c r="N3" s="288"/>
      <c r="O3" s="288"/>
    </row>
    <row r="4" spans="1:24" s="5" customFormat="1" ht="27.75" customHeight="1">
      <c r="A4" s="10"/>
      <c r="C4" s="75"/>
      <c r="D4" s="288"/>
      <c r="E4" s="288"/>
      <c r="F4" s="288"/>
      <c r="G4" s="288"/>
      <c r="H4" s="145" t="s">
        <v>38</v>
      </c>
      <c r="I4" s="288"/>
      <c r="J4" s="288"/>
      <c r="K4" s="288"/>
      <c r="L4" s="288"/>
      <c r="M4" s="288"/>
      <c r="N4" s="288"/>
      <c r="O4" s="288"/>
    </row>
    <row r="5" spans="1:24" s="5" customFormat="1" ht="37.5" customHeight="1">
      <c r="A5" s="10"/>
      <c r="C5" s="75"/>
      <c r="D5" s="288"/>
      <c r="E5" s="288"/>
      <c r="F5" s="288"/>
      <c r="G5" s="288"/>
      <c r="H5" s="145" t="str">
        <f>'A1'!I7</f>
        <v>Turnover in nominal or notional principal amounts in June 2012</v>
      </c>
      <c r="I5" s="288"/>
      <c r="J5" s="288"/>
      <c r="K5" s="288"/>
      <c r="L5" s="288"/>
      <c r="M5" s="288"/>
      <c r="N5" s="288"/>
      <c r="O5" s="288"/>
    </row>
    <row r="6" spans="1:24" s="5" customFormat="1" ht="32.25" customHeight="1">
      <c r="A6" s="10"/>
      <c r="C6" s="75"/>
      <c r="D6" s="288"/>
      <c r="E6" s="288"/>
      <c r="F6" s="288"/>
      <c r="G6" s="288"/>
      <c r="H6" s="145" t="s">
        <v>3</v>
      </c>
      <c r="I6" s="288"/>
      <c r="J6" s="288"/>
      <c r="K6" s="288"/>
      <c r="L6" s="288"/>
      <c r="M6" s="288"/>
      <c r="N6" s="288"/>
      <c r="O6" s="288"/>
    </row>
    <row r="7" spans="1:24" s="404" customFormat="1" ht="32.25" hidden="1" customHeight="1">
      <c r="A7" s="403"/>
      <c r="C7" s="405"/>
      <c r="D7" s="406"/>
      <c r="E7" s="406"/>
      <c r="F7" s="406"/>
      <c r="G7" s="406"/>
      <c r="H7" s="407"/>
      <c r="I7" s="406"/>
      <c r="J7" s="406"/>
      <c r="K7" s="406"/>
      <c r="L7" s="406"/>
      <c r="M7" s="406"/>
      <c r="N7" s="406"/>
      <c r="O7" s="406"/>
    </row>
    <row r="8" spans="1:24" s="14" customFormat="1" ht="18" customHeight="1">
      <c r="A8" s="95"/>
      <c r="B8" s="43"/>
      <c r="C8" s="43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>
        <f t="shared" ref="D12:L12" si="0">SUM(D13:D14)</f>
        <v>213.16160937999999</v>
      </c>
      <c r="E12" s="110">
        <f t="shared" si="0"/>
        <v>0</v>
      </c>
      <c r="F12" s="110">
        <f t="shared" si="0"/>
        <v>0</v>
      </c>
      <c r="G12" s="110">
        <f t="shared" si="0"/>
        <v>0</v>
      </c>
      <c r="H12" s="110">
        <f t="shared" si="0"/>
        <v>0</v>
      </c>
      <c r="I12" s="110">
        <f t="shared" si="0"/>
        <v>0</v>
      </c>
      <c r="J12" s="110">
        <f t="shared" si="0"/>
        <v>0</v>
      </c>
      <c r="K12" s="110">
        <f t="shared" si="0"/>
        <v>0</v>
      </c>
      <c r="L12" s="257">
        <f t="shared" si="0"/>
        <v>213.16160937999999</v>
      </c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7">
        <f>SUM(D13:K13)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>
        <v>213.16160937999999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257">
        <f>SUM(D14:K14)</f>
        <v>213.16160937999999</v>
      </c>
      <c r="M14" s="49"/>
      <c r="N14" s="26"/>
      <c r="O14" s="125"/>
      <c r="X14" s="26"/>
    </row>
    <row r="15" spans="1:24" s="14" customFormat="1" ht="18" customHeight="1">
      <c r="A15" s="30"/>
      <c r="B15" s="12" t="s">
        <v>331</v>
      </c>
      <c r="C15" s="12"/>
      <c r="D15" s="110">
        <f t="shared" ref="D15:L15" si="1">SUM(D16:D17)</f>
        <v>0</v>
      </c>
      <c r="E15" s="110">
        <f t="shared" si="1"/>
        <v>0</v>
      </c>
      <c r="F15" s="110">
        <f t="shared" si="1"/>
        <v>0</v>
      </c>
      <c r="G15" s="110">
        <f t="shared" si="1"/>
        <v>0</v>
      </c>
      <c r="H15" s="110">
        <f t="shared" si="1"/>
        <v>0</v>
      </c>
      <c r="I15" s="110">
        <f t="shared" si="1"/>
        <v>0</v>
      </c>
      <c r="J15" s="110">
        <f t="shared" si="1"/>
        <v>0</v>
      </c>
      <c r="K15" s="110">
        <f t="shared" si="1"/>
        <v>0</v>
      </c>
      <c r="L15" s="257">
        <f t="shared" si="1"/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7">
        <f>SUM(D16:K16)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7">
        <f>SUM(D17:K17)</f>
        <v>0</v>
      </c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>
        <f t="shared" ref="D18:L18" si="2">SUM(D19:D20)</f>
        <v>0</v>
      </c>
      <c r="E18" s="110">
        <f t="shared" si="2"/>
        <v>0</v>
      </c>
      <c r="F18" s="110">
        <f t="shared" si="2"/>
        <v>0</v>
      </c>
      <c r="G18" s="110">
        <f t="shared" si="2"/>
        <v>0</v>
      </c>
      <c r="H18" s="110">
        <f t="shared" si="2"/>
        <v>0</v>
      </c>
      <c r="I18" s="110">
        <f t="shared" si="2"/>
        <v>0</v>
      </c>
      <c r="J18" s="110">
        <f t="shared" si="2"/>
        <v>0</v>
      </c>
      <c r="K18" s="110">
        <f t="shared" si="2"/>
        <v>0</v>
      </c>
      <c r="L18" s="257">
        <f t="shared" si="2"/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7">
        <f>SUM(D19:K19)</f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7">
        <f>SUM(D20:K20)</f>
        <v>0</v>
      </c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>
        <f t="shared" ref="D21:L21" si="3">SUM(D22:D23)</f>
        <v>0</v>
      </c>
      <c r="E21" s="110">
        <f t="shared" si="3"/>
        <v>0</v>
      </c>
      <c r="F21" s="110">
        <f t="shared" si="3"/>
        <v>0</v>
      </c>
      <c r="G21" s="110">
        <f t="shared" si="3"/>
        <v>0</v>
      </c>
      <c r="H21" s="110">
        <f t="shared" si="3"/>
        <v>0</v>
      </c>
      <c r="I21" s="110">
        <f t="shared" si="3"/>
        <v>0</v>
      </c>
      <c r="J21" s="110">
        <f t="shared" si="3"/>
        <v>0</v>
      </c>
      <c r="K21" s="110">
        <f t="shared" si="3"/>
        <v>0</v>
      </c>
      <c r="L21" s="257">
        <f t="shared" si="3"/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7">
        <f>SUM(D22:K22)</f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7">
        <f>SUM(D23:K23)</f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4">
        <f t="shared" ref="D24:L24" si="4">D21+D18+D12+D15</f>
        <v>213.16160937999999</v>
      </c>
      <c r="E24" s="394">
        <f t="shared" si="4"/>
        <v>0</v>
      </c>
      <c r="F24" s="394">
        <f t="shared" si="4"/>
        <v>0</v>
      </c>
      <c r="G24" s="394">
        <f t="shared" si="4"/>
        <v>0</v>
      </c>
      <c r="H24" s="394">
        <f t="shared" si="4"/>
        <v>0</v>
      </c>
      <c r="I24" s="394">
        <f t="shared" si="4"/>
        <v>0</v>
      </c>
      <c r="J24" s="394">
        <f t="shared" si="4"/>
        <v>0</v>
      </c>
      <c r="K24" s="394">
        <f t="shared" si="4"/>
        <v>0</v>
      </c>
      <c r="L24" s="394">
        <f t="shared" si="4"/>
        <v>213.16160937999999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67" t="s">
        <v>333</v>
      </c>
      <c r="C28" s="469"/>
      <c r="D28" s="468">
        <f>D29+D32+D35+D38</f>
        <v>126.84436484999999</v>
      </c>
      <c r="E28" s="468">
        <f t="shared" ref="E28:L28" si="5">E29+E32+E35+E38</f>
        <v>0</v>
      </c>
      <c r="F28" s="468">
        <f t="shared" si="5"/>
        <v>0</v>
      </c>
      <c r="G28" s="468">
        <f t="shared" si="5"/>
        <v>0</v>
      </c>
      <c r="H28" s="468">
        <f t="shared" si="5"/>
        <v>0</v>
      </c>
      <c r="I28" s="468">
        <f t="shared" si="5"/>
        <v>0</v>
      </c>
      <c r="J28" s="468">
        <f t="shared" si="5"/>
        <v>0</v>
      </c>
      <c r="K28" s="468">
        <f t="shared" si="5"/>
        <v>0</v>
      </c>
      <c r="L28" s="468">
        <f t="shared" si="5"/>
        <v>126.84436484999999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4">
        <f t="shared" ref="D29:L29" si="6">SUM(D30:D31)</f>
        <v>126.84436484999999</v>
      </c>
      <c r="E29" s="394">
        <f t="shared" si="6"/>
        <v>0</v>
      </c>
      <c r="F29" s="394">
        <f t="shared" si="6"/>
        <v>0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126.84436484999999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126.84436484999999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126.84436484999999</v>
      </c>
      <c r="M31" s="49"/>
      <c r="N31" s="26"/>
      <c r="O31" s="26"/>
    </row>
    <row r="32" spans="1:24" s="14" customFormat="1" ht="18" customHeight="1">
      <c r="A32" s="30"/>
      <c r="B32" s="12" t="s">
        <v>331</v>
      </c>
      <c r="C32" s="200"/>
      <c r="D32" s="394">
        <f t="shared" ref="D32:L32" si="7">SUM(D33:D34)</f>
        <v>0</v>
      </c>
      <c r="E32" s="394">
        <f t="shared" si="7"/>
        <v>0</v>
      </c>
      <c r="F32" s="394">
        <f t="shared" si="7"/>
        <v>0</v>
      </c>
      <c r="G32" s="394">
        <f t="shared" si="7"/>
        <v>0</v>
      </c>
      <c r="H32" s="394">
        <f t="shared" si="7"/>
        <v>0</v>
      </c>
      <c r="I32" s="394">
        <f t="shared" si="7"/>
        <v>0</v>
      </c>
      <c r="J32" s="394">
        <f t="shared" si="7"/>
        <v>0</v>
      </c>
      <c r="K32" s="394">
        <f t="shared" si="7"/>
        <v>0</v>
      </c>
      <c r="L32" s="394">
        <f t="shared" si="7"/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>
        <v>0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4">
        <f t="shared" ref="D35:L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 t="shared" si="8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9">SUM(D39:D40)</f>
        <v>0</v>
      </c>
      <c r="E38" s="110">
        <f t="shared" si="9"/>
        <v>0</v>
      </c>
      <c r="F38" s="110">
        <f t="shared" si="9"/>
        <v>0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 t="shared" si="9"/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0</v>
      </c>
      <c r="M40" s="49"/>
      <c r="N40" s="26"/>
      <c r="O40" s="26"/>
    </row>
    <row r="41" spans="1:23" s="14" customFormat="1" ht="18" customHeight="1">
      <c r="A41" s="30"/>
      <c r="B41" s="467" t="s">
        <v>334</v>
      </c>
      <c r="C41" s="469"/>
      <c r="D41" s="468">
        <f>D42+D43</f>
        <v>0</v>
      </c>
      <c r="E41" s="468">
        <f t="shared" ref="E41:L41" si="10">E42+E43</f>
        <v>0</v>
      </c>
      <c r="F41" s="468">
        <f t="shared" si="10"/>
        <v>0</v>
      </c>
      <c r="G41" s="468">
        <f t="shared" si="10"/>
        <v>0</v>
      </c>
      <c r="H41" s="468">
        <f t="shared" si="10"/>
        <v>0</v>
      </c>
      <c r="I41" s="468">
        <f t="shared" si="10"/>
        <v>0</v>
      </c>
      <c r="J41" s="468">
        <f t="shared" si="10"/>
        <v>0</v>
      </c>
      <c r="K41" s="468">
        <f t="shared" si="10"/>
        <v>0</v>
      </c>
      <c r="L41" s="468">
        <f t="shared" si="10"/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20">
        <f>SUM(D43:K43)</f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4">
        <f>D41+D28</f>
        <v>126.84436484999999</v>
      </c>
      <c r="E44" s="394">
        <f t="shared" ref="E44:L44" si="11">E41+E28</f>
        <v>0</v>
      </c>
      <c r="F44" s="394">
        <f t="shared" si="11"/>
        <v>0</v>
      </c>
      <c r="G44" s="394">
        <f t="shared" si="11"/>
        <v>0</v>
      </c>
      <c r="H44" s="394">
        <f t="shared" si="11"/>
        <v>0</v>
      </c>
      <c r="I44" s="394">
        <f t="shared" si="11"/>
        <v>0</v>
      </c>
      <c r="J44" s="394">
        <f t="shared" si="11"/>
        <v>0</v>
      </c>
      <c r="K44" s="394">
        <f t="shared" si="11"/>
        <v>0</v>
      </c>
      <c r="L44" s="394">
        <f t="shared" si="11"/>
        <v>126.84436484999999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67" t="s">
        <v>333</v>
      </c>
      <c r="C47" s="469"/>
      <c r="D47" s="468">
        <f t="shared" ref="D47:L47" si="12">D48+D51+D54+D57</f>
        <v>149.89956445999999</v>
      </c>
      <c r="E47" s="468">
        <f t="shared" si="12"/>
        <v>0</v>
      </c>
      <c r="F47" s="468">
        <f t="shared" si="12"/>
        <v>0</v>
      </c>
      <c r="G47" s="468">
        <f t="shared" si="12"/>
        <v>0</v>
      </c>
      <c r="H47" s="468">
        <f t="shared" si="12"/>
        <v>0</v>
      </c>
      <c r="I47" s="468">
        <f t="shared" si="12"/>
        <v>0</v>
      </c>
      <c r="J47" s="468">
        <f t="shared" si="12"/>
        <v>0</v>
      </c>
      <c r="K47" s="468">
        <f t="shared" si="12"/>
        <v>0</v>
      </c>
      <c r="L47" s="468">
        <f t="shared" si="12"/>
        <v>149.89956445999999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4">
        <f t="shared" ref="D48:L48" si="13">SUM(D49:D50)</f>
        <v>0</v>
      </c>
      <c r="E48" s="394">
        <f t="shared" si="13"/>
        <v>0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0</v>
      </c>
      <c r="M50" s="49"/>
      <c r="N50" s="26"/>
      <c r="O50" s="26"/>
    </row>
    <row r="51" spans="1:15" s="14" customFormat="1" ht="18" customHeight="1">
      <c r="A51" s="30"/>
      <c r="B51" s="12" t="s">
        <v>331</v>
      </c>
      <c r="C51" s="200"/>
      <c r="D51" s="394">
        <f t="shared" ref="D51:L51" si="14">SUM(D52:D53)</f>
        <v>149.89956445999999</v>
      </c>
      <c r="E51" s="394">
        <f t="shared" si="14"/>
        <v>0</v>
      </c>
      <c r="F51" s="394">
        <f t="shared" si="14"/>
        <v>0</v>
      </c>
      <c r="G51" s="394">
        <f t="shared" si="14"/>
        <v>0</v>
      </c>
      <c r="H51" s="394">
        <f t="shared" si="14"/>
        <v>0</v>
      </c>
      <c r="I51" s="394">
        <f t="shared" si="14"/>
        <v>0</v>
      </c>
      <c r="J51" s="394">
        <f t="shared" si="14"/>
        <v>0</v>
      </c>
      <c r="K51" s="394">
        <f t="shared" si="14"/>
        <v>0</v>
      </c>
      <c r="L51" s="394">
        <f t="shared" si="14"/>
        <v>149.89956445999999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>
        <v>0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149.89956445999999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149.89956445999999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4">
        <f t="shared" ref="D54:L54" si="15">SUM(D55:D56)</f>
        <v>0</v>
      </c>
      <c r="E54" s="394">
        <f t="shared" si="15"/>
        <v>0</v>
      </c>
      <c r="F54" s="394">
        <f t="shared" si="15"/>
        <v>0</v>
      </c>
      <c r="G54" s="394">
        <f t="shared" si="15"/>
        <v>0</v>
      </c>
      <c r="H54" s="394">
        <f t="shared" si="15"/>
        <v>0</v>
      </c>
      <c r="I54" s="394">
        <f t="shared" si="15"/>
        <v>0</v>
      </c>
      <c r="J54" s="394">
        <f t="shared" si="15"/>
        <v>0</v>
      </c>
      <c r="K54" s="394">
        <f t="shared" si="15"/>
        <v>0</v>
      </c>
      <c r="L54" s="394">
        <f t="shared" si="15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>
        <v>0</v>
      </c>
      <c r="E56" s="110">
        <v>0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6">SUM(D58:D59)</f>
        <v>0</v>
      </c>
      <c r="E57" s="110">
        <f t="shared" si="16"/>
        <v>0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0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67" t="s">
        <v>334</v>
      </c>
      <c r="C60" s="469"/>
      <c r="D60" s="468">
        <f t="shared" ref="D60:L60" si="17">D61+D62</f>
        <v>0</v>
      </c>
      <c r="E60" s="468">
        <f t="shared" si="17"/>
        <v>0</v>
      </c>
      <c r="F60" s="468">
        <f t="shared" si="17"/>
        <v>0</v>
      </c>
      <c r="G60" s="468">
        <f t="shared" si="17"/>
        <v>0</v>
      </c>
      <c r="H60" s="468">
        <f t="shared" si="17"/>
        <v>0</v>
      </c>
      <c r="I60" s="468">
        <f t="shared" si="17"/>
        <v>0</v>
      </c>
      <c r="J60" s="468">
        <f t="shared" si="17"/>
        <v>0</v>
      </c>
      <c r="K60" s="468">
        <f t="shared" si="17"/>
        <v>0</v>
      </c>
      <c r="L60" s="468">
        <f t="shared" si="17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4">
        <f>D60+D47</f>
        <v>149.89956445999999</v>
      </c>
      <c r="E63" s="394">
        <f t="shared" ref="E63:L63" si="18">E60+E47</f>
        <v>0</v>
      </c>
      <c r="F63" s="394">
        <f t="shared" si="18"/>
        <v>0</v>
      </c>
      <c r="G63" s="394">
        <f t="shared" si="18"/>
        <v>0</v>
      </c>
      <c r="H63" s="394">
        <f t="shared" si="18"/>
        <v>0</v>
      </c>
      <c r="I63" s="394">
        <f t="shared" si="18"/>
        <v>0</v>
      </c>
      <c r="J63" s="394">
        <f t="shared" si="18"/>
        <v>0</v>
      </c>
      <c r="K63" s="394">
        <f t="shared" si="18"/>
        <v>0</v>
      </c>
      <c r="L63" s="394">
        <f t="shared" si="18"/>
        <v>149.89956445999999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1">
        <f t="shared" ref="D65:L65" si="19">D63+D44</f>
        <v>276.74392931</v>
      </c>
      <c r="E65" s="401">
        <f t="shared" si="19"/>
        <v>0</v>
      </c>
      <c r="F65" s="401">
        <f t="shared" si="19"/>
        <v>0</v>
      </c>
      <c r="G65" s="401">
        <f t="shared" si="19"/>
        <v>0</v>
      </c>
      <c r="H65" s="401">
        <f t="shared" si="19"/>
        <v>0</v>
      </c>
      <c r="I65" s="401">
        <f t="shared" si="19"/>
        <v>0</v>
      </c>
      <c r="J65" s="401">
        <f t="shared" si="19"/>
        <v>0</v>
      </c>
      <c r="K65" s="401">
        <f t="shared" si="19"/>
        <v>0</v>
      </c>
      <c r="L65" s="401">
        <f t="shared" si="19"/>
        <v>276.74392931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1">
        <f>D65+'A2'!D71+'A2'!D48+'A2'!D29+D24</f>
        <v>247122.4724981102</v>
      </c>
      <c r="E67" s="421">
        <f>E65+'A2'!E71+'A2'!E48+'A2'!E29+E24</f>
        <v>12627.281774729998</v>
      </c>
      <c r="F67" s="421">
        <f>F65+'A2'!F71+'A2'!F48+'A2'!F29+F24</f>
        <v>17204.138032969997</v>
      </c>
      <c r="G67" s="421">
        <f>G65+'A2'!G71+'A2'!G48+'A2'!G29+G24</f>
        <v>12223.421606520002</v>
      </c>
      <c r="H67" s="421">
        <f>H65+'A2'!H71+'A2'!H48+'A2'!H29+H24</f>
        <v>1519.8311043999997</v>
      </c>
      <c r="I67" s="421">
        <f>I65+'A2'!I71+'A2'!I48+'A2'!I29+I24</f>
        <v>4765.7306744300004</v>
      </c>
      <c r="J67" s="421">
        <f>J65+'A2'!J71+'A2'!J48+'A2'!J29+J24</f>
        <v>247.79669041999998</v>
      </c>
      <c r="K67" s="421">
        <f>K65+'A2'!K71+'A2'!K48+'A2'!K29+K24</f>
        <v>3094.6374476099995</v>
      </c>
      <c r="L67" s="421">
        <f>L65+'A2'!L71+'A2'!L48+'A2'!L29+L24</f>
        <v>298805.3098291902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ageMargins left="0.75" right="0.75" top="1" bottom="1" header="0.5" footer="0.5"/>
  <pageSetup paperSize="9" scale="56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showZeros="0" zoomScale="70" zoomScaleNormal="70" workbookViewId="0">
      <pane xSplit="3" ySplit="10" topLeftCell="D53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M69" sqref="M69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20.85546875" style="158" customWidth="1"/>
    <col min="14" max="14" width="5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767">
        <v>39336.810648148145</v>
      </c>
      <c r="B2" s="768"/>
      <c r="C2" s="150"/>
      <c r="D2" s="193"/>
      <c r="E2" s="289"/>
      <c r="F2" s="289"/>
      <c r="G2" s="289"/>
      <c r="I2" s="283" t="s">
        <v>2</v>
      </c>
      <c r="J2" s="289"/>
      <c r="K2" s="289"/>
      <c r="L2" s="289"/>
      <c r="M2" s="289"/>
      <c r="N2" s="289"/>
      <c r="O2" s="289"/>
      <c r="P2" s="289"/>
      <c r="Q2" s="289"/>
      <c r="T2" s="160"/>
    </row>
    <row r="3" spans="1:20" s="148" customFormat="1" ht="27" customHeight="1">
      <c r="A3" s="151"/>
      <c r="C3" s="198"/>
      <c r="D3" s="193"/>
      <c r="E3" s="289"/>
      <c r="F3" s="289"/>
      <c r="G3" s="289"/>
      <c r="I3" s="283" t="s">
        <v>38</v>
      </c>
      <c r="J3" s="289"/>
      <c r="K3" s="289"/>
      <c r="L3" s="289"/>
      <c r="M3" s="289"/>
      <c r="N3" s="289"/>
      <c r="O3" s="289"/>
      <c r="P3" s="289"/>
      <c r="Q3" s="289"/>
      <c r="T3" s="160"/>
    </row>
    <row r="4" spans="1:20" s="148" customFormat="1" ht="27" customHeight="1">
      <c r="A4" s="159"/>
      <c r="D4" s="193"/>
      <c r="E4" s="289"/>
      <c r="F4" s="289"/>
      <c r="G4" s="289"/>
      <c r="I4" s="283" t="str">
        <f>'A1'!I7</f>
        <v>Turnover in nominal or notional principal amounts in June 2012</v>
      </c>
      <c r="J4" s="289"/>
      <c r="K4" s="289"/>
      <c r="L4" s="289"/>
      <c r="M4" s="289"/>
      <c r="N4" s="289"/>
      <c r="O4" s="289"/>
      <c r="P4" s="289"/>
      <c r="Q4" s="289"/>
      <c r="T4" s="160"/>
    </row>
    <row r="5" spans="1:20" s="148" customFormat="1" ht="27" customHeight="1">
      <c r="A5" s="150"/>
      <c r="D5" s="194"/>
      <c r="E5" s="290"/>
      <c r="F5" s="290"/>
      <c r="G5" s="290"/>
      <c r="I5" s="283" t="s">
        <v>3</v>
      </c>
      <c r="J5" s="290"/>
      <c r="K5" s="290"/>
      <c r="L5" s="290"/>
      <c r="M5" s="290"/>
      <c r="N5" s="290"/>
      <c r="O5" s="290"/>
      <c r="P5" s="290"/>
      <c r="Q5" s="290"/>
      <c r="T5" s="161"/>
    </row>
    <row r="6" spans="1:20" s="409" customFormat="1" ht="10.5" hidden="1" customHeight="1">
      <c r="A6" s="408"/>
      <c r="D6" s="410"/>
      <c r="E6" s="411"/>
      <c r="F6" s="411"/>
      <c r="G6" s="411"/>
      <c r="I6" s="412"/>
      <c r="J6" s="411"/>
      <c r="K6" s="411"/>
      <c r="L6" s="411"/>
      <c r="M6" s="411"/>
      <c r="N6" s="411"/>
      <c r="O6" s="411"/>
      <c r="P6" s="411"/>
      <c r="Q6" s="411"/>
      <c r="T6" s="413"/>
    </row>
    <row r="7" spans="1:20" s="409" customFormat="1" ht="10.5" hidden="1" customHeight="1">
      <c r="A7" s="408"/>
      <c r="D7" s="410"/>
      <c r="E7" s="411"/>
      <c r="F7" s="411"/>
      <c r="G7" s="411"/>
      <c r="I7" s="412"/>
      <c r="J7" s="411"/>
      <c r="K7" s="411"/>
      <c r="L7" s="411"/>
      <c r="M7" s="411"/>
      <c r="N7" s="411"/>
      <c r="O7" s="411"/>
      <c r="P7" s="411"/>
      <c r="Q7" s="411"/>
      <c r="T7" s="413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5"/>
      <c r="M11" s="152"/>
    </row>
    <row r="12" spans="1:20" s="156" customFormat="1" ht="18" customHeight="1">
      <c r="A12" s="177"/>
      <c r="B12" s="155" t="s">
        <v>14</v>
      </c>
      <c r="C12" s="155"/>
      <c r="D12" s="110">
        <f t="shared" ref="D12:L12" si="0">SUM(D13:D14)</f>
        <v>0</v>
      </c>
      <c r="E12" s="110">
        <f t="shared" si="0"/>
        <v>0</v>
      </c>
      <c r="F12" s="110">
        <f t="shared" si="0"/>
        <v>0</v>
      </c>
      <c r="G12" s="110">
        <f t="shared" si="0"/>
        <v>0</v>
      </c>
      <c r="H12" s="110">
        <f t="shared" si="0"/>
        <v>0</v>
      </c>
      <c r="I12" s="110">
        <f t="shared" si="0"/>
        <v>0</v>
      </c>
      <c r="J12" s="110">
        <f t="shared" si="0"/>
        <v>0</v>
      </c>
      <c r="K12" s="110">
        <f t="shared" si="0"/>
        <v>0</v>
      </c>
      <c r="L12" s="110">
        <f t="shared" si="0"/>
        <v>154.19999999999999</v>
      </c>
      <c r="M12" s="257">
        <f>+SUM(L12,K12,'A6'!L12,'A5'!M12)</f>
        <v>943.30733985999996</v>
      </c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57">
        <f>+SUM(L13,K13,'A6'!L13,'A5'!M13)</f>
        <v>0</v>
      </c>
    </row>
    <row r="14" spans="1:20" s="156" customFormat="1" ht="18" customHeight="1">
      <c r="A14" s="179"/>
      <c r="B14" s="180" t="s">
        <v>16</v>
      </c>
      <c r="C14" s="155"/>
      <c r="D14" s="110">
        <v>0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20">
        <f>SUM(D14:J14)</f>
        <v>0</v>
      </c>
      <c r="L14" s="110">
        <v>154.19999999999999</v>
      </c>
      <c r="M14" s="257">
        <f>+SUM(L14,K14,'A6'!L14,'A5'!M14)</f>
        <v>943.30733985999996</v>
      </c>
    </row>
    <row r="15" spans="1:20" s="156" customFormat="1" ht="18" customHeight="1">
      <c r="A15" s="179"/>
      <c r="B15" s="12" t="s">
        <v>331</v>
      </c>
      <c r="C15" s="155"/>
      <c r="D15" s="110">
        <f t="shared" ref="D15:L15" si="1">SUM(D16:D17)</f>
        <v>0</v>
      </c>
      <c r="E15" s="110">
        <f t="shared" si="1"/>
        <v>0</v>
      </c>
      <c r="F15" s="110">
        <f t="shared" si="1"/>
        <v>0</v>
      </c>
      <c r="G15" s="110">
        <f t="shared" si="1"/>
        <v>0</v>
      </c>
      <c r="H15" s="110">
        <f t="shared" si="1"/>
        <v>0</v>
      </c>
      <c r="I15" s="110">
        <f t="shared" si="1"/>
        <v>0</v>
      </c>
      <c r="J15" s="110">
        <f t="shared" si="1"/>
        <v>0</v>
      </c>
      <c r="K15" s="110">
        <f t="shared" si="1"/>
        <v>0</v>
      </c>
      <c r="L15" s="110">
        <f t="shared" si="1"/>
        <v>0</v>
      </c>
      <c r="M15" s="257">
        <f>+SUM(L15,K15,'A6'!L15,'A5'!M15)</f>
        <v>0</v>
      </c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57">
        <f>+SUM(L16,K16,'A6'!L16,'A5'!M16)</f>
        <v>0</v>
      </c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57">
        <f>+SUM(L17,K17,'A6'!L17,'A5'!M17)</f>
        <v>0</v>
      </c>
    </row>
    <row r="18" spans="1:14" s="156" customFormat="1" ht="18" customHeight="1">
      <c r="A18" s="177"/>
      <c r="B18" s="155" t="s">
        <v>17</v>
      </c>
      <c r="C18" s="155"/>
      <c r="D18" s="110">
        <f t="shared" ref="D18:L18" si="2">SUM(D19:D20)</f>
        <v>0</v>
      </c>
      <c r="E18" s="110">
        <f t="shared" si="2"/>
        <v>0</v>
      </c>
      <c r="F18" s="110">
        <f t="shared" si="2"/>
        <v>0</v>
      </c>
      <c r="G18" s="110">
        <f t="shared" si="2"/>
        <v>0</v>
      </c>
      <c r="H18" s="110">
        <f t="shared" si="2"/>
        <v>0</v>
      </c>
      <c r="I18" s="110">
        <f t="shared" si="2"/>
        <v>0</v>
      </c>
      <c r="J18" s="110">
        <f t="shared" si="2"/>
        <v>0</v>
      </c>
      <c r="K18" s="110">
        <f t="shared" si="2"/>
        <v>0</v>
      </c>
      <c r="L18" s="110">
        <f t="shared" si="2"/>
        <v>0</v>
      </c>
      <c r="M18" s="257">
        <f>+SUM(L18,K18,'A6'!L18,'A5'!M18)</f>
        <v>0</v>
      </c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57">
        <f>+SUM(L19,K19,'A6'!L19,'A5'!M19)</f>
        <v>0</v>
      </c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57">
        <f>+SUM(L20,K20,'A6'!L20,'A5'!M20)</f>
        <v>0</v>
      </c>
    </row>
    <row r="21" spans="1:14" s="156" customFormat="1" ht="18" customHeight="1">
      <c r="A21" s="177"/>
      <c r="B21" s="155" t="s">
        <v>18</v>
      </c>
      <c r="C21" s="155"/>
      <c r="D21" s="110">
        <f t="shared" ref="D21:L21" si="3">SUM(D22:D23)</f>
        <v>0</v>
      </c>
      <c r="E21" s="110">
        <f t="shared" si="3"/>
        <v>0</v>
      </c>
      <c r="F21" s="110">
        <f t="shared" si="3"/>
        <v>0</v>
      </c>
      <c r="G21" s="110">
        <f t="shared" si="3"/>
        <v>0</v>
      </c>
      <c r="H21" s="110">
        <f t="shared" si="3"/>
        <v>0</v>
      </c>
      <c r="I21" s="110">
        <f t="shared" si="3"/>
        <v>0</v>
      </c>
      <c r="J21" s="110">
        <f t="shared" si="3"/>
        <v>0</v>
      </c>
      <c r="K21" s="110">
        <f t="shared" si="3"/>
        <v>0</v>
      </c>
      <c r="L21" s="110">
        <f t="shared" si="3"/>
        <v>0</v>
      </c>
      <c r="M21" s="257">
        <f>+SUM(L21,K21,'A6'!L21,'A5'!M21)</f>
        <v>0</v>
      </c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57">
        <f>+SUM(L22,K22,'A6'!L22,'A5'!M22)</f>
        <v>0</v>
      </c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57">
        <f>+SUM(L23,K23,'A6'!L23,'A5'!M23)</f>
        <v>0</v>
      </c>
    </row>
    <row r="24" spans="1:14" s="156" customFormat="1" ht="18" customHeight="1">
      <c r="A24" s="177"/>
      <c r="B24" s="155" t="s">
        <v>19</v>
      </c>
      <c r="C24" s="155"/>
      <c r="D24" s="394">
        <f t="shared" ref="D24:L24" si="4">D21+D18+D12+D15</f>
        <v>0</v>
      </c>
      <c r="E24" s="394">
        <f t="shared" si="4"/>
        <v>0</v>
      </c>
      <c r="F24" s="394">
        <f t="shared" si="4"/>
        <v>0</v>
      </c>
      <c r="G24" s="394">
        <f t="shared" si="4"/>
        <v>0</v>
      </c>
      <c r="H24" s="394">
        <f t="shared" si="4"/>
        <v>0</v>
      </c>
      <c r="I24" s="394">
        <f t="shared" si="4"/>
        <v>0</v>
      </c>
      <c r="J24" s="394">
        <f t="shared" si="4"/>
        <v>0</v>
      </c>
      <c r="K24" s="394">
        <f t="shared" si="4"/>
        <v>0</v>
      </c>
      <c r="L24" s="394">
        <f t="shared" si="4"/>
        <v>154.19999999999999</v>
      </c>
      <c r="M24" s="257">
        <f>+SUM(L24,K24,'A6'!L24,'A5'!M24)</f>
        <v>943.30733985999996</v>
      </c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67" t="s">
        <v>333</v>
      </c>
      <c r="C28" s="469"/>
      <c r="D28" s="468">
        <f>D29+D32+D35+D38</f>
        <v>0</v>
      </c>
      <c r="E28" s="468">
        <f t="shared" ref="E28:L28" si="5">E29+E32+E35+E38</f>
        <v>0</v>
      </c>
      <c r="F28" s="468">
        <f t="shared" si="5"/>
        <v>0</v>
      </c>
      <c r="G28" s="468">
        <f t="shared" si="5"/>
        <v>0</v>
      </c>
      <c r="H28" s="468">
        <f t="shared" si="5"/>
        <v>0</v>
      </c>
      <c r="I28" s="468">
        <f t="shared" si="5"/>
        <v>0</v>
      </c>
      <c r="J28" s="468">
        <f t="shared" si="5"/>
        <v>0</v>
      </c>
      <c r="K28" s="468">
        <f t="shared" si="5"/>
        <v>0</v>
      </c>
      <c r="L28" s="468">
        <f t="shared" si="5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4">
        <f t="shared" ref="D29:K29" si="6">SUM(D30:D31)</f>
        <v>0</v>
      </c>
      <c r="E29" s="394">
        <f t="shared" si="6"/>
        <v>0</v>
      </c>
      <c r="F29" s="394">
        <f t="shared" si="6"/>
        <v>0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>SUM(L30:L31)</f>
        <v>0</v>
      </c>
      <c r="M29" s="257">
        <f>+SUM(L29,K29,'A6'!L29,'A5'!M29)</f>
        <v>973.08332896000002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7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609">
        <f>+SUM(L31,K31,'A6'!L31,'A5'!M31)</f>
        <v>973.08332896000002</v>
      </c>
    </row>
    <row r="32" spans="1:14" s="156" customFormat="1" ht="18" customHeight="1">
      <c r="A32" s="179"/>
      <c r="B32" s="12" t="s">
        <v>331</v>
      </c>
      <c r="C32" s="200"/>
      <c r="D32" s="394">
        <f t="shared" ref="D32:K32" si="7">SUM(D33:D34)</f>
        <v>0</v>
      </c>
      <c r="E32" s="394">
        <f t="shared" si="7"/>
        <v>0</v>
      </c>
      <c r="F32" s="394">
        <f t="shared" si="7"/>
        <v>0</v>
      </c>
      <c r="G32" s="394">
        <f t="shared" si="7"/>
        <v>0</v>
      </c>
      <c r="H32" s="394">
        <f t="shared" si="7"/>
        <v>0</v>
      </c>
      <c r="I32" s="394">
        <f t="shared" si="7"/>
        <v>0</v>
      </c>
      <c r="J32" s="394">
        <f t="shared" si="7"/>
        <v>0</v>
      </c>
      <c r="K32" s="394">
        <f t="shared" si="7"/>
        <v>0</v>
      </c>
      <c r="L32" s="394">
        <f>SUM(L33:L34)</f>
        <v>0</v>
      </c>
      <c r="M32" s="257">
        <f>+SUM(L32,K32,'A6'!L32,'A5'!M32)</f>
        <v>720.09777336000002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>
        <v>0</v>
      </c>
      <c r="M33" s="257">
        <f>+SUM(L33,K33,'A6'!L33,'A5'!M33)</f>
        <v>13.517631420000001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7">
        <f>+SUM(L34,K34,'A6'!L34,'A5'!M34)</f>
        <v>706.58014193999998</v>
      </c>
    </row>
    <row r="35" spans="1:29" s="156" customFormat="1" ht="18" customHeight="1">
      <c r="A35" s="177"/>
      <c r="B35" s="12" t="s">
        <v>17</v>
      </c>
      <c r="C35" s="200"/>
      <c r="D35" s="394">
        <f t="shared" ref="D35:K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>SUM(L36:L37)</f>
        <v>0</v>
      </c>
      <c r="M35" s="257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7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7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9">SUM(D39:D40)</f>
        <v>0</v>
      </c>
      <c r="E38" s="110">
        <f t="shared" si="9"/>
        <v>0</v>
      </c>
      <c r="F38" s="110">
        <f t="shared" si="9"/>
        <v>0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>SUM(L39:L40)</f>
        <v>0</v>
      </c>
      <c r="M38" s="257">
        <f>+SUM(L38,K38,'A6'!L38,'A5'!M38)</f>
        <v>30.723853900000002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7">
        <f>+SUM(L39,K39,'A6'!L39,'A5'!M39)</f>
        <v>29.84733967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20">
        <f>SUM(D40:J40)</f>
        <v>0</v>
      </c>
      <c r="L40" s="110">
        <v>0</v>
      </c>
      <c r="M40" s="257">
        <f>+SUM(L40,K40,'A6'!L40,'A5'!M40)</f>
        <v>0.87651422999999995</v>
      </c>
    </row>
    <row r="41" spans="1:29" s="156" customFormat="1" ht="18" customHeight="1">
      <c r="A41" s="179"/>
      <c r="B41" s="467" t="s">
        <v>334</v>
      </c>
      <c r="C41" s="469"/>
      <c r="D41" s="468">
        <f>D42+D43</f>
        <v>0</v>
      </c>
      <c r="E41" s="468">
        <f t="shared" ref="E41:L41" si="10">E42+E43</f>
        <v>0</v>
      </c>
      <c r="F41" s="468">
        <f t="shared" si="10"/>
        <v>0</v>
      </c>
      <c r="G41" s="468">
        <f t="shared" si="10"/>
        <v>0</v>
      </c>
      <c r="H41" s="468">
        <f t="shared" si="10"/>
        <v>0</v>
      </c>
      <c r="I41" s="468">
        <f t="shared" si="10"/>
        <v>0</v>
      </c>
      <c r="J41" s="468">
        <f t="shared" si="10"/>
        <v>0</v>
      </c>
      <c r="K41" s="468">
        <f t="shared" si="10"/>
        <v>0</v>
      </c>
      <c r="L41" s="468">
        <f t="shared" si="10"/>
        <v>0</v>
      </c>
      <c r="M41" s="257">
        <f>+SUM(L41,K41,'A6'!L41,'A5'!M41)</f>
        <v>8.5987736300000002</v>
      </c>
    </row>
    <row r="42" spans="1:29" s="156" customFormat="1" ht="18" customHeight="1">
      <c r="A42" s="179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f>SUM(D42:J42)</f>
        <v>0</v>
      </c>
      <c r="L42" s="120">
        <v>0</v>
      </c>
      <c r="M42" s="257">
        <f>+SUM(L42,K42,'A6'!L42,'A5'!M42)</f>
        <v>8.5987736300000002</v>
      </c>
    </row>
    <row r="43" spans="1:29" s="156" customFormat="1" ht="18" customHeight="1">
      <c r="A43" s="179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20">
        <f>SUM(D43:J43)</f>
        <v>0</v>
      </c>
      <c r="L43" s="110"/>
      <c r="M43" s="257">
        <f>+SUM(L43,K43,'A6'!L43,'A5'!M43)</f>
        <v>0</v>
      </c>
    </row>
    <row r="44" spans="1:29" s="156" customFormat="1" ht="18" customHeight="1">
      <c r="A44" s="177"/>
      <c r="B44" s="12" t="s">
        <v>19</v>
      </c>
      <c r="C44" s="12"/>
      <c r="D44" s="394">
        <f>D41+D28</f>
        <v>0</v>
      </c>
      <c r="E44" s="394">
        <f t="shared" ref="E44:K44" si="11">E41+E28</f>
        <v>0</v>
      </c>
      <c r="F44" s="394">
        <f t="shared" si="11"/>
        <v>0</v>
      </c>
      <c r="G44" s="394">
        <f t="shared" si="11"/>
        <v>0</v>
      </c>
      <c r="H44" s="394">
        <f t="shared" si="11"/>
        <v>0</v>
      </c>
      <c r="I44" s="394">
        <f t="shared" si="11"/>
        <v>0</v>
      </c>
      <c r="J44" s="394">
        <f t="shared" si="11"/>
        <v>0</v>
      </c>
      <c r="K44" s="394">
        <f t="shared" si="11"/>
        <v>0</v>
      </c>
      <c r="L44" s="394">
        <f>L41+L28</f>
        <v>0</v>
      </c>
      <c r="M44" s="257">
        <f>+SUM(L44,K44,'A6'!L44,'A5'!M44)</f>
        <v>1732.5037298500001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67" t="s">
        <v>333</v>
      </c>
      <c r="C47" s="469"/>
      <c r="D47" s="468">
        <f t="shared" ref="D47:L47" si="12">D48+D51+D54+D57</f>
        <v>0</v>
      </c>
      <c r="E47" s="468">
        <f t="shared" si="12"/>
        <v>0</v>
      </c>
      <c r="F47" s="468">
        <f t="shared" si="12"/>
        <v>0</v>
      </c>
      <c r="G47" s="468">
        <f t="shared" si="12"/>
        <v>0</v>
      </c>
      <c r="H47" s="468">
        <f t="shared" si="12"/>
        <v>0</v>
      </c>
      <c r="I47" s="468">
        <f t="shared" si="12"/>
        <v>0</v>
      </c>
      <c r="J47" s="468">
        <f t="shared" si="12"/>
        <v>0</v>
      </c>
      <c r="K47" s="468">
        <f t="shared" si="12"/>
        <v>0</v>
      </c>
      <c r="L47" s="468">
        <f t="shared" si="12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4">
        <f t="shared" ref="D48:L48" si="13">SUM(D49:D50)</f>
        <v>0</v>
      </c>
      <c r="E48" s="394">
        <f t="shared" si="13"/>
        <v>0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0</v>
      </c>
      <c r="M48" s="257">
        <f>+SUM(L48,K48,'A6'!L48,'A5'!M48)</f>
        <v>439.43571091000001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7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609">
        <f>+SUM(L50,K50,'A6'!L50,'A5'!M50)</f>
        <v>439.43571091000001</v>
      </c>
    </row>
    <row r="51" spans="1:13" s="156" customFormat="1" ht="18" customHeight="1">
      <c r="A51" s="179"/>
      <c r="B51" s="12" t="s">
        <v>331</v>
      </c>
      <c r="C51" s="200"/>
      <c r="D51" s="394">
        <f t="shared" ref="D51:L51" si="14">SUM(D52:D53)</f>
        <v>0</v>
      </c>
      <c r="E51" s="394">
        <f t="shared" si="14"/>
        <v>0</v>
      </c>
      <c r="F51" s="394">
        <f t="shared" si="14"/>
        <v>0</v>
      </c>
      <c r="G51" s="394">
        <f t="shared" si="14"/>
        <v>0</v>
      </c>
      <c r="H51" s="394">
        <f t="shared" si="14"/>
        <v>0</v>
      </c>
      <c r="I51" s="394">
        <f t="shared" si="14"/>
        <v>0</v>
      </c>
      <c r="J51" s="394">
        <f t="shared" si="14"/>
        <v>0</v>
      </c>
      <c r="K51" s="394">
        <f t="shared" si="14"/>
        <v>0</v>
      </c>
      <c r="L51" s="394">
        <f t="shared" si="14"/>
        <v>0</v>
      </c>
      <c r="M51" s="257">
        <f>+SUM(L51,K51,'A6'!L51,'A5'!M51)</f>
        <v>243.09561580000002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>
        <v>0</v>
      </c>
      <c r="M52" s="257">
        <f>+SUM(L52,K52,'A6'!L52,'A5'!M52)</f>
        <v>9.7738657199999999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7">
        <f>+SUM(L53,K53,'A6'!L53,'A5'!M53)</f>
        <v>233.32175008000002</v>
      </c>
    </row>
    <row r="54" spans="1:13" s="156" customFormat="1" ht="18" customHeight="1">
      <c r="A54" s="177"/>
      <c r="B54" s="12" t="s">
        <v>17</v>
      </c>
      <c r="C54" s="200"/>
      <c r="D54" s="394">
        <f t="shared" ref="D54:K54" si="15">SUM(D55:D56)</f>
        <v>0</v>
      </c>
      <c r="E54" s="394">
        <f t="shared" si="15"/>
        <v>0</v>
      </c>
      <c r="F54" s="394">
        <f t="shared" si="15"/>
        <v>0</v>
      </c>
      <c r="G54" s="394">
        <f t="shared" si="15"/>
        <v>0</v>
      </c>
      <c r="H54" s="394">
        <f t="shared" si="15"/>
        <v>0</v>
      </c>
      <c r="I54" s="394">
        <f t="shared" si="15"/>
        <v>0</v>
      </c>
      <c r="J54" s="394">
        <f t="shared" si="15"/>
        <v>0</v>
      </c>
      <c r="K54" s="394">
        <f t="shared" si="15"/>
        <v>0</v>
      </c>
      <c r="L54" s="394">
        <f>SUM(L55:L56)</f>
        <v>0</v>
      </c>
      <c r="M54" s="257">
        <f>+SUM(L54,K54,'A6'!L54,'A5'!M54)</f>
        <v>152.15305566000001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7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>
        <v>0</v>
      </c>
      <c r="M56" s="257">
        <f>+SUM(L56,K56,'A6'!L56,'A5'!M56)</f>
        <v>152.15305566000001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6">SUM(D58:D59)</f>
        <v>0</v>
      </c>
      <c r="E57" s="110">
        <f t="shared" si="16"/>
        <v>0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257">
        <f>+SUM(L57,K57,'A6'!L57,'A5'!M57)</f>
        <v>542.38451719999989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7">
        <f>+SUM(L58,K58,'A6'!L58,'A5'!M58)</f>
        <v>539.89729978999992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7">
        <f>+SUM(L59,K59,'A6'!L59,'A5'!M59)</f>
        <v>2.4872174100000004</v>
      </c>
    </row>
    <row r="60" spans="1:13" s="156" customFormat="1" ht="18" customHeight="1">
      <c r="A60" s="179"/>
      <c r="B60" s="467" t="s">
        <v>334</v>
      </c>
      <c r="C60" s="469"/>
      <c r="D60" s="468">
        <f t="shared" ref="D60:L60" si="17">D61+D62</f>
        <v>0</v>
      </c>
      <c r="E60" s="468">
        <f t="shared" si="17"/>
        <v>0</v>
      </c>
      <c r="F60" s="468">
        <f t="shared" si="17"/>
        <v>0</v>
      </c>
      <c r="G60" s="468">
        <f t="shared" si="17"/>
        <v>0</v>
      </c>
      <c r="H60" s="468">
        <f t="shared" si="17"/>
        <v>0</v>
      </c>
      <c r="I60" s="468">
        <f t="shared" si="17"/>
        <v>0</v>
      </c>
      <c r="J60" s="468">
        <f t="shared" si="17"/>
        <v>0</v>
      </c>
      <c r="K60" s="468">
        <f t="shared" si="17"/>
        <v>0</v>
      </c>
      <c r="L60" s="468">
        <f t="shared" si="17"/>
        <v>0</v>
      </c>
      <c r="M60" s="257">
        <f>+SUM(L60,K60,'A6'!L60,'A5'!M60)</f>
        <v>7.6063036899999998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>
        <v>0</v>
      </c>
      <c r="M61" s="257">
        <f>+SUM(L61,K61,'A6'!L61,'A5'!M61)</f>
        <v>7.6063036899999998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7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4">
        <f>D60+D47</f>
        <v>0</v>
      </c>
      <c r="E63" s="394">
        <f t="shared" ref="E63:L63" si="18">E60+E47</f>
        <v>0</v>
      </c>
      <c r="F63" s="394">
        <f t="shared" si="18"/>
        <v>0</v>
      </c>
      <c r="G63" s="394">
        <f t="shared" si="18"/>
        <v>0</v>
      </c>
      <c r="H63" s="394">
        <f t="shared" si="18"/>
        <v>0</v>
      </c>
      <c r="I63" s="394">
        <f t="shared" si="18"/>
        <v>0</v>
      </c>
      <c r="J63" s="394">
        <f t="shared" si="18"/>
        <v>0</v>
      </c>
      <c r="K63" s="394">
        <f t="shared" si="18"/>
        <v>0</v>
      </c>
      <c r="L63" s="394">
        <f t="shared" si="18"/>
        <v>0</v>
      </c>
      <c r="M63" s="257">
        <f>+SUM(L63,K63,'A6'!L63,'A5'!M63)</f>
        <v>1384.67520326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1">
        <f t="shared" ref="D65:L65" si="19">D63+D44</f>
        <v>0</v>
      </c>
      <c r="E65" s="401">
        <f t="shared" si="19"/>
        <v>0</v>
      </c>
      <c r="F65" s="401">
        <f t="shared" si="19"/>
        <v>0</v>
      </c>
      <c r="G65" s="401">
        <f t="shared" si="19"/>
        <v>0</v>
      </c>
      <c r="H65" s="401">
        <f t="shared" si="19"/>
        <v>0</v>
      </c>
      <c r="I65" s="401">
        <f t="shared" si="19"/>
        <v>0</v>
      </c>
      <c r="J65" s="401">
        <f t="shared" si="19"/>
        <v>0</v>
      </c>
      <c r="K65" s="401">
        <f t="shared" si="19"/>
        <v>0</v>
      </c>
      <c r="L65" s="401">
        <f t="shared" si="19"/>
        <v>0</v>
      </c>
      <c r="M65" s="401">
        <f>+SUM(L65,K65,'A6'!L65,'A5'!M65)</f>
        <v>3117.1789331100003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1">
        <f>D65+'A3'!D71+'A3'!D48+'A3'!D29+D24</f>
        <v>2081.1330659300002</v>
      </c>
      <c r="E69" s="401">
        <f>E65+'A3'!E71+'A3'!E48+'A3'!E29+E24</f>
        <v>4498.4201698000006</v>
      </c>
      <c r="F69" s="401">
        <f>F65+'A3'!F71+'A3'!F48+'A3'!F29+F24</f>
        <v>9877.4434699599951</v>
      </c>
      <c r="G69" s="401">
        <f>G65+'A3'!G71+'A3'!G48+'A3'!G29+G24</f>
        <v>56.834064919999996</v>
      </c>
      <c r="H69" s="401">
        <f>H65+'A3'!H71+'A3'!H48+'A3'!H29+H24</f>
        <v>240.38731534000004</v>
      </c>
      <c r="I69" s="401">
        <f>I65+'A3'!I71+'A3'!I48+'A3'!I29+I24</f>
        <v>151.6217954</v>
      </c>
      <c r="J69" s="401">
        <f>J65+'A3'!J71+'A3'!J48+'A3'!J29+J24</f>
        <v>860.81806463999987</v>
      </c>
      <c r="K69" s="401">
        <f>K65+'A3'!K71+'A3'!K48+'A3'!K29+K24</f>
        <v>17766.657945989995</v>
      </c>
      <c r="L69" s="401">
        <f>L65+'A3'!L71+'A3'!L48+'A3'!L29+L24</f>
        <v>2218.5562778700005</v>
      </c>
      <c r="M69" s="401">
        <f>M65+'A3'!M71+'A3'!M48+'A3'!M29+M24</f>
        <v>1396141.4468877788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40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conditionalFormatting sqref="E2:G2 J2:Q2">
    <cfRule type="expression" dxfId="43" priority="1" stopIfTrue="1">
      <formula>#REF!&lt;&gt;0</formula>
    </cfRule>
    <cfRule type="expression" dxfId="42" priority="2" stopIfTrue="1">
      <formula>$D$2&lt;&gt;0</formula>
    </cfRule>
  </conditionalFormatting>
  <conditionalFormatting sqref="E3:G3 J3:Q3">
    <cfRule type="expression" dxfId="41" priority="3" stopIfTrue="1">
      <formula>#REF!+$D$2&lt;&gt;0</formula>
    </cfRule>
    <cfRule type="expression" dxfId="40" priority="4" stopIfTrue="1">
      <formula>$D$3&lt;&gt;0</formula>
    </cfRule>
  </conditionalFormatting>
  <conditionalFormatting sqref="E4:G4 J4:Q4">
    <cfRule type="expression" dxfId="39" priority="5" stopIfTrue="1">
      <formula>#REF!+$D$2+$D$3&lt;&gt;0</formula>
    </cfRule>
    <cfRule type="expression" dxfId="38" priority="6" stopIfTrue="1">
      <formula>$D$4&lt;&gt;0</formula>
    </cfRule>
  </conditionalFormatting>
  <conditionalFormatting sqref="E5:G7 J5:Q7">
    <cfRule type="expression" dxfId="37" priority="7" stopIfTrue="1">
      <formula>$D$4+$D$3+$D$2+#REF!&lt;&gt;0</formula>
    </cfRule>
    <cfRule type="expression" dxfId="36" priority="8" stopIfTrue="1">
      <formula>$D$5&lt;&gt;0</formula>
    </cfRule>
  </conditionalFormatting>
  <pageMargins left="0.75" right="0.75" top="1" bottom="1" header="0.5" footer="0.5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59"/>
  <sheetViews>
    <sheetView workbookViewId="0">
      <selection activeCell="A61" sqref="A61"/>
    </sheetView>
  </sheetViews>
  <sheetFormatPr defaultRowHeight="12.75"/>
  <cols>
    <col min="1" max="1" width="12.7109375" style="457" bestFit="1" customWidth="1"/>
    <col min="2" max="2" width="37" style="458" customWidth="1"/>
    <col min="3" max="5" width="9.140625" style="456"/>
    <col min="6" max="6" width="21.28515625" style="456" customWidth="1"/>
    <col min="7" max="16384" width="9.140625" style="456"/>
  </cols>
  <sheetData>
    <row r="1" spans="1:2">
      <c r="A1" s="457" t="s">
        <v>323</v>
      </c>
    </row>
    <row r="3" spans="1:2" ht="15" customHeight="1">
      <c r="A3" s="462" t="s">
        <v>278</v>
      </c>
      <c r="B3" s="463" t="s">
        <v>279</v>
      </c>
    </row>
    <row r="4" spans="1:2" ht="15" customHeight="1">
      <c r="A4" s="459">
        <v>0.75904716301541142</v>
      </c>
      <c r="B4" s="460" t="s">
        <v>753</v>
      </c>
    </row>
    <row r="5" spans="1:2" ht="15" customHeight="1">
      <c r="A5" s="459">
        <v>0.14435171358996995</v>
      </c>
      <c r="B5" s="460" t="s">
        <v>756</v>
      </c>
    </row>
    <row r="6" spans="1:2" ht="15" customHeight="1">
      <c r="A6" s="459">
        <v>5.4700713936443227E-2</v>
      </c>
      <c r="B6" s="460" t="s">
        <v>755</v>
      </c>
    </row>
    <row r="7" spans="1:2" ht="15" customHeight="1">
      <c r="A7" s="459">
        <v>2.5758745027919461E-2</v>
      </c>
      <c r="B7" s="460" t="s">
        <v>761</v>
      </c>
    </row>
    <row r="8" spans="1:2" ht="15" customHeight="1">
      <c r="A8" s="459">
        <v>1.2347715732735137E-2</v>
      </c>
      <c r="B8" s="460" t="s">
        <v>757</v>
      </c>
    </row>
    <row r="9" spans="1:2" ht="15" customHeight="1">
      <c r="A9" s="459">
        <v>2.4308885260784776E-3</v>
      </c>
      <c r="B9" s="460" t="s">
        <v>754</v>
      </c>
    </row>
    <row r="10" spans="1:2" ht="15" customHeight="1">
      <c r="A10" s="459">
        <v>1.3211220475188698E-3</v>
      </c>
      <c r="B10" s="460" t="s">
        <v>760</v>
      </c>
    </row>
    <row r="11" spans="1:2" ht="15" customHeight="1">
      <c r="A11" s="459">
        <v>4.1937226928240246E-5</v>
      </c>
      <c r="B11" s="460" t="s">
        <v>759</v>
      </c>
    </row>
    <row r="12" spans="1:2" ht="15" customHeight="1">
      <c r="A12" s="459"/>
      <c r="B12" s="460"/>
    </row>
    <row r="13" spans="1:2" ht="15" customHeight="1">
      <c r="A13" s="459"/>
      <c r="B13" s="460"/>
    </row>
    <row r="14" spans="1:2" ht="15" customHeight="1">
      <c r="A14" s="459"/>
      <c r="B14" s="460"/>
    </row>
    <row r="15" spans="1:2" ht="15" customHeight="1">
      <c r="A15" s="459"/>
      <c r="B15" s="460"/>
    </row>
    <row r="16" spans="1:2" ht="15" customHeight="1">
      <c r="A16" s="461"/>
      <c r="B16" s="460"/>
    </row>
    <row r="38" spans="6:7">
      <c r="F38" s="456" t="s">
        <v>753</v>
      </c>
      <c r="G38" s="456" t="s">
        <v>765</v>
      </c>
    </row>
    <row r="39" spans="6:7">
      <c r="G39" s="456" t="s">
        <v>767</v>
      </c>
    </row>
    <row r="40" spans="6:7">
      <c r="G40" s="456" t="s">
        <v>771</v>
      </c>
    </row>
    <row r="41" spans="6:7">
      <c r="G41" s="456" t="s">
        <v>772</v>
      </c>
    </row>
    <row r="42" spans="6:7">
      <c r="G42" s="456" t="s">
        <v>773</v>
      </c>
    </row>
    <row r="43" spans="6:7">
      <c r="G43" s="456" t="s">
        <v>774</v>
      </c>
    </row>
    <row r="44" spans="6:7">
      <c r="F44" s="456" t="s">
        <v>756</v>
      </c>
      <c r="G44" s="456" t="s">
        <v>784</v>
      </c>
    </row>
    <row r="45" spans="6:7">
      <c r="G45" s="456" t="s">
        <v>785</v>
      </c>
    </row>
    <row r="46" spans="6:7">
      <c r="G46" s="456" t="s">
        <v>786</v>
      </c>
    </row>
    <row r="47" spans="6:7">
      <c r="G47" s="456" t="s">
        <v>788</v>
      </c>
    </row>
    <row r="48" spans="6:7">
      <c r="G48" s="456" t="s">
        <v>789</v>
      </c>
    </row>
    <row r="49" spans="1:7">
      <c r="G49" s="456" t="s">
        <v>792</v>
      </c>
    </row>
    <row r="50" spans="1:7">
      <c r="F50" s="456" t="s">
        <v>755</v>
      </c>
      <c r="G50" s="456" t="s">
        <v>777</v>
      </c>
    </row>
    <row r="51" spans="1:7">
      <c r="G51" s="456" t="s">
        <v>778</v>
      </c>
    </row>
    <row r="52" spans="1:7">
      <c r="G52" s="456" t="s">
        <v>824</v>
      </c>
    </row>
    <row r="53" spans="1:7">
      <c r="F53" s="456" t="s">
        <v>761</v>
      </c>
      <c r="G53" s="456" t="s">
        <v>812</v>
      </c>
    </row>
    <row r="54" spans="1:7">
      <c r="F54" s="456" t="s">
        <v>757</v>
      </c>
      <c r="G54" s="456" t="s">
        <v>757</v>
      </c>
    </row>
    <row r="55" spans="1:7">
      <c r="F55" s="456" t="s">
        <v>754</v>
      </c>
      <c r="G55" s="456" t="s">
        <v>776</v>
      </c>
    </row>
    <row r="56" spans="1:7">
      <c r="F56" s="456" t="s">
        <v>760</v>
      </c>
      <c r="G56" s="456" t="s">
        <v>811</v>
      </c>
    </row>
    <row r="57" spans="1:7">
      <c r="F57" s="456" t="s">
        <v>759</v>
      </c>
      <c r="G57" s="456" t="s">
        <v>799</v>
      </c>
    </row>
    <row r="59" spans="1:7">
      <c r="A59" s="457" t="s">
        <v>817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J67" sqref="J6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767"/>
      <c r="B2" s="768"/>
      <c r="C2" s="443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1"/>
      <c r="C3" s="28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1"/>
      <c r="C4" s="28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7"/>
      <c r="C5" s="291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June 2012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4" customFormat="1" ht="28.5" hidden="1" customHeight="1">
      <c r="A7" s="403"/>
      <c r="D7" s="414"/>
      <c r="E7" s="415"/>
      <c r="F7" s="414"/>
      <c r="G7" s="416"/>
      <c r="H7" s="414"/>
      <c r="I7" s="414"/>
      <c r="J7" s="417"/>
      <c r="K7" s="417"/>
      <c r="L7" s="417"/>
      <c r="M7" s="417"/>
      <c r="N7" s="417"/>
      <c r="O7" s="418"/>
      <c r="P7" s="417"/>
      <c r="AQ7" s="416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7" t="s">
        <v>65</v>
      </c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358"/>
      <c r="T9" s="358"/>
      <c r="U9" s="358"/>
      <c r="V9" s="358"/>
      <c r="W9" s="358"/>
      <c r="X9" s="358"/>
      <c r="Y9" s="358"/>
      <c r="Z9" s="358"/>
      <c r="AA9" s="358"/>
      <c r="AB9" s="358"/>
      <c r="AC9" s="358"/>
      <c r="AD9" s="358"/>
      <c r="AE9" s="358"/>
      <c r="AF9" s="358"/>
      <c r="AG9" s="358"/>
      <c r="AH9" s="358"/>
      <c r="AI9" s="358"/>
      <c r="AJ9" s="358"/>
      <c r="AK9" s="358"/>
      <c r="AL9" s="358"/>
      <c r="AM9" s="358"/>
      <c r="AN9" s="358"/>
      <c r="AO9" s="358"/>
      <c r="AP9" s="358"/>
      <c r="AQ9" s="358"/>
      <c r="AR9" s="359"/>
    </row>
    <row r="10" spans="1:44" s="14" customFormat="1" ht="27.95" customHeight="1">
      <c r="A10" s="72"/>
      <c r="B10" s="73"/>
      <c r="C10" s="73"/>
      <c r="D10" s="360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>
        <f t="shared" ref="D12:AR12" si="0">SUM(D13:D14)</f>
        <v>0</v>
      </c>
      <c r="E12" s="120">
        <f t="shared" si="0"/>
        <v>0</v>
      </c>
      <c r="F12" s="120">
        <f t="shared" si="0"/>
        <v>0</v>
      </c>
      <c r="G12" s="120">
        <f t="shared" si="0"/>
        <v>0</v>
      </c>
      <c r="H12" s="120">
        <f t="shared" si="0"/>
        <v>0</v>
      </c>
      <c r="I12" s="120">
        <f t="shared" si="0"/>
        <v>0</v>
      </c>
      <c r="J12" s="120">
        <f t="shared" si="0"/>
        <v>154.19999999999999</v>
      </c>
      <c r="K12" s="120">
        <f t="shared" si="0"/>
        <v>0</v>
      </c>
      <c r="L12" s="120">
        <f t="shared" si="0"/>
        <v>0</v>
      </c>
      <c r="M12" s="120">
        <f t="shared" si="0"/>
        <v>0</v>
      </c>
      <c r="N12" s="120">
        <f t="shared" si="0"/>
        <v>0</v>
      </c>
      <c r="O12" s="120">
        <f t="shared" si="0"/>
        <v>0</v>
      </c>
      <c r="P12" s="120">
        <f t="shared" si="0"/>
        <v>0</v>
      </c>
      <c r="Q12" s="120">
        <f t="shared" si="0"/>
        <v>154.19999999999999</v>
      </c>
      <c r="R12" s="120">
        <f t="shared" si="0"/>
        <v>0</v>
      </c>
      <c r="S12" s="120">
        <f t="shared" si="0"/>
        <v>0</v>
      </c>
      <c r="T12" s="120">
        <f t="shared" si="0"/>
        <v>0</v>
      </c>
      <c r="U12" s="120">
        <f t="shared" si="0"/>
        <v>0</v>
      </c>
      <c r="V12" s="120">
        <f t="shared" si="0"/>
        <v>0</v>
      </c>
      <c r="W12" s="120">
        <f t="shared" si="0"/>
        <v>0</v>
      </c>
      <c r="X12" s="120">
        <f t="shared" si="0"/>
        <v>0</v>
      </c>
      <c r="Y12" s="120">
        <f t="shared" si="0"/>
        <v>0</v>
      </c>
      <c r="Z12" s="120">
        <f t="shared" si="0"/>
        <v>0</v>
      </c>
      <c r="AA12" s="212">
        <f t="shared" si="0"/>
        <v>0</v>
      </c>
      <c r="AB12" s="212">
        <f t="shared" si="0"/>
        <v>0</v>
      </c>
      <c r="AC12" s="212">
        <f t="shared" si="0"/>
        <v>0</v>
      </c>
      <c r="AD12" s="212">
        <f t="shared" si="0"/>
        <v>0</v>
      </c>
      <c r="AE12" s="212">
        <f t="shared" si="0"/>
        <v>0</v>
      </c>
      <c r="AF12" s="212">
        <f t="shared" si="0"/>
        <v>0</v>
      </c>
      <c r="AG12" s="212">
        <f t="shared" si="0"/>
        <v>0</v>
      </c>
      <c r="AH12" s="212">
        <f t="shared" si="0"/>
        <v>0</v>
      </c>
      <c r="AI12" s="212">
        <f t="shared" si="0"/>
        <v>0</v>
      </c>
      <c r="AJ12" s="212">
        <f t="shared" si="0"/>
        <v>0</v>
      </c>
      <c r="AK12" s="212">
        <f t="shared" si="0"/>
        <v>0</v>
      </c>
      <c r="AL12" s="212">
        <f t="shared" si="0"/>
        <v>0</v>
      </c>
      <c r="AM12" s="212">
        <f t="shared" si="0"/>
        <v>0</v>
      </c>
      <c r="AN12" s="212">
        <f t="shared" si="0"/>
        <v>0</v>
      </c>
      <c r="AO12" s="212">
        <f t="shared" si="0"/>
        <v>0</v>
      </c>
      <c r="AP12" s="212">
        <f t="shared" si="0"/>
        <v>0</v>
      </c>
      <c r="AQ12" s="212">
        <f t="shared" si="0"/>
        <v>0</v>
      </c>
      <c r="AR12" s="212">
        <f t="shared" si="0"/>
        <v>0</v>
      </c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>
        <v>154.19999999999999</v>
      </c>
      <c r="K14" s="120"/>
      <c r="L14" s="120"/>
      <c r="M14" s="120"/>
      <c r="N14" s="120"/>
      <c r="O14" s="120"/>
      <c r="P14" s="120"/>
      <c r="Q14" s="120">
        <v>154.19999999999999</v>
      </c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331</v>
      </c>
      <c r="C15" s="6"/>
      <c r="D15" s="120">
        <f t="shared" ref="D15:AR15" si="1">SUM(D16:D17)</f>
        <v>0</v>
      </c>
      <c r="E15" s="120">
        <f t="shared" si="1"/>
        <v>0</v>
      </c>
      <c r="F15" s="120">
        <f t="shared" si="1"/>
        <v>0</v>
      </c>
      <c r="G15" s="120">
        <f t="shared" si="1"/>
        <v>0</v>
      </c>
      <c r="H15" s="120">
        <f t="shared" si="1"/>
        <v>0</v>
      </c>
      <c r="I15" s="120">
        <f t="shared" si="1"/>
        <v>0</v>
      </c>
      <c r="J15" s="120">
        <f t="shared" si="1"/>
        <v>0</v>
      </c>
      <c r="K15" s="120">
        <f t="shared" si="1"/>
        <v>0</v>
      </c>
      <c r="L15" s="120">
        <f t="shared" si="1"/>
        <v>0</v>
      </c>
      <c r="M15" s="120">
        <f t="shared" si="1"/>
        <v>0</v>
      </c>
      <c r="N15" s="120">
        <f t="shared" si="1"/>
        <v>0</v>
      </c>
      <c r="O15" s="120">
        <f t="shared" si="1"/>
        <v>0</v>
      </c>
      <c r="P15" s="120">
        <f t="shared" si="1"/>
        <v>0</v>
      </c>
      <c r="Q15" s="120">
        <f t="shared" si="1"/>
        <v>0</v>
      </c>
      <c r="R15" s="120">
        <f t="shared" si="1"/>
        <v>0</v>
      </c>
      <c r="S15" s="120">
        <f t="shared" si="1"/>
        <v>0</v>
      </c>
      <c r="T15" s="120">
        <f t="shared" si="1"/>
        <v>0</v>
      </c>
      <c r="U15" s="120">
        <f t="shared" si="1"/>
        <v>0</v>
      </c>
      <c r="V15" s="120">
        <f t="shared" si="1"/>
        <v>0</v>
      </c>
      <c r="W15" s="120">
        <f t="shared" si="1"/>
        <v>0</v>
      </c>
      <c r="X15" s="120">
        <f t="shared" si="1"/>
        <v>0</v>
      </c>
      <c r="Y15" s="120">
        <f t="shared" si="1"/>
        <v>0</v>
      </c>
      <c r="Z15" s="120">
        <f t="shared" si="1"/>
        <v>0</v>
      </c>
      <c r="AA15" s="212">
        <f t="shared" si="1"/>
        <v>0</v>
      </c>
      <c r="AB15" s="212">
        <f t="shared" si="1"/>
        <v>0</v>
      </c>
      <c r="AC15" s="212">
        <f t="shared" si="1"/>
        <v>0</v>
      </c>
      <c r="AD15" s="212">
        <f t="shared" si="1"/>
        <v>0</v>
      </c>
      <c r="AE15" s="212">
        <f t="shared" si="1"/>
        <v>0</v>
      </c>
      <c r="AF15" s="212">
        <f t="shared" si="1"/>
        <v>0</v>
      </c>
      <c r="AG15" s="212">
        <f t="shared" si="1"/>
        <v>0</v>
      </c>
      <c r="AH15" s="212">
        <f t="shared" si="1"/>
        <v>0</v>
      </c>
      <c r="AI15" s="212">
        <f t="shared" si="1"/>
        <v>0</v>
      </c>
      <c r="AJ15" s="212">
        <f t="shared" si="1"/>
        <v>0</v>
      </c>
      <c r="AK15" s="212">
        <f t="shared" si="1"/>
        <v>0</v>
      </c>
      <c r="AL15" s="212">
        <f t="shared" si="1"/>
        <v>0</v>
      </c>
      <c r="AM15" s="212">
        <f t="shared" si="1"/>
        <v>0</v>
      </c>
      <c r="AN15" s="212">
        <f t="shared" si="1"/>
        <v>0</v>
      </c>
      <c r="AO15" s="212">
        <f t="shared" si="1"/>
        <v>0</v>
      </c>
      <c r="AP15" s="212">
        <f t="shared" si="1"/>
        <v>0</v>
      </c>
      <c r="AQ15" s="212">
        <f t="shared" si="1"/>
        <v>0</v>
      </c>
      <c r="AR15" s="212">
        <f t="shared" si="1"/>
        <v>0</v>
      </c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>
        <f t="shared" ref="D18:AR18" si="2">SUM(D19:D20)</f>
        <v>0</v>
      </c>
      <c r="E18" s="120">
        <f t="shared" si="2"/>
        <v>0</v>
      </c>
      <c r="F18" s="120">
        <f t="shared" si="2"/>
        <v>0</v>
      </c>
      <c r="G18" s="120">
        <f t="shared" si="2"/>
        <v>0</v>
      </c>
      <c r="H18" s="120">
        <f t="shared" si="2"/>
        <v>0</v>
      </c>
      <c r="I18" s="120">
        <f t="shared" si="2"/>
        <v>0</v>
      </c>
      <c r="J18" s="120">
        <f t="shared" si="2"/>
        <v>0</v>
      </c>
      <c r="K18" s="120">
        <f t="shared" si="2"/>
        <v>0</v>
      </c>
      <c r="L18" s="120">
        <f t="shared" si="2"/>
        <v>0</v>
      </c>
      <c r="M18" s="120">
        <f t="shared" si="2"/>
        <v>0</v>
      </c>
      <c r="N18" s="120">
        <f t="shared" si="2"/>
        <v>0</v>
      </c>
      <c r="O18" s="120">
        <f t="shared" si="2"/>
        <v>0</v>
      </c>
      <c r="P18" s="120">
        <f t="shared" si="2"/>
        <v>0</v>
      </c>
      <c r="Q18" s="120">
        <f t="shared" si="2"/>
        <v>0</v>
      </c>
      <c r="R18" s="120">
        <f t="shared" si="2"/>
        <v>0</v>
      </c>
      <c r="S18" s="120">
        <f t="shared" si="2"/>
        <v>0</v>
      </c>
      <c r="T18" s="120">
        <f t="shared" si="2"/>
        <v>0</v>
      </c>
      <c r="U18" s="120">
        <f t="shared" si="2"/>
        <v>0</v>
      </c>
      <c r="V18" s="120">
        <f t="shared" si="2"/>
        <v>0</v>
      </c>
      <c r="W18" s="120">
        <f t="shared" si="2"/>
        <v>0</v>
      </c>
      <c r="X18" s="120">
        <f t="shared" si="2"/>
        <v>0</v>
      </c>
      <c r="Y18" s="120">
        <f t="shared" si="2"/>
        <v>0</v>
      </c>
      <c r="Z18" s="120">
        <f t="shared" si="2"/>
        <v>0</v>
      </c>
      <c r="AA18" s="212">
        <f t="shared" si="2"/>
        <v>0</v>
      </c>
      <c r="AB18" s="212">
        <f t="shared" si="2"/>
        <v>0</v>
      </c>
      <c r="AC18" s="212">
        <f t="shared" si="2"/>
        <v>0</v>
      </c>
      <c r="AD18" s="212">
        <f t="shared" si="2"/>
        <v>0</v>
      </c>
      <c r="AE18" s="212">
        <f t="shared" si="2"/>
        <v>0</v>
      </c>
      <c r="AF18" s="212">
        <f t="shared" si="2"/>
        <v>0</v>
      </c>
      <c r="AG18" s="212">
        <f t="shared" si="2"/>
        <v>0</v>
      </c>
      <c r="AH18" s="212">
        <f t="shared" si="2"/>
        <v>0</v>
      </c>
      <c r="AI18" s="212">
        <f t="shared" si="2"/>
        <v>0</v>
      </c>
      <c r="AJ18" s="212">
        <f t="shared" si="2"/>
        <v>0</v>
      </c>
      <c r="AK18" s="212">
        <f t="shared" si="2"/>
        <v>0</v>
      </c>
      <c r="AL18" s="212">
        <f t="shared" si="2"/>
        <v>0</v>
      </c>
      <c r="AM18" s="212">
        <f t="shared" si="2"/>
        <v>0</v>
      </c>
      <c r="AN18" s="212">
        <f t="shared" si="2"/>
        <v>0</v>
      </c>
      <c r="AO18" s="212">
        <f t="shared" si="2"/>
        <v>0</v>
      </c>
      <c r="AP18" s="212">
        <f t="shared" si="2"/>
        <v>0</v>
      </c>
      <c r="AQ18" s="212">
        <f t="shared" si="2"/>
        <v>0</v>
      </c>
      <c r="AR18" s="212">
        <f t="shared" si="2"/>
        <v>0</v>
      </c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>
        <f t="shared" ref="D21:AR21" si="3">SUM(D22:D23)</f>
        <v>0</v>
      </c>
      <c r="E21" s="120">
        <f t="shared" si="3"/>
        <v>0</v>
      </c>
      <c r="F21" s="120">
        <f t="shared" si="3"/>
        <v>0</v>
      </c>
      <c r="G21" s="120">
        <f t="shared" si="3"/>
        <v>0</v>
      </c>
      <c r="H21" s="120">
        <f t="shared" si="3"/>
        <v>0</v>
      </c>
      <c r="I21" s="120">
        <f t="shared" si="3"/>
        <v>0</v>
      </c>
      <c r="J21" s="120">
        <f t="shared" si="3"/>
        <v>0</v>
      </c>
      <c r="K21" s="120">
        <f t="shared" si="3"/>
        <v>0</v>
      </c>
      <c r="L21" s="120">
        <f t="shared" si="3"/>
        <v>0</v>
      </c>
      <c r="M21" s="120">
        <f t="shared" si="3"/>
        <v>0</v>
      </c>
      <c r="N21" s="120">
        <f t="shared" si="3"/>
        <v>0</v>
      </c>
      <c r="O21" s="120">
        <f t="shared" si="3"/>
        <v>0</v>
      </c>
      <c r="P21" s="120">
        <f t="shared" si="3"/>
        <v>0</v>
      </c>
      <c r="Q21" s="120">
        <f t="shared" si="3"/>
        <v>0</v>
      </c>
      <c r="R21" s="120">
        <f t="shared" si="3"/>
        <v>0</v>
      </c>
      <c r="S21" s="120">
        <f t="shared" si="3"/>
        <v>0</v>
      </c>
      <c r="T21" s="120">
        <f t="shared" si="3"/>
        <v>0</v>
      </c>
      <c r="U21" s="120">
        <f t="shared" si="3"/>
        <v>0</v>
      </c>
      <c r="V21" s="120">
        <f t="shared" si="3"/>
        <v>0</v>
      </c>
      <c r="W21" s="120">
        <f t="shared" si="3"/>
        <v>0</v>
      </c>
      <c r="X21" s="120">
        <f t="shared" si="3"/>
        <v>0</v>
      </c>
      <c r="Y21" s="120">
        <f t="shared" si="3"/>
        <v>0</v>
      </c>
      <c r="Z21" s="120">
        <f t="shared" si="3"/>
        <v>0</v>
      </c>
      <c r="AA21" s="212">
        <f t="shared" si="3"/>
        <v>0</v>
      </c>
      <c r="AB21" s="212">
        <f t="shared" si="3"/>
        <v>0</v>
      </c>
      <c r="AC21" s="212">
        <f t="shared" si="3"/>
        <v>0</v>
      </c>
      <c r="AD21" s="212">
        <f t="shared" si="3"/>
        <v>0</v>
      </c>
      <c r="AE21" s="212">
        <f t="shared" si="3"/>
        <v>0</v>
      </c>
      <c r="AF21" s="212">
        <f t="shared" si="3"/>
        <v>0</v>
      </c>
      <c r="AG21" s="212">
        <f t="shared" si="3"/>
        <v>0</v>
      </c>
      <c r="AH21" s="212">
        <f t="shared" si="3"/>
        <v>0</v>
      </c>
      <c r="AI21" s="212">
        <f t="shared" si="3"/>
        <v>0</v>
      </c>
      <c r="AJ21" s="212">
        <f t="shared" si="3"/>
        <v>0</v>
      </c>
      <c r="AK21" s="212">
        <f t="shared" si="3"/>
        <v>0</v>
      </c>
      <c r="AL21" s="212">
        <f t="shared" si="3"/>
        <v>0</v>
      </c>
      <c r="AM21" s="212">
        <f t="shared" si="3"/>
        <v>0</v>
      </c>
      <c r="AN21" s="212">
        <f t="shared" si="3"/>
        <v>0</v>
      </c>
      <c r="AO21" s="212">
        <f t="shared" si="3"/>
        <v>0</v>
      </c>
      <c r="AP21" s="212">
        <f t="shared" si="3"/>
        <v>0</v>
      </c>
      <c r="AQ21" s="212">
        <f t="shared" si="3"/>
        <v>0</v>
      </c>
      <c r="AR21" s="212">
        <f t="shared" si="3"/>
        <v>0</v>
      </c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4">
        <f t="shared" ref="D24:AR24" si="4">D21+D18+D12+D15</f>
        <v>0</v>
      </c>
      <c r="E24" s="394">
        <f t="shared" si="4"/>
        <v>0</v>
      </c>
      <c r="F24" s="394">
        <f t="shared" si="4"/>
        <v>0</v>
      </c>
      <c r="G24" s="394">
        <f t="shared" si="4"/>
        <v>0</v>
      </c>
      <c r="H24" s="394">
        <f t="shared" si="4"/>
        <v>0</v>
      </c>
      <c r="I24" s="394">
        <f t="shared" si="4"/>
        <v>0</v>
      </c>
      <c r="J24" s="394">
        <f t="shared" si="4"/>
        <v>154.19999999999999</v>
      </c>
      <c r="K24" s="394">
        <f t="shared" si="4"/>
        <v>0</v>
      </c>
      <c r="L24" s="394">
        <f t="shared" si="4"/>
        <v>0</v>
      </c>
      <c r="M24" s="394">
        <f t="shared" si="4"/>
        <v>0</v>
      </c>
      <c r="N24" s="394">
        <f t="shared" si="4"/>
        <v>0</v>
      </c>
      <c r="O24" s="394">
        <f t="shared" si="4"/>
        <v>0</v>
      </c>
      <c r="P24" s="394">
        <f t="shared" si="4"/>
        <v>0</v>
      </c>
      <c r="Q24" s="394">
        <f t="shared" si="4"/>
        <v>154.19999999999999</v>
      </c>
      <c r="R24" s="394">
        <f t="shared" si="4"/>
        <v>0</v>
      </c>
      <c r="S24" s="394">
        <f t="shared" si="4"/>
        <v>0</v>
      </c>
      <c r="T24" s="394">
        <f t="shared" si="4"/>
        <v>0</v>
      </c>
      <c r="U24" s="394">
        <f t="shared" si="4"/>
        <v>0</v>
      </c>
      <c r="V24" s="394">
        <f t="shared" si="4"/>
        <v>0</v>
      </c>
      <c r="W24" s="394">
        <f t="shared" si="4"/>
        <v>0</v>
      </c>
      <c r="X24" s="394">
        <f t="shared" si="4"/>
        <v>0</v>
      </c>
      <c r="Y24" s="394">
        <f t="shared" si="4"/>
        <v>0</v>
      </c>
      <c r="Z24" s="394">
        <f t="shared" si="4"/>
        <v>0</v>
      </c>
      <c r="AA24" s="394">
        <f t="shared" si="4"/>
        <v>0</v>
      </c>
      <c r="AB24" s="394">
        <f t="shared" si="4"/>
        <v>0</v>
      </c>
      <c r="AC24" s="394">
        <f t="shared" si="4"/>
        <v>0</v>
      </c>
      <c r="AD24" s="394">
        <f t="shared" si="4"/>
        <v>0</v>
      </c>
      <c r="AE24" s="394">
        <f t="shared" si="4"/>
        <v>0</v>
      </c>
      <c r="AF24" s="394">
        <f t="shared" si="4"/>
        <v>0</v>
      </c>
      <c r="AG24" s="394">
        <f t="shared" si="4"/>
        <v>0</v>
      </c>
      <c r="AH24" s="394">
        <f t="shared" si="4"/>
        <v>0</v>
      </c>
      <c r="AI24" s="394">
        <f t="shared" si="4"/>
        <v>0</v>
      </c>
      <c r="AJ24" s="394">
        <f t="shared" si="4"/>
        <v>0</v>
      </c>
      <c r="AK24" s="394">
        <f t="shared" si="4"/>
        <v>0</v>
      </c>
      <c r="AL24" s="394">
        <f t="shared" si="4"/>
        <v>0</v>
      </c>
      <c r="AM24" s="394">
        <f t="shared" si="4"/>
        <v>0</v>
      </c>
      <c r="AN24" s="394">
        <f t="shared" si="4"/>
        <v>0</v>
      </c>
      <c r="AO24" s="394">
        <f t="shared" si="4"/>
        <v>0</v>
      </c>
      <c r="AP24" s="394">
        <f t="shared" si="4"/>
        <v>0</v>
      </c>
      <c r="AQ24" s="394">
        <f t="shared" si="4"/>
        <v>0</v>
      </c>
      <c r="AR24" s="394">
        <f t="shared" si="4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67" t="s">
        <v>333</v>
      </c>
      <c r="C28" s="469"/>
      <c r="D28" s="468">
        <f>D29+D32+D35+D38</f>
        <v>0</v>
      </c>
      <c r="E28" s="468">
        <f t="shared" ref="E28:AR28" si="5">E29+E32+E35+E38</f>
        <v>0</v>
      </c>
      <c r="F28" s="468">
        <f t="shared" si="5"/>
        <v>0</v>
      </c>
      <c r="G28" s="468">
        <f t="shared" si="5"/>
        <v>0</v>
      </c>
      <c r="H28" s="468">
        <f t="shared" si="5"/>
        <v>0</v>
      </c>
      <c r="I28" s="468">
        <f t="shared" si="5"/>
        <v>0</v>
      </c>
      <c r="J28" s="468">
        <f t="shared" si="5"/>
        <v>0</v>
      </c>
      <c r="K28" s="468">
        <f t="shared" si="5"/>
        <v>0</v>
      </c>
      <c r="L28" s="468">
        <f t="shared" si="5"/>
        <v>0</v>
      </c>
      <c r="M28" s="468">
        <f t="shared" si="5"/>
        <v>0</v>
      </c>
      <c r="N28" s="468">
        <f t="shared" si="5"/>
        <v>0</v>
      </c>
      <c r="O28" s="468">
        <f t="shared" si="5"/>
        <v>0</v>
      </c>
      <c r="P28" s="468">
        <f t="shared" si="5"/>
        <v>0</v>
      </c>
      <c r="Q28" s="468">
        <f t="shared" si="5"/>
        <v>0</v>
      </c>
      <c r="R28" s="468">
        <f t="shared" si="5"/>
        <v>0</v>
      </c>
      <c r="S28" s="468">
        <f t="shared" si="5"/>
        <v>0</v>
      </c>
      <c r="T28" s="468">
        <f t="shared" si="5"/>
        <v>0</v>
      </c>
      <c r="U28" s="468">
        <f t="shared" si="5"/>
        <v>0</v>
      </c>
      <c r="V28" s="468">
        <f t="shared" si="5"/>
        <v>0</v>
      </c>
      <c r="W28" s="468">
        <f t="shared" si="5"/>
        <v>0</v>
      </c>
      <c r="X28" s="468">
        <f t="shared" si="5"/>
        <v>0</v>
      </c>
      <c r="Y28" s="468">
        <f t="shared" si="5"/>
        <v>0</v>
      </c>
      <c r="Z28" s="468">
        <f t="shared" si="5"/>
        <v>0</v>
      </c>
      <c r="AA28" s="468">
        <f t="shared" si="5"/>
        <v>0</v>
      </c>
      <c r="AB28" s="468">
        <f t="shared" si="5"/>
        <v>0</v>
      </c>
      <c r="AC28" s="468">
        <f t="shared" si="5"/>
        <v>0</v>
      </c>
      <c r="AD28" s="468">
        <f t="shared" si="5"/>
        <v>0</v>
      </c>
      <c r="AE28" s="468">
        <f t="shared" si="5"/>
        <v>0</v>
      </c>
      <c r="AF28" s="468">
        <f t="shared" si="5"/>
        <v>0</v>
      </c>
      <c r="AG28" s="468">
        <f t="shared" si="5"/>
        <v>0</v>
      </c>
      <c r="AH28" s="468">
        <f t="shared" si="5"/>
        <v>0</v>
      </c>
      <c r="AI28" s="468">
        <f t="shared" si="5"/>
        <v>0</v>
      </c>
      <c r="AJ28" s="468">
        <f t="shared" si="5"/>
        <v>0</v>
      </c>
      <c r="AK28" s="468">
        <f t="shared" si="5"/>
        <v>0</v>
      </c>
      <c r="AL28" s="468">
        <f t="shared" si="5"/>
        <v>0</v>
      </c>
      <c r="AM28" s="468">
        <f t="shared" si="5"/>
        <v>0</v>
      </c>
      <c r="AN28" s="468">
        <f t="shared" si="5"/>
        <v>0</v>
      </c>
      <c r="AO28" s="468">
        <f t="shared" si="5"/>
        <v>0</v>
      </c>
      <c r="AP28" s="468">
        <f t="shared" si="5"/>
        <v>0</v>
      </c>
      <c r="AQ28" s="468">
        <f t="shared" si="5"/>
        <v>0</v>
      </c>
      <c r="AR28" s="468">
        <f t="shared" si="5"/>
        <v>0</v>
      </c>
    </row>
    <row r="29" spans="1:44" s="14" customFormat="1" ht="18" customHeight="1">
      <c r="A29" s="78"/>
      <c r="B29" s="12" t="s">
        <v>14</v>
      </c>
      <c r="C29" s="200"/>
      <c r="D29" s="394">
        <f t="shared" ref="D29:AR29" si="6">SUM(D30:D31)</f>
        <v>0</v>
      </c>
      <c r="E29" s="394">
        <f t="shared" si="6"/>
        <v>0</v>
      </c>
      <c r="F29" s="394">
        <f t="shared" si="6"/>
        <v>0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0</v>
      </c>
      <c r="M29" s="394">
        <f t="shared" si="6"/>
        <v>0</v>
      </c>
      <c r="N29" s="394">
        <f t="shared" si="6"/>
        <v>0</v>
      </c>
      <c r="O29" s="394">
        <f t="shared" si="6"/>
        <v>0</v>
      </c>
      <c r="P29" s="394">
        <f t="shared" si="6"/>
        <v>0</v>
      </c>
      <c r="Q29" s="394">
        <f t="shared" si="6"/>
        <v>0</v>
      </c>
      <c r="R29" s="394">
        <f t="shared" si="6"/>
        <v>0</v>
      </c>
      <c r="S29" s="394">
        <f t="shared" si="6"/>
        <v>0</v>
      </c>
      <c r="T29" s="394">
        <f t="shared" si="6"/>
        <v>0</v>
      </c>
      <c r="U29" s="394">
        <f t="shared" si="6"/>
        <v>0</v>
      </c>
      <c r="V29" s="394">
        <f t="shared" si="6"/>
        <v>0</v>
      </c>
      <c r="W29" s="394">
        <f t="shared" si="6"/>
        <v>0</v>
      </c>
      <c r="X29" s="394">
        <f t="shared" si="6"/>
        <v>0</v>
      </c>
      <c r="Y29" s="394">
        <f t="shared" si="6"/>
        <v>0</v>
      </c>
      <c r="Z29" s="394">
        <f t="shared" si="6"/>
        <v>0</v>
      </c>
      <c r="AA29" s="394">
        <f t="shared" si="6"/>
        <v>0</v>
      </c>
      <c r="AB29" s="394">
        <f t="shared" si="6"/>
        <v>0</v>
      </c>
      <c r="AC29" s="394">
        <f t="shared" si="6"/>
        <v>0</v>
      </c>
      <c r="AD29" s="394">
        <f t="shared" si="6"/>
        <v>0</v>
      </c>
      <c r="AE29" s="394">
        <f t="shared" si="6"/>
        <v>0</v>
      </c>
      <c r="AF29" s="394">
        <f t="shared" si="6"/>
        <v>0</v>
      </c>
      <c r="AG29" s="394">
        <f t="shared" si="6"/>
        <v>0</v>
      </c>
      <c r="AH29" s="394">
        <f t="shared" si="6"/>
        <v>0</v>
      </c>
      <c r="AI29" s="394">
        <f t="shared" si="6"/>
        <v>0</v>
      </c>
      <c r="AJ29" s="394">
        <f t="shared" si="6"/>
        <v>0</v>
      </c>
      <c r="AK29" s="394">
        <f t="shared" si="6"/>
        <v>0</v>
      </c>
      <c r="AL29" s="394">
        <f t="shared" si="6"/>
        <v>0</v>
      </c>
      <c r="AM29" s="394">
        <f t="shared" si="6"/>
        <v>0</v>
      </c>
      <c r="AN29" s="394">
        <f t="shared" si="6"/>
        <v>0</v>
      </c>
      <c r="AO29" s="394">
        <f t="shared" si="6"/>
        <v>0</v>
      </c>
      <c r="AP29" s="394">
        <f t="shared" si="6"/>
        <v>0</v>
      </c>
      <c r="AQ29" s="394">
        <f t="shared" si="6"/>
        <v>0</v>
      </c>
      <c r="AR29" s="394">
        <f t="shared" si="6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331</v>
      </c>
      <c r="C32" s="200"/>
      <c r="D32" s="394">
        <f t="shared" ref="D32:AR32" si="7">SUM(D33:D34)</f>
        <v>0</v>
      </c>
      <c r="E32" s="394">
        <f t="shared" si="7"/>
        <v>0</v>
      </c>
      <c r="F32" s="394">
        <f t="shared" si="7"/>
        <v>0</v>
      </c>
      <c r="G32" s="394">
        <f t="shared" si="7"/>
        <v>0</v>
      </c>
      <c r="H32" s="394">
        <f t="shared" si="7"/>
        <v>0</v>
      </c>
      <c r="I32" s="394">
        <f t="shared" si="7"/>
        <v>0</v>
      </c>
      <c r="J32" s="394">
        <f t="shared" si="7"/>
        <v>0</v>
      </c>
      <c r="K32" s="394">
        <f t="shared" si="7"/>
        <v>0</v>
      </c>
      <c r="L32" s="394">
        <f t="shared" si="7"/>
        <v>0</v>
      </c>
      <c r="M32" s="394">
        <f t="shared" si="7"/>
        <v>0</v>
      </c>
      <c r="N32" s="394">
        <f t="shared" si="7"/>
        <v>0</v>
      </c>
      <c r="O32" s="394">
        <f t="shared" si="7"/>
        <v>0</v>
      </c>
      <c r="P32" s="394">
        <f t="shared" si="7"/>
        <v>0</v>
      </c>
      <c r="Q32" s="394">
        <f t="shared" si="7"/>
        <v>0</v>
      </c>
      <c r="R32" s="394">
        <f t="shared" si="7"/>
        <v>0</v>
      </c>
      <c r="S32" s="394">
        <f t="shared" si="7"/>
        <v>0</v>
      </c>
      <c r="T32" s="394">
        <f t="shared" si="7"/>
        <v>0</v>
      </c>
      <c r="U32" s="394">
        <f t="shared" si="7"/>
        <v>0</v>
      </c>
      <c r="V32" s="394">
        <f t="shared" si="7"/>
        <v>0</v>
      </c>
      <c r="W32" s="394">
        <f t="shared" si="7"/>
        <v>0</v>
      </c>
      <c r="X32" s="394">
        <f t="shared" si="7"/>
        <v>0</v>
      </c>
      <c r="Y32" s="394">
        <f t="shared" si="7"/>
        <v>0</v>
      </c>
      <c r="Z32" s="394">
        <f t="shared" si="7"/>
        <v>0</v>
      </c>
      <c r="AA32" s="394">
        <f t="shared" si="7"/>
        <v>0</v>
      </c>
      <c r="AB32" s="394">
        <f t="shared" si="7"/>
        <v>0</v>
      </c>
      <c r="AC32" s="394">
        <f t="shared" si="7"/>
        <v>0</v>
      </c>
      <c r="AD32" s="394">
        <f t="shared" si="7"/>
        <v>0</v>
      </c>
      <c r="AE32" s="394">
        <f t="shared" si="7"/>
        <v>0</v>
      </c>
      <c r="AF32" s="394">
        <f t="shared" si="7"/>
        <v>0</v>
      </c>
      <c r="AG32" s="394">
        <f t="shared" si="7"/>
        <v>0</v>
      </c>
      <c r="AH32" s="394">
        <f t="shared" si="7"/>
        <v>0</v>
      </c>
      <c r="AI32" s="394">
        <f t="shared" si="7"/>
        <v>0</v>
      </c>
      <c r="AJ32" s="394">
        <f t="shared" si="7"/>
        <v>0</v>
      </c>
      <c r="AK32" s="394">
        <f t="shared" si="7"/>
        <v>0</v>
      </c>
      <c r="AL32" s="394">
        <f t="shared" si="7"/>
        <v>0</v>
      </c>
      <c r="AM32" s="394">
        <f t="shared" si="7"/>
        <v>0</v>
      </c>
      <c r="AN32" s="394">
        <f t="shared" si="7"/>
        <v>0</v>
      </c>
      <c r="AO32" s="394">
        <f t="shared" si="7"/>
        <v>0</v>
      </c>
      <c r="AP32" s="394">
        <f t="shared" si="7"/>
        <v>0</v>
      </c>
      <c r="AQ32" s="394">
        <f t="shared" si="7"/>
        <v>0</v>
      </c>
      <c r="AR32" s="394">
        <f t="shared" si="7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4">
        <f t="shared" ref="D35:AR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 t="shared" si="8"/>
        <v>0</v>
      </c>
      <c r="M35" s="394">
        <f t="shared" si="8"/>
        <v>0</v>
      </c>
      <c r="N35" s="394">
        <f t="shared" si="8"/>
        <v>0</v>
      </c>
      <c r="O35" s="394">
        <f t="shared" si="8"/>
        <v>0</v>
      </c>
      <c r="P35" s="394">
        <f t="shared" si="8"/>
        <v>0</v>
      </c>
      <c r="Q35" s="394">
        <f t="shared" si="8"/>
        <v>0</v>
      </c>
      <c r="R35" s="394">
        <f t="shared" si="8"/>
        <v>0</v>
      </c>
      <c r="S35" s="394">
        <f t="shared" si="8"/>
        <v>0</v>
      </c>
      <c r="T35" s="394">
        <f t="shared" si="8"/>
        <v>0</v>
      </c>
      <c r="U35" s="394">
        <f t="shared" si="8"/>
        <v>0</v>
      </c>
      <c r="V35" s="394">
        <f t="shared" si="8"/>
        <v>0</v>
      </c>
      <c r="W35" s="394">
        <f t="shared" si="8"/>
        <v>0</v>
      </c>
      <c r="X35" s="394">
        <f t="shared" si="8"/>
        <v>0</v>
      </c>
      <c r="Y35" s="394">
        <f t="shared" si="8"/>
        <v>0</v>
      </c>
      <c r="Z35" s="394">
        <f t="shared" si="8"/>
        <v>0</v>
      </c>
      <c r="AA35" s="394">
        <f t="shared" si="8"/>
        <v>0</v>
      </c>
      <c r="AB35" s="394">
        <f t="shared" si="8"/>
        <v>0</v>
      </c>
      <c r="AC35" s="394">
        <f t="shared" si="8"/>
        <v>0</v>
      </c>
      <c r="AD35" s="394">
        <f t="shared" si="8"/>
        <v>0</v>
      </c>
      <c r="AE35" s="394">
        <f t="shared" si="8"/>
        <v>0</v>
      </c>
      <c r="AF35" s="394">
        <f t="shared" si="8"/>
        <v>0</v>
      </c>
      <c r="AG35" s="394">
        <f t="shared" si="8"/>
        <v>0</v>
      </c>
      <c r="AH35" s="394">
        <f t="shared" si="8"/>
        <v>0</v>
      </c>
      <c r="AI35" s="394">
        <f t="shared" si="8"/>
        <v>0</v>
      </c>
      <c r="AJ35" s="394">
        <f t="shared" si="8"/>
        <v>0</v>
      </c>
      <c r="AK35" s="394">
        <f t="shared" si="8"/>
        <v>0</v>
      </c>
      <c r="AL35" s="394">
        <f t="shared" si="8"/>
        <v>0</v>
      </c>
      <c r="AM35" s="394">
        <f t="shared" si="8"/>
        <v>0</v>
      </c>
      <c r="AN35" s="394">
        <f t="shared" si="8"/>
        <v>0</v>
      </c>
      <c r="AO35" s="394">
        <f t="shared" si="8"/>
        <v>0</v>
      </c>
      <c r="AP35" s="394">
        <f t="shared" si="8"/>
        <v>0</v>
      </c>
      <c r="AQ35" s="394">
        <f t="shared" si="8"/>
        <v>0</v>
      </c>
      <c r="AR35" s="394">
        <f t="shared" si="8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9">SUM(D39:D40)</f>
        <v>0</v>
      </c>
      <c r="E38" s="110">
        <f t="shared" si="9"/>
        <v>0</v>
      </c>
      <c r="F38" s="110">
        <f t="shared" si="9"/>
        <v>0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 t="shared" si="9"/>
        <v>0</v>
      </c>
      <c r="M38" s="110">
        <f t="shared" si="9"/>
        <v>0</v>
      </c>
      <c r="N38" s="110">
        <f t="shared" si="9"/>
        <v>0</v>
      </c>
      <c r="O38" s="110">
        <f t="shared" si="9"/>
        <v>0</v>
      </c>
      <c r="P38" s="110">
        <f t="shared" si="9"/>
        <v>0</v>
      </c>
      <c r="Q38" s="110">
        <f t="shared" si="9"/>
        <v>0</v>
      </c>
      <c r="R38" s="110">
        <f t="shared" si="9"/>
        <v>0</v>
      </c>
      <c r="S38" s="110">
        <f t="shared" si="9"/>
        <v>0</v>
      </c>
      <c r="T38" s="110">
        <f t="shared" si="9"/>
        <v>0</v>
      </c>
      <c r="U38" s="110">
        <f t="shared" si="9"/>
        <v>0</v>
      </c>
      <c r="V38" s="110">
        <f t="shared" si="9"/>
        <v>0</v>
      </c>
      <c r="W38" s="110">
        <f t="shared" si="9"/>
        <v>0</v>
      </c>
      <c r="X38" s="110">
        <f t="shared" si="9"/>
        <v>0</v>
      </c>
      <c r="Y38" s="110">
        <f t="shared" si="9"/>
        <v>0</v>
      </c>
      <c r="Z38" s="110">
        <f t="shared" si="9"/>
        <v>0</v>
      </c>
      <c r="AA38" s="110">
        <f t="shared" si="9"/>
        <v>0</v>
      </c>
      <c r="AB38" s="110">
        <f t="shared" si="9"/>
        <v>0</v>
      </c>
      <c r="AC38" s="110">
        <f t="shared" si="9"/>
        <v>0</v>
      </c>
      <c r="AD38" s="110">
        <f t="shared" si="9"/>
        <v>0</v>
      </c>
      <c r="AE38" s="110">
        <f t="shared" si="9"/>
        <v>0</v>
      </c>
      <c r="AF38" s="110">
        <f t="shared" si="9"/>
        <v>0</v>
      </c>
      <c r="AG38" s="110">
        <f t="shared" si="9"/>
        <v>0</v>
      </c>
      <c r="AH38" s="110">
        <f t="shared" si="9"/>
        <v>0</v>
      </c>
      <c r="AI38" s="110">
        <f t="shared" si="9"/>
        <v>0</v>
      </c>
      <c r="AJ38" s="110">
        <f t="shared" si="9"/>
        <v>0</v>
      </c>
      <c r="AK38" s="110">
        <f t="shared" si="9"/>
        <v>0</v>
      </c>
      <c r="AL38" s="110">
        <f t="shared" si="9"/>
        <v>0</v>
      </c>
      <c r="AM38" s="110">
        <f t="shared" si="9"/>
        <v>0</v>
      </c>
      <c r="AN38" s="110">
        <f t="shared" si="9"/>
        <v>0</v>
      </c>
      <c r="AO38" s="110">
        <f t="shared" si="9"/>
        <v>0</v>
      </c>
      <c r="AP38" s="110">
        <f t="shared" si="9"/>
        <v>0</v>
      </c>
      <c r="AQ38" s="110">
        <f t="shared" si="9"/>
        <v>0</v>
      </c>
      <c r="AR38" s="110">
        <f t="shared" si="9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67" t="s">
        <v>334</v>
      </c>
      <c r="C41" s="469"/>
      <c r="D41" s="468">
        <f>D42+D43</f>
        <v>0</v>
      </c>
      <c r="E41" s="468">
        <f t="shared" ref="E41:AR41" si="10">E42+E43</f>
        <v>0</v>
      </c>
      <c r="F41" s="468">
        <f t="shared" si="10"/>
        <v>0</v>
      </c>
      <c r="G41" s="468">
        <f t="shared" si="10"/>
        <v>0</v>
      </c>
      <c r="H41" s="468">
        <f t="shared" si="10"/>
        <v>0</v>
      </c>
      <c r="I41" s="468">
        <f t="shared" si="10"/>
        <v>0</v>
      </c>
      <c r="J41" s="468">
        <f t="shared" si="10"/>
        <v>0</v>
      </c>
      <c r="K41" s="468">
        <f t="shared" si="10"/>
        <v>0</v>
      </c>
      <c r="L41" s="468">
        <f t="shared" si="10"/>
        <v>0</v>
      </c>
      <c r="M41" s="468">
        <f t="shared" si="10"/>
        <v>0</v>
      </c>
      <c r="N41" s="468">
        <f t="shared" si="10"/>
        <v>0</v>
      </c>
      <c r="O41" s="468">
        <f t="shared" si="10"/>
        <v>0</v>
      </c>
      <c r="P41" s="468">
        <f t="shared" si="10"/>
        <v>0</v>
      </c>
      <c r="Q41" s="468">
        <f t="shared" si="10"/>
        <v>0</v>
      </c>
      <c r="R41" s="468">
        <f t="shared" si="10"/>
        <v>0</v>
      </c>
      <c r="S41" s="468">
        <f t="shared" si="10"/>
        <v>0</v>
      </c>
      <c r="T41" s="468">
        <f t="shared" si="10"/>
        <v>0</v>
      </c>
      <c r="U41" s="468">
        <f t="shared" si="10"/>
        <v>0</v>
      </c>
      <c r="V41" s="468">
        <f t="shared" si="10"/>
        <v>0</v>
      </c>
      <c r="W41" s="468">
        <f t="shared" si="10"/>
        <v>0</v>
      </c>
      <c r="X41" s="468">
        <f t="shared" si="10"/>
        <v>0</v>
      </c>
      <c r="Y41" s="468">
        <f t="shared" si="10"/>
        <v>0</v>
      </c>
      <c r="Z41" s="468">
        <f t="shared" si="10"/>
        <v>0</v>
      </c>
      <c r="AA41" s="468">
        <f t="shared" si="10"/>
        <v>0</v>
      </c>
      <c r="AB41" s="468">
        <f t="shared" si="10"/>
        <v>0</v>
      </c>
      <c r="AC41" s="468">
        <f t="shared" si="10"/>
        <v>0</v>
      </c>
      <c r="AD41" s="468">
        <f t="shared" si="10"/>
        <v>0</v>
      </c>
      <c r="AE41" s="468">
        <f t="shared" si="10"/>
        <v>0</v>
      </c>
      <c r="AF41" s="468">
        <f t="shared" si="10"/>
        <v>0</v>
      </c>
      <c r="AG41" s="468">
        <f t="shared" si="10"/>
        <v>0</v>
      </c>
      <c r="AH41" s="468">
        <f t="shared" si="10"/>
        <v>0</v>
      </c>
      <c r="AI41" s="468">
        <f t="shared" si="10"/>
        <v>0</v>
      </c>
      <c r="AJ41" s="468">
        <f t="shared" si="10"/>
        <v>0</v>
      </c>
      <c r="AK41" s="468">
        <f t="shared" si="10"/>
        <v>0</v>
      </c>
      <c r="AL41" s="468">
        <f t="shared" si="10"/>
        <v>0</v>
      </c>
      <c r="AM41" s="468">
        <f t="shared" si="10"/>
        <v>0</v>
      </c>
      <c r="AN41" s="468">
        <f t="shared" si="10"/>
        <v>0</v>
      </c>
      <c r="AO41" s="468">
        <f t="shared" si="10"/>
        <v>0</v>
      </c>
      <c r="AP41" s="468">
        <f t="shared" si="10"/>
        <v>0</v>
      </c>
      <c r="AQ41" s="468">
        <f t="shared" si="10"/>
        <v>0</v>
      </c>
      <c r="AR41" s="468">
        <f t="shared" si="10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4">
        <f>D41+D28</f>
        <v>0</v>
      </c>
      <c r="E44" s="394">
        <f t="shared" ref="E44:AR44" si="11">E41+E28</f>
        <v>0</v>
      </c>
      <c r="F44" s="394">
        <f t="shared" si="11"/>
        <v>0</v>
      </c>
      <c r="G44" s="394">
        <f t="shared" si="11"/>
        <v>0</v>
      </c>
      <c r="H44" s="394">
        <f t="shared" si="11"/>
        <v>0</v>
      </c>
      <c r="I44" s="394">
        <f t="shared" si="11"/>
        <v>0</v>
      </c>
      <c r="J44" s="394">
        <f t="shared" si="11"/>
        <v>0</v>
      </c>
      <c r="K44" s="394">
        <f t="shared" si="11"/>
        <v>0</v>
      </c>
      <c r="L44" s="394">
        <f t="shared" si="11"/>
        <v>0</v>
      </c>
      <c r="M44" s="394">
        <f t="shared" si="11"/>
        <v>0</v>
      </c>
      <c r="N44" s="394">
        <f t="shared" si="11"/>
        <v>0</v>
      </c>
      <c r="O44" s="394">
        <f t="shared" si="11"/>
        <v>0</v>
      </c>
      <c r="P44" s="394">
        <f t="shared" si="11"/>
        <v>0</v>
      </c>
      <c r="Q44" s="394">
        <f t="shared" si="11"/>
        <v>0</v>
      </c>
      <c r="R44" s="394">
        <f t="shared" si="11"/>
        <v>0</v>
      </c>
      <c r="S44" s="394">
        <f t="shared" si="11"/>
        <v>0</v>
      </c>
      <c r="T44" s="394">
        <f t="shared" si="11"/>
        <v>0</v>
      </c>
      <c r="U44" s="394">
        <f t="shared" si="11"/>
        <v>0</v>
      </c>
      <c r="V44" s="394">
        <f t="shared" si="11"/>
        <v>0</v>
      </c>
      <c r="W44" s="394">
        <f t="shared" si="11"/>
        <v>0</v>
      </c>
      <c r="X44" s="394">
        <f t="shared" si="11"/>
        <v>0</v>
      </c>
      <c r="Y44" s="394">
        <f t="shared" si="11"/>
        <v>0</v>
      </c>
      <c r="Z44" s="394">
        <f t="shared" si="11"/>
        <v>0</v>
      </c>
      <c r="AA44" s="394">
        <f t="shared" si="11"/>
        <v>0</v>
      </c>
      <c r="AB44" s="394">
        <f t="shared" si="11"/>
        <v>0</v>
      </c>
      <c r="AC44" s="394">
        <f t="shared" si="11"/>
        <v>0</v>
      </c>
      <c r="AD44" s="394">
        <f t="shared" si="11"/>
        <v>0</v>
      </c>
      <c r="AE44" s="394">
        <f t="shared" si="11"/>
        <v>0</v>
      </c>
      <c r="AF44" s="394">
        <f t="shared" si="11"/>
        <v>0</v>
      </c>
      <c r="AG44" s="394">
        <f t="shared" si="11"/>
        <v>0</v>
      </c>
      <c r="AH44" s="394">
        <f t="shared" si="11"/>
        <v>0</v>
      </c>
      <c r="AI44" s="394">
        <f t="shared" si="11"/>
        <v>0</v>
      </c>
      <c r="AJ44" s="394">
        <f t="shared" si="11"/>
        <v>0</v>
      </c>
      <c r="AK44" s="394">
        <f t="shared" si="11"/>
        <v>0</v>
      </c>
      <c r="AL44" s="394">
        <f t="shared" si="11"/>
        <v>0</v>
      </c>
      <c r="AM44" s="394">
        <f t="shared" si="11"/>
        <v>0</v>
      </c>
      <c r="AN44" s="394">
        <f t="shared" si="11"/>
        <v>0</v>
      </c>
      <c r="AO44" s="394">
        <f t="shared" si="11"/>
        <v>0</v>
      </c>
      <c r="AP44" s="394">
        <f t="shared" si="11"/>
        <v>0</v>
      </c>
      <c r="AQ44" s="394">
        <f t="shared" si="11"/>
        <v>0</v>
      </c>
      <c r="AR44" s="394">
        <f t="shared" si="11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67" t="s">
        <v>333</v>
      </c>
      <c r="C47" s="469"/>
      <c r="D47" s="468">
        <f t="shared" ref="D47:AR47" si="12">D48+D51+D54+D57</f>
        <v>0</v>
      </c>
      <c r="E47" s="468">
        <f t="shared" si="12"/>
        <v>0</v>
      </c>
      <c r="F47" s="468">
        <f t="shared" si="12"/>
        <v>0</v>
      </c>
      <c r="G47" s="468">
        <f t="shared" si="12"/>
        <v>0</v>
      </c>
      <c r="H47" s="468">
        <f t="shared" si="12"/>
        <v>0</v>
      </c>
      <c r="I47" s="468">
        <f t="shared" si="12"/>
        <v>0</v>
      </c>
      <c r="J47" s="468">
        <f t="shared" si="12"/>
        <v>0</v>
      </c>
      <c r="K47" s="468">
        <f t="shared" si="12"/>
        <v>0</v>
      </c>
      <c r="L47" s="468">
        <f t="shared" si="12"/>
        <v>0</v>
      </c>
      <c r="M47" s="468">
        <f t="shared" si="12"/>
        <v>0</v>
      </c>
      <c r="N47" s="468">
        <f t="shared" si="12"/>
        <v>0</v>
      </c>
      <c r="O47" s="468">
        <f t="shared" si="12"/>
        <v>0</v>
      </c>
      <c r="P47" s="468">
        <f t="shared" si="12"/>
        <v>0</v>
      </c>
      <c r="Q47" s="468">
        <f t="shared" si="12"/>
        <v>0</v>
      </c>
      <c r="R47" s="468">
        <f t="shared" si="12"/>
        <v>0</v>
      </c>
      <c r="S47" s="468">
        <f t="shared" si="12"/>
        <v>0</v>
      </c>
      <c r="T47" s="468">
        <f t="shared" si="12"/>
        <v>0</v>
      </c>
      <c r="U47" s="468">
        <f t="shared" si="12"/>
        <v>0</v>
      </c>
      <c r="V47" s="468">
        <f t="shared" si="12"/>
        <v>0</v>
      </c>
      <c r="W47" s="468">
        <f t="shared" si="12"/>
        <v>0</v>
      </c>
      <c r="X47" s="468">
        <f t="shared" si="12"/>
        <v>0</v>
      </c>
      <c r="Y47" s="468">
        <f t="shared" si="12"/>
        <v>0</v>
      </c>
      <c r="Z47" s="468">
        <f t="shared" si="12"/>
        <v>0</v>
      </c>
      <c r="AA47" s="468">
        <f t="shared" si="12"/>
        <v>0</v>
      </c>
      <c r="AB47" s="468">
        <f t="shared" si="12"/>
        <v>0</v>
      </c>
      <c r="AC47" s="468">
        <f t="shared" si="12"/>
        <v>0</v>
      </c>
      <c r="AD47" s="468">
        <f t="shared" si="12"/>
        <v>0</v>
      </c>
      <c r="AE47" s="468">
        <f t="shared" si="12"/>
        <v>0</v>
      </c>
      <c r="AF47" s="468">
        <f t="shared" si="12"/>
        <v>0</v>
      </c>
      <c r="AG47" s="468">
        <f t="shared" si="12"/>
        <v>0</v>
      </c>
      <c r="AH47" s="468">
        <f t="shared" si="12"/>
        <v>0</v>
      </c>
      <c r="AI47" s="468">
        <f t="shared" si="12"/>
        <v>0</v>
      </c>
      <c r="AJ47" s="468">
        <f t="shared" si="12"/>
        <v>0</v>
      </c>
      <c r="AK47" s="468">
        <f t="shared" si="12"/>
        <v>0</v>
      </c>
      <c r="AL47" s="468">
        <f t="shared" si="12"/>
        <v>0</v>
      </c>
      <c r="AM47" s="468">
        <f t="shared" si="12"/>
        <v>0</v>
      </c>
      <c r="AN47" s="468">
        <f t="shared" si="12"/>
        <v>0</v>
      </c>
      <c r="AO47" s="468">
        <f t="shared" si="12"/>
        <v>0</v>
      </c>
      <c r="AP47" s="468">
        <f t="shared" si="12"/>
        <v>0</v>
      </c>
      <c r="AQ47" s="468">
        <f t="shared" si="12"/>
        <v>0</v>
      </c>
      <c r="AR47" s="468">
        <f t="shared" si="12"/>
        <v>0</v>
      </c>
    </row>
    <row r="48" spans="1:44" s="14" customFormat="1" ht="18" customHeight="1">
      <c r="A48" s="77"/>
      <c r="B48" s="12" t="s">
        <v>14</v>
      </c>
      <c r="C48" s="200"/>
      <c r="D48" s="394">
        <f t="shared" ref="D48:AR48" si="13">SUM(D49:D50)</f>
        <v>0</v>
      </c>
      <c r="E48" s="394">
        <f t="shared" si="13"/>
        <v>0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0</v>
      </c>
      <c r="M48" s="394">
        <f t="shared" si="13"/>
        <v>0</v>
      </c>
      <c r="N48" s="394">
        <f t="shared" si="13"/>
        <v>0</v>
      </c>
      <c r="O48" s="394">
        <f t="shared" si="13"/>
        <v>0</v>
      </c>
      <c r="P48" s="394">
        <f t="shared" si="13"/>
        <v>0</v>
      </c>
      <c r="Q48" s="394">
        <f t="shared" si="13"/>
        <v>0</v>
      </c>
      <c r="R48" s="394">
        <f t="shared" si="13"/>
        <v>0</v>
      </c>
      <c r="S48" s="394">
        <f t="shared" si="13"/>
        <v>0</v>
      </c>
      <c r="T48" s="394">
        <f t="shared" si="13"/>
        <v>0</v>
      </c>
      <c r="U48" s="394">
        <f t="shared" si="13"/>
        <v>0</v>
      </c>
      <c r="V48" s="394">
        <f t="shared" si="13"/>
        <v>0</v>
      </c>
      <c r="W48" s="394">
        <f t="shared" si="13"/>
        <v>0</v>
      </c>
      <c r="X48" s="394">
        <f t="shared" si="13"/>
        <v>0</v>
      </c>
      <c r="Y48" s="394">
        <f t="shared" si="13"/>
        <v>0</v>
      </c>
      <c r="Z48" s="394">
        <f t="shared" si="13"/>
        <v>0</v>
      </c>
      <c r="AA48" s="394">
        <f t="shared" si="13"/>
        <v>0</v>
      </c>
      <c r="AB48" s="394">
        <f t="shared" si="13"/>
        <v>0</v>
      </c>
      <c r="AC48" s="394">
        <f t="shared" si="13"/>
        <v>0</v>
      </c>
      <c r="AD48" s="394">
        <f t="shared" si="13"/>
        <v>0</v>
      </c>
      <c r="AE48" s="394">
        <f t="shared" si="13"/>
        <v>0</v>
      </c>
      <c r="AF48" s="394">
        <f t="shared" si="13"/>
        <v>0</v>
      </c>
      <c r="AG48" s="394">
        <f t="shared" si="13"/>
        <v>0</v>
      </c>
      <c r="AH48" s="394">
        <f t="shared" si="13"/>
        <v>0</v>
      </c>
      <c r="AI48" s="394">
        <f t="shared" si="13"/>
        <v>0</v>
      </c>
      <c r="AJ48" s="394">
        <f t="shared" si="13"/>
        <v>0</v>
      </c>
      <c r="AK48" s="394">
        <f t="shared" si="13"/>
        <v>0</v>
      </c>
      <c r="AL48" s="394">
        <f t="shared" si="13"/>
        <v>0</v>
      </c>
      <c r="AM48" s="394">
        <f t="shared" si="13"/>
        <v>0</v>
      </c>
      <c r="AN48" s="394">
        <f t="shared" si="13"/>
        <v>0</v>
      </c>
      <c r="AO48" s="394">
        <f t="shared" si="13"/>
        <v>0</v>
      </c>
      <c r="AP48" s="394">
        <f t="shared" si="13"/>
        <v>0</v>
      </c>
      <c r="AQ48" s="394">
        <f t="shared" si="13"/>
        <v>0</v>
      </c>
      <c r="AR48" s="394">
        <f t="shared" si="13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331</v>
      </c>
      <c r="C51" s="200"/>
      <c r="D51" s="394">
        <f t="shared" ref="D51:AR51" si="14">SUM(D52:D53)</f>
        <v>0</v>
      </c>
      <c r="E51" s="394">
        <f t="shared" si="14"/>
        <v>0</v>
      </c>
      <c r="F51" s="394">
        <f t="shared" si="14"/>
        <v>0</v>
      </c>
      <c r="G51" s="394">
        <f t="shared" si="14"/>
        <v>0</v>
      </c>
      <c r="H51" s="394">
        <f t="shared" si="14"/>
        <v>0</v>
      </c>
      <c r="I51" s="394">
        <f t="shared" si="14"/>
        <v>0</v>
      </c>
      <c r="J51" s="394">
        <f t="shared" si="14"/>
        <v>0</v>
      </c>
      <c r="K51" s="394">
        <f t="shared" si="14"/>
        <v>0</v>
      </c>
      <c r="L51" s="394">
        <f t="shared" si="14"/>
        <v>0</v>
      </c>
      <c r="M51" s="394">
        <f t="shared" si="14"/>
        <v>0</v>
      </c>
      <c r="N51" s="394">
        <f t="shared" si="14"/>
        <v>0</v>
      </c>
      <c r="O51" s="394">
        <f t="shared" si="14"/>
        <v>0</v>
      </c>
      <c r="P51" s="394">
        <f t="shared" si="14"/>
        <v>0</v>
      </c>
      <c r="Q51" s="394">
        <f t="shared" si="14"/>
        <v>0</v>
      </c>
      <c r="R51" s="394">
        <f t="shared" si="14"/>
        <v>0</v>
      </c>
      <c r="S51" s="394">
        <f t="shared" si="14"/>
        <v>0</v>
      </c>
      <c r="T51" s="394">
        <f t="shared" si="14"/>
        <v>0</v>
      </c>
      <c r="U51" s="394">
        <f t="shared" si="14"/>
        <v>0</v>
      </c>
      <c r="V51" s="394">
        <f t="shared" si="14"/>
        <v>0</v>
      </c>
      <c r="W51" s="394">
        <f t="shared" si="14"/>
        <v>0</v>
      </c>
      <c r="X51" s="394">
        <f t="shared" si="14"/>
        <v>0</v>
      </c>
      <c r="Y51" s="394">
        <f t="shared" si="14"/>
        <v>0</v>
      </c>
      <c r="Z51" s="394">
        <f t="shared" si="14"/>
        <v>0</v>
      </c>
      <c r="AA51" s="394">
        <f t="shared" si="14"/>
        <v>0</v>
      </c>
      <c r="AB51" s="394">
        <f t="shared" si="14"/>
        <v>0</v>
      </c>
      <c r="AC51" s="394">
        <f t="shared" si="14"/>
        <v>0</v>
      </c>
      <c r="AD51" s="394">
        <f t="shared" si="14"/>
        <v>0</v>
      </c>
      <c r="AE51" s="394">
        <f t="shared" si="14"/>
        <v>0</v>
      </c>
      <c r="AF51" s="394">
        <f t="shared" si="14"/>
        <v>0</v>
      </c>
      <c r="AG51" s="394">
        <f t="shared" si="14"/>
        <v>0</v>
      </c>
      <c r="AH51" s="394">
        <f t="shared" si="14"/>
        <v>0</v>
      </c>
      <c r="AI51" s="394">
        <f t="shared" si="14"/>
        <v>0</v>
      </c>
      <c r="AJ51" s="394">
        <f t="shared" si="14"/>
        <v>0</v>
      </c>
      <c r="AK51" s="394">
        <f t="shared" si="14"/>
        <v>0</v>
      </c>
      <c r="AL51" s="394">
        <f t="shared" si="14"/>
        <v>0</v>
      </c>
      <c r="AM51" s="394">
        <f t="shared" si="14"/>
        <v>0</v>
      </c>
      <c r="AN51" s="394">
        <f t="shared" si="14"/>
        <v>0</v>
      </c>
      <c r="AO51" s="394">
        <f t="shared" si="14"/>
        <v>0</v>
      </c>
      <c r="AP51" s="394">
        <f t="shared" si="14"/>
        <v>0</v>
      </c>
      <c r="AQ51" s="394">
        <f t="shared" si="14"/>
        <v>0</v>
      </c>
      <c r="AR51" s="394">
        <f t="shared" si="14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4">
        <f t="shared" ref="D54:AR54" si="15">SUM(D55:D56)</f>
        <v>0</v>
      </c>
      <c r="E54" s="394">
        <f t="shared" si="15"/>
        <v>0</v>
      </c>
      <c r="F54" s="394">
        <f t="shared" si="15"/>
        <v>0</v>
      </c>
      <c r="G54" s="394">
        <f t="shared" si="15"/>
        <v>0</v>
      </c>
      <c r="H54" s="394">
        <f t="shared" si="15"/>
        <v>0</v>
      </c>
      <c r="I54" s="394">
        <f t="shared" si="15"/>
        <v>0</v>
      </c>
      <c r="J54" s="394">
        <f t="shared" si="15"/>
        <v>0</v>
      </c>
      <c r="K54" s="394">
        <f t="shared" si="15"/>
        <v>0</v>
      </c>
      <c r="L54" s="394">
        <f t="shared" si="15"/>
        <v>0</v>
      </c>
      <c r="M54" s="394">
        <f t="shared" si="15"/>
        <v>0</v>
      </c>
      <c r="N54" s="394">
        <f t="shared" si="15"/>
        <v>0</v>
      </c>
      <c r="O54" s="394">
        <f t="shared" si="15"/>
        <v>0</v>
      </c>
      <c r="P54" s="394">
        <f t="shared" si="15"/>
        <v>0</v>
      </c>
      <c r="Q54" s="394">
        <f t="shared" si="15"/>
        <v>0</v>
      </c>
      <c r="R54" s="394">
        <f t="shared" si="15"/>
        <v>0</v>
      </c>
      <c r="S54" s="394">
        <f t="shared" si="15"/>
        <v>0</v>
      </c>
      <c r="T54" s="394">
        <f t="shared" si="15"/>
        <v>0</v>
      </c>
      <c r="U54" s="394">
        <f t="shared" si="15"/>
        <v>0</v>
      </c>
      <c r="V54" s="394">
        <f t="shared" si="15"/>
        <v>0</v>
      </c>
      <c r="W54" s="394">
        <f t="shared" si="15"/>
        <v>0</v>
      </c>
      <c r="X54" s="394">
        <f t="shared" si="15"/>
        <v>0</v>
      </c>
      <c r="Y54" s="394">
        <f t="shared" si="15"/>
        <v>0</v>
      </c>
      <c r="Z54" s="394">
        <f t="shared" si="15"/>
        <v>0</v>
      </c>
      <c r="AA54" s="394">
        <f t="shared" si="15"/>
        <v>0</v>
      </c>
      <c r="AB54" s="394">
        <f t="shared" si="15"/>
        <v>0</v>
      </c>
      <c r="AC54" s="394">
        <f t="shared" si="15"/>
        <v>0</v>
      </c>
      <c r="AD54" s="394">
        <f t="shared" si="15"/>
        <v>0</v>
      </c>
      <c r="AE54" s="394">
        <f t="shared" si="15"/>
        <v>0</v>
      </c>
      <c r="AF54" s="394">
        <f t="shared" si="15"/>
        <v>0</v>
      </c>
      <c r="AG54" s="394">
        <f t="shared" si="15"/>
        <v>0</v>
      </c>
      <c r="AH54" s="394">
        <f t="shared" si="15"/>
        <v>0</v>
      </c>
      <c r="AI54" s="394">
        <f t="shared" si="15"/>
        <v>0</v>
      </c>
      <c r="AJ54" s="394">
        <f t="shared" si="15"/>
        <v>0</v>
      </c>
      <c r="AK54" s="394">
        <f t="shared" si="15"/>
        <v>0</v>
      </c>
      <c r="AL54" s="394">
        <f t="shared" si="15"/>
        <v>0</v>
      </c>
      <c r="AM54" s="394">
        <f t="shared" si="15"/>
        <v>0</v>
      </c>
      <c r="AN54" s="394">
        <f t="shared" si="15"/>
        <v>0</v>
      </c>
      <c r="AO54" s="394">
        <f t="shared" si="15"/>
        <v>0</v>
      </c>
      <c r="AP54" s="394">
        <f t="shared" si="15"/>
        <v>0</v>
      </c>
      <c r="AQ54" s="394">
        <f t="shared" si="15"/>
        <v>0</v>
      </c>
      <c r="AR54" s="394">
        <f t="shared" si="15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6">SUM(D58:D59)</f>
        <v>0</v>
      </c>
      <c r="E57" s="110">
        <f t="shared" si="16"/>
        <v>0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110">
        <f t="shared" si="16"/>
        <v>0</v>
      </c>
      <c r="N57" s="110">
        <f t="shared" si="16"/>
        <v>0</v>
      </c>
      <c r="O57" s="110">
        <f t="shared" si="16"/>
        <v>0</v>
      </c>
      <c r="P57" s="110">
        <f t="shared" si="16"/>
        <v>0</v>
      </c>
      <c r="Q57" s="110">
        <f t="shared" si="16"/>
        <v>0</v>
      </c>
      <c r="R57" s="110">
        <f t="shared" si="16"/>
        <v>0</v>
      </c>
      <c r="S57" s="110">
        <f t="shared" si="16"/>
        <v>0</v>
      </c>
      <c r="T57" s="110">
        <f t="shared" si="16"/>
        <v>0</v>
      </c>
      <c r="U57" s="110">
        <f t="shared" si="16"/>
        <v>0</v>
      </c>
      <c r="V57" s="110">
        <f t="shared" si="16"/>
        <v>0</v>
      </c>
      <c r="W57" s="110">
        <f t="shared" si="16"/>
        <v>0</v>
      </c>
      <c r="X57" s="110">
        <f t="shared" si="16"/>
        <v>0</v>
      </c>
      <c r="Y57" s="110">
        <f t="shared" si="16"/>
        <v>0</v>
      </c>
      <c r="Z57" s="110">
        <f t="shared" si="16"/>
        <v>0</v>
      </c>
      <c r="AA57" s="110">
        <f t="shared" si="16"/>
        <v>0</v>
      </c>
      <c r="AB57" s="110">
        <f t="shared" si="16"/>
        <v>0</v>
      </c>
      <c r="AC57" s="110">
        <f t="shared" si="16"/>
        <v>0</v>
      </c>
      <c r="AD57" s="110">
        <f t="shared" si="16"/>
        <v>0</v>
      </c>
      <c r="AE57" s="110">
        <f t="shared" si="16"/>
        <v>0</v>
      </c>
      <c r="AF57" s="110">
        <f t="shared" si="16"/>
        <v>0</v>
      </c>
      <c r="AG57" s="110">
        <f t="shared" si="16"/>
        <v>0</v>
      </c>
      <c r="AH57" s="110">
        <f t="shared" si="16"/>
        <v>0</v>
      </c>
      <c r="AI57" s="110">
        <f t="shared" si="16"/>
        <v>0</v>
      </c>
      <c r="AJ57" s="110">
        <f t="shared" si="16"/>
        <v>0</v>
      </c>
      <c r="AK57" s="110">
        <f t="shared" si="16"/>
        <v>0</v>
      </c>
      <c r="AL57" s="110">
        <f t="shared" si="16"/>
        <v>0</v>
      </c>
      <c r="AM57" s="110">
        <f t="shared" si="16"/>
        <v>0</v>
      </c>
      <c r="AN57" s="110">
        <f t="shared" si="16"/>
        <v>0</v>
      </c>
      <c r="AO57" s="110">
        <f t="shared" si="16"/>
        <v>0</v>
      </c>
      <c r="AP57" s="110">
        <f t="shared" si="16"/>
        <v>0</v>
      </c>
      <c r="AQ57" s="110">
        <f t="shared" si="16"/>
        <v>0</v>
      </c>
      <c r="AR57" s="110">
        <f t="shared" si="16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67" t="s">
        <v>334</v>
      </c>
      <c r="C60" s="469"/>
      <c r="D60" s="468">
        <f t="shared" ref="D60:AR60" si="17">D61+D62</f>
        <v>0</v>
      </c>
      <c r="E60" s="468">
        <f t="shared" si="17"/>
        <v>0</v>
      </c>
      <c r="F60" s="468">
        <f t="shared" si="17"/>
        <v>0</v>
      </c>
      <c r="G60" s="468">
        <f t="shared" si="17"/>
        <v>0</v>
      </c>
      <c r="H60" s="468">
        <f t="shared" si="17"/>
        <v>0</v>
      </c>
      <c r="I60" s="468">
        <f t="shared" si="17"/>
        <v>0</v>
      </c>
      <c r="J60" s="468">
        <f t="shared" si="17"/>
        <v>0</v>
      </c>
      <c r="K60" s="468">
        <f t="shared" si="17"/>
        <v>0</v>
      </c>
      <c r="L60" s="468">
        <f t="shared" si="17"/>
        <v>0</v>
      </c>
      <c r="M60" s="468">
        <f t="shared" si="17"/>
        <v>0</v>
      </c>
      <c r="N60" s="468">
        <f t="shared" si="17"/>
        <v>0</v>
      </c>
      <c r="O60" s="468">
        <f t="shared" si="17"/>
        <v>0</v>
      </c>
      <c r="P60" s="468">
        <f t="shared" si="17"/>
        <v>0</v>
      </c>
      <c r="Q60" s="468">
        <f t="shared" si="17"/>
        <v>0</v>
      </c>
      <c r="R60" s="468">
        <f t="shared" si="17"/>
        <v>0</v>
      </c>
      <c r="S60" s="468">
        <f t="shared" si="17"/>
        <v>0</v>
      </c>
      <c r="T60" s="468">
        <f t="shared" si="17"/>
        <v>0</v>
      </c>
      <c r="U60" s="468">
        <f t="shared" si="17"/>
        <v>0</v>
      </c>
      <c r="V60" s="468">
        <f t="shared" si="17"/>
        <v>0</v>
      </c>
      <c r="W60" s="468">
        <f t="shared" si="17"/>
        <v>0</v>
      </c>
      <c r="X60" s="468">
        <f t="shared" si="17"/>
        <v>0</v>
      </c>
      <c r="Y60" s="468">
        <f t="shared" si="17"/>
        <v>0</v>
      </c>
      <c r="Z60" s="468">
        <f t="shared" si="17"/>
        <v>0</v>
      </c>
      <c r="AA60" s="468">
        <f t="shared" si="17"/>
        <v>0</v>
      </c>
      <c r="AB60" s="468">
        <f t="shared" si="17"/>
        <v>0</v>
      </c>
      <c r="AC60" s="468">
        <f t="shared" si="17"/>
        <v>0</v>
      </c>
      <c r="AD60" s="468">
        <f t="shared" si="17"/>
        <v>0</v>
      </c>
      <c r="AE60" s="468">
        <f t="shared" si="17"/>
        <v>0</v>
      </c>
      <c r="AF60" s="468">
        <f t="shared" si="17"/>
        <v>0</v>
      </c>
      <c r="AG60" s="468">
        <f t="shared" si="17"/>
        <v>0</v>
      </c>
      <c r="AH60" s="468">
        <f t="shared" si="17"/>
        <v>0</v>
      </c>
      <c r="AI60" s="468">
        <f t="shared" si="17"/>
        <v>0</v>
      </c>
      <c r="AJ60" s="468">
        <f t="shared" si="17"/>
        <v>0</v>
      </c>
      <c r="AK60" s="468">
        <f t="shared" si="17"/>
        <v>0</v>
      </c>
      <c r="AL60" s="468">
        <f t="shared" si="17"/>
        <v>0</v>
      </c>
      <c r="AM60" s="468">
        <f t="shared" si="17"/>
        <v>0</v>
      </c>
      <c r="AN60" s="468">
        <f t="shared" si="17"/>
        <v>0</v>
      </c>
      <c r="AO60" s="468">
        <f t="shared" si="17"/>
        <v>0</v>
      </c>
      <c r="AP60" s="468">
        <f t="shared" si="17"/>
        <v>0</v>
      </c>
      <c r="AQ60" s="468">
        <f t="shared" si="17"/>
        <v>0</v>
      </c>
      <c r="AR60" s="468">
        <f t="shared" si="17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4">
        <f>D60+D47</f>
        <v>0</v>
      </c>
      <c r="E63" s="394">
        <f t="shared" ref="E63:AR63" si="18">E60+E47</f>
        <v>0</v>
      </c>
      <c r="F63" s="394">
        <f t="shared" si="18"/>
        <v>0</v>
      </c>
      <c r="G63" s="394">
        <f t="shared" si="18"/>
        <v>0</v>
      </c>
      <c r="H63" s="394">
        <f t="shared" si="18"/>
        <v>0</v>
      </c>
      <c r="I63" s="394">
        <f t="shared" si="18"/>
        <v>0</v>
      </c>
      <c r="J63" s="394">
        <f t="shared" si="18"/>
        <v>0</v>
      </c>
      <c r="K63" s="394">
        <f t="shared" si="18"/>
        <v>0</v>
      </c>
      <c r="L63" s="394">
        <f t="shared" si="18"/>
        <v>0</v>
      </c>
      <c r="M63" s="394">
        <f t="shared" si="18"/>
        <v>0</v>
      </c>
      <c r="N63" s="394">
        <f t="shared" si="18"/>
        <v>0</v>
      </c>
      <c r="O63" s="394">
        <f t="shared" si="18"/>
        <v>0</v>
      </c>
      <c r="P63" s="394">
        <f t="shared" si="18"/>
        <v>0</v>
      </c>
      <c r="Q63" s="394">
        <f t="shared" si="18"/>
        <v>0</v>
      </c>
      <c r="R63" s="394">
        <f t="shared" si="18"/>
        <v>0</v>
      </c>
      <c r="S63" s="394">
        <f t="shared" si="18"/>
        <v>0</v>
      </c>
      <c r="T63" s="394">
        <f t="shared" si="18"/>
        <v>0</v>
      </c>
      <c r="U63" s="394">
        <f t="shared" si="18"/>
        <v>0</v>
      </c>
      <c r="V63" s="394">
        <f t="shared" si="18"/>
        <v>0</v>
      </c>
      <c r="W63" s="394">
        <f t="shared" si="18"/>
        <v>0</v>
      </c>
      <c r="X63" s="394">
        <f t="shared" si="18"/>
        <v>0</v>
      </c>
      <c r="Y63" s="394">
        <f t="shared" si="18"/>
        <v>0</v>
      </c>
      <c r="Z63" s="394">
        <f t="shared" si="18"/>
        <v>0</v>
      </c>
      <c r="AA63" s="394">
        <f t="shared" si="18"/>
        <v>0</v>
      </c>
      <c r="AB63" s="394">
        <f t="shared" si="18"/>
        <v>0</v>
      </c>
      <c r="AC63" s="394">
        <f t="shared" si="18"/>
        <v>0</v>
      </c>
      <c r="AD63" s="394">
        <f t="shared" si="18"/>
        <v>0</v>
      </c>
      <c r="AE63" s="394">
        <f t="shared" si="18"/>
        <v>0</v>
      </c>
      <c r="AF63" s="394">
        <f t="shared" si="18"/>
        <v>0</v>
      </c>
      <c r="AG63" s="394">
        <f t="shared" si="18"/>
        <v>0</v>
      </c>
      <c r="AH63" s="394">
        <f t="shared" si="18"/>
        <v>0</v>
      </c>
      <c r="AI63" s="394">
        <f t="shared" si="18"/>
        <v>0</v>
      </c>
      <c r="AJ63" s="394">
        <f t="shared" si="18"/>
        <v>0</v>
      </c>
      <c r="AK63" s="394">
        <f t="shared" si="18"/>
        <v>0</v>
      </c>
      <c r="AL63" s="394">
        <f t="shared" si="18"/>
        <v>0</v>
      </c>
      <c r="AM63" s="394">
        <f t="shared" si="18"/>
        <v>0</v>
      </c>
      <c r="AN63" s="394">
        <f t="shared" si="18"/>
        <v>0</v>
      </c>
      <c r="AO63" s="394">
        <f t="shared" si="18"/>
        <v>0</v>
      </c>
      <c r="AP63" s="394">
        <f t="shared" si="18"/>
        <v>0</v>
      </c>
      <c r="AQ63" s="394">
        <f t="shared" si="18"/>
        <v>0</v>
      </c>
      <c r="AR63" s="394">
        <f t="shared" si="18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1">
        <f>D63+D44</f>
        <v>0</v>
      </c>
      <c r="E65" s="401">
        <f t="shared" ref="E65:AR65" si="19">E63+E44</f>
        <v>0</v>
      </c>
      <c r="F65" s="401">
        <f t="shared" si="19"/>
        <v>0</v>
      </c>
      <c r="G65" s="401">
        <f t="shared" si="19"/>
        <v>0</v>
      </c>
      <c r="H65" s="401">
        <f t="shared" si="19"/>
        <v>0</v>
      </c>
      <c r="I65" s="401">
        <f t="shared" si="19"/>
        <v>0</v>
      </c>
      <c r="J65" s="401">
        <f t="shared" si="19"/>
        <v>0</v>
      </c>
      <c r="K65" s="401">
        <f t="shared" si="19"/>
        <v>0</v>
      </c>
      <c r="L65" s="401">
        <f t="shared" si="19"/>
        <v>0</v>
      </c>
      <c r="M65" s="401">
        <f t="shared" si="19"/>
        <v>0</v>
      </c>
      <c r="N65" s="401">
        <f t="shared" si="19"/>
        <v>0</v>
      </c>
      <c r="O65" s="401">
        <f t="shared" si="19"/>
        <v>0</v>
      </c>
      <c r="P65" s="401">
        <f t="shared" si="19"/>
        <v>0</v>
      </c>
      <c r="Q65" s="401">
        <f t="shared" si="19"/>
        <v>0</v>
      </c>
      <c r="R65" s="401">
        <f t="shared" si="19"/>
        <v>0</v>
      </c>
      <c r="S65" s="401">
        <f t="shared" si="19"/>
        <v>0</v>
      </c>
      <c r="T65" s="401">
        <f t="shared" si="19"/>
        <v>0</v>
      </c>
      <c r="U65" s="401">
        <f t="shared" si="19"/>
        <v>0</v>
      </c>
      <c r="V65" s="401">
        <f t="shared" si="19"/>
        <v>0</v>
      </c>
      <c r="W65" s="401">
        <f t="shared" si="19"/>
        <v>0</v>
      </c>
      <c r="X65" s="401">
        <f t="shared" si="19"/>
        <v>0</v>
      </c>
      <c r="Y65" s="401">
        <f t="shared" si="19"/>
        <v>0</v>
      </c>
      <c r="Z65" s="401">
        <f t="shared" si="19"/>
        <v>0</v>
      </c>
      <c r="AA65" s="401">
        <f t="shared" si="19"/>
        <v>0</v>
      </c>
      <c r="AB65" s="401">
        <f t="shared" si="19"/>
        <v>0</v>
      </c>
      <c r="AC65" s="401">
        <f t="shared" si="19"/>
        <v>0</v>
      </c>
      <c r="AD65" s="401">
        <f t="shared" si="19"/>
        <v>0</v>
      </c>
      <c r="AE65" s="401">
        <f t="shared" si="19"/>
        <v>0</v>
      </c>
      <c r="AF65" s="401">
        <f t="shared" si="19"/>
        <v>0</v>
      </c>
      <c r="AG65" s="401">
        <f t="shared" si="19"/>
        <v>0</v>
      </c>
      <c r="AH65" s="401">
        <f t="shared" si="19"/>
        <v>0</v>
      </c>
      <c r="AI65" s="401">
        <f t="shared" si="19"/>
        <v>0</v>
      </c>
      <c r="AJ65" s="401">
        <f t="shared" si="19"/>
        <v>0</v>
      </c>
      <c r="AK65" s="401">
        <f t="shared" si="19"/>
        <v>0</v>
      </c>
      <c r="AL65" s="401">
        <f t="shared" si="19"/>
        <v>0</v>
      </c>
      <c r="AM65" s="401">
        <f t="shared" si="19"/>
        <v>0</v>
      </c>
      <c r="AN65" s="401">
        <f t="shared" si="19"/>
        <v>0</v>
      </c>
      <c r="AO65" s="401">
        <f t="shared" si="19"/>
        <v>0</v>
      </c>
      <c r="AP65" s="401">
        <f t="shared" si="19"/>
        <v>0</v>
      </c>
      <c r="AQ65" s="401">
        <f t="shared" si="19"/>
        <v>0</v>
      </c>
      <c r="AR65" s="401">
        <f t="shared" si="19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2">
        <f>D65+'A4'!D71+'A4'!D48+'A4'!D29</f>
        <v>0</v>
      </c>
      <c r="E67" s="402">
        <f>E65+'A4'!E71+'A4'!E48+'A4'!E29</f>
        <v>0</v>
      </c>
      <c r="F67" s="402">
        <f>F65+'A4'!F71+'A4'!F48+'A4'!F29</f>
        <v>21.787349630000001</v>
      </c>
      <c r="G67" s="402">
        <f>G65+'A4'!G71+'A4'!G48+'A4'!G29</f>
        <v>0</v>
      </c>
      <c r="H67" s="402">
        <f>H65+'A4'!H71+'A4'!H48+'A4'!H29</f>
        <v>0</v>
      </c>
      <c r="I67" s="402">
        <f>I65+'A4'!I71+'A4'!I48+'A4'!I29</f>
        <v>0</v>
      </c>
      <c r="J67" s="402">
        <f>J65+'A4'!J71+'A4'!J48+'A4'!J29+J24</f>
        <v>154.19999999999999</v>
      </c>
      <c r="K67" s="402">
        <f>K65+'A4'!K71+'A4'!K48+'A4'!K29</f>
        <v>0</v>
      </c>
      <c r="L67" s="402">
        <f>L65+'A4'!L71+'A4'!L48+'A4'!L29</f>
        <v>208.91965060000001</v>
      </c>
      <c r="M67" s="402">
        <f>M65+'A4'!M71+'A4'!M48+'A4'!M29</f>
        <v>0</v>
      </c>
      <c r="N67" s="402">
        <f>N65+'A4'!N71+'A4'!N48+'A4'!N29</f>
        <v>39.255346299999999</v>
      </c>
      <c r="O67" s="402">
        <f>O65+'A4'!O71+'A4'!O48+'A4'!O29</f>
        <v>9.4303283899999997</v>
      </c>
      <c r="P67" s="402">
        <f>P65+'A4'!P71+'A4'!P48+'A4'!P29</f>
        <v>0</v>
      </c>
      <c r="Q67" s="402">
        <f>Q65+'A4'!Q71+'A4'!Q48+'A4'!Q29+Q24</f>
        <v>154.19999999999999</v>
      </c>
      <c r="R67" s="402">
        <f>R65+'A4'!R71+'A4'!R48+'A4'!R29</f>
        <v>25.244369829999997</v>
      </c>
      <c r="S67" s="402">
        <f>S65+'A4'!S71+'A4'!S48+'A4'!S29</f>
        <v>0.49204693999999993</v>
      </c>
      <c r="T67" s="402">
        <f>T65+'A4'!T71+'A4'!T48+'A4'!T29</f>
        <v>0</v>
      </c>
      <c r="U67" s="402">
        <f>U65+'A4'!U71+'A4'!U48+'A4'!U29</f>
        <v>2.4041E-2</v>
      </c>
      <c r="V67" s="402">
        <f>V65+'A4'!V71+'A4'!V48+'A4'!V29</f>
        <v>0.10562497</v>
      </c>
      <c r="W67" s="402">
        <f>W65+'A4'!W71+'A4'!W48+'A4'!W29</f>
        <v>0</v>
      </c>
      <c r="X67" s="402">
        <f>X65+'A4'!X71+'A4'!X48+'A4'!X29</f>
        <v>0.12846866999999998</v>
      </c>
      <c r="Y67" s="402">
        <f>Y65+'A4'!Y71+'A4'!Y48+'A4'!Y29</f>
        <v>0.8315051200000001</v>
      </c>
      <c r="Z67" s="402">
        <f>Z65+'A4'!Z71+'A4'!Z48+'A4'!Z29</f>
        <v>17.099729239999998</v>
      </c>
      <c r="AA67" s="402">
        <f>AA65+'A4'!AA71+'A4'!AA48+'A4'!AA29</f>
        <v>0</v>
      </c>
      <c r="AB67" s="402">
        <f>AB65+'A4'!AB71+'A4'!AB48+'A4'!AB29</f>
        <v>0</v>
      </c>
      <c r="AC67" s="402">
        <f>AC65+'A4'!AC71+'A4'!AC48+'A4'!AC29</f>
        <v>778.73027706000005</v>
      </c>
      <c r="AD67" s="402">
        <f>AD65+'A4'!AD71+'A4'!AD48+'A4'!AD29</f>
        <v>495.28548753999996</v>
      </c>
      <c r="AE67" s="402">
        <f>AE65+'A4'!AE71+'A4'!AE48+'A4'!AE29</f>
        <v>0</v>
      </c>
      <c r="AF67" s="402">
        <f>AF65+'A4'!AF71+'A4'!AF48+'A4'!AF29</f>
        <v>0</v>
      </c>
      <c r="AG67" s="402">
        <f>AG65+'A4'!AG71+'A4'!AG48+'A4'!AG29</f>
        <v>120.30326987999999</v>
      </c>
      <c r="AH67" s="402">
        <f>AH65+'A4'!AH71+'A4'!AH48+'A4'!AH29</f>
        <v>0</v>
      </c>
      <c r="AI67" s="402">
        <f>AI65+'A4'!AI71+'A4'!AI48+'A4'!AI29</f>
        <v>0</v>
      </c>
      <c r="AJ67" s="402">
        <f>AJ65+'A4'!AJ71+'A4'!AJ48+'A4'!AJ29</f>
        <v>0</v>
      </c>
      <c r="AK67" s="402">
        <f>AK65+'A4'!AK71+'A4'!AK48+'A4'!AK29</f>
        <v>0</v>
      </c>
      <c r="AL67" s="402">
        <f>AL65+'A4'!AL71+'A4'!AL48+'A4'!AL29</f>
        <v>109.26277071</v>
      </c>
      <c r="AM67" s="402">
        <f>AM65+'A4'!AM71+'A4'!AM48+'A4'!AM29</f>
        <v>0</v>
      </c>
      <c r="AN67" s="402">
        <f>AN65+'A4'!AN71+'A4'!AN48+'A4'!AN29</f>
        <v>0</v>
      </c>
      <c r="AO67" s="402">
        <f>AO65+'A4'!AO71+'A4'!AO48+'A4'!AO29</f>
        <v>0</v>
      </c>
      <c r="AP67" s="402">
        <f>AP65+'A4'!AP71+'A4'!AP48+'A4'!AP29</f>
        <v>0</v>
      </c>
      <c r="AQ67" s="402">
        <f>AQ65+'A4'!AQ71+'A4'!AQ48+'A4'!AQ29</f>
        <v>13.65556887</v>
      </c>
      <c r="AR67" s="402">
        <f>AR65+'A4'!AR71+'A4'!AR48+'A4'!AR29</f>
        <v>2270.869889510001</v>
      </c>
    </row>
    <row r="68" spans="1:44" s="14" customFormat="1" ht="20.25">
      <c r="A68" s="361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1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1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35" priority="1" stopIfTrue="1">
      <formula>#REF!+$A$3+#REF!</formula>
    </cfRule>
    <cfRule type="expression" dxfId="34" priority="2" stopIfTrue="1">
      <formula>$A$4&lt;&gt;0</formula>
    </cfRule>
  </conditionalFormatting>
  <conditionalFormatting sqref="B5:C5">
    <cfRule type="expression" dxfId="33" priority="3" stopIfTrue="1">
      <formula>$A$4+#REF!+$A$3+$A$2&lt;&gt;0</formula>
    </cfRule>
    <cfRule type="expression" dxfId="32" priority="4" stopIfTrue="1">
      <formula>$A$5&lt;&gt;0</formula>
    </cfRule>
  </conditionalFormatting>
  <conditionalFormatting sqref="C2">
    <cfRule type="expression" dxfId="31" priority="5" stopIfTrue="1">
      <formula>$A$2&lt;&gt;0</formula>
    </cfRule>
  </conditionalFormatting>
  <conditionalFormatting sqref="B3:C3">
    <cfRule type="expression" dxfId="30" priority="6" stopIfTrue="1">
      <formula>$A$2&lt;&gt;0</formula>
    </cfRule>
    <cfRule type="expression" dxfId="29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showZeros="0" zoomScaleNormal="75" zoomScaleSheetLayoutView="70" workbookViewId="0">
      <pane xSplit="3" ySplit="10" topLeftCell="D38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C64" sqref="C64:L6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381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758"/>
      <c r="B2" s="75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759"/>
      <c r="C3" s="759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759"/>
      <c r="C4" s="759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759"/>
      <c r="C6" s="759"/>
      <c r="D6" s="204"/>
      <c r="E6" s="136"/>
      <c r="F6" s="140"/>
      <c r="I6" s="145" t="s">
        <v>367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759"/>
      <c r="C7" s="759"/>
      <c r="D7" s="204"/>
      <c r="E7" s="138"/>
      <c r="F7" s="140"/>
      <c r="I7" s="145" t="s">
        <v>416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759"/>
      <c r="C8" s="759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726" t="s">
        <v>49</v>
      </c>
      <c r="E9" s="726" t="s">
        <v>6</v>
      </c>
      <c r="F9" s="726" t="s">
        <v>36</v>
      </c>
      <c r="G9" s="726" t="s">
        <v>7</v>
      </c>
      <c r="H9" s="726" t="s">
        <v>8</v>
      </c>
      <c r="I9" s="726" t="s">
        <v>9</v>
      </c>
      <c r="J9" s="726" t="s">
        <v>10</v>
      </c>
      <c r="K9" s="726" t="s">
        <v>11</v>
      </c>
      <c r="L9" s="726" t="s">
        <v>360</v>
      </c>
      <c r="M9" s="726" t="s">
        <v>12</v>
      </c>
    </row>
    <row r="10" spans="1:23" s="14" customFormat="1" ht="27.75" customHeight="1">
      <c r="A10" s="23"/>
      <c r="B10" s="24"/>
      <c r="C10" s="24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26" t="s">
        <v>13</v>
      </c>
      <c r="P10" s="121"/>
    </row>
    <row r="11" spans="1:23" s="372" customFormat="1" ht="15" hidden="1">
      <c r="A11" s="390"/>
      <c r="B11" s="391"/>
      <c r="C11" s="392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71"/>
    </row>
    <row r="12" spans="1:23" s="14" customFormat="1" ht="18" customHeight="1">
      <c r="A12" s="27"/>
      <c r="B12" s="28" t="s">
        <v>370</v>
      </c>
      <c r="C12" s="48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26"/>
    </row>
    <row r="13" spans="1:23" s="14" customFormat="1" ht="18" customHeight="1">
      <c r="A13" s="27"/>
      <c r="B13" s="467" t="s">
        <v>371</v>
      </c>
      <c r="C13" s="469"/>
      <c r="D13" s="468"/>
      <c r="E13" s="468"/>
      <c r="F13" s="468"/>
      <c r="G13" s="468"/>
      <c r="H13" s="468"/>
      <c r="I13" s="468"/>
      <c r="J13" s="468"/>
      <c r="K13" s="468"/>
      <c r="L13" s="468"/>
      <c r="M13" s="468"/>
      <c r="N13" s="26"/>
    </row>
    <row r="14" spans="1:23" s="14" customFormat="1" ht="18" customHeight="1">
      <c r="A14" s="29"/>
      <c r="B14" s="12" t="s">
        <v>14</v>
      </c>
      <c r="C14" s="200"/>
      <c r="D14" s="394">
        <f t="shared" ref="D14:M14" si="0">SUM(D15:D16)</f>
        <v>0</v>
      </c>
      <c r="E14" s="394">
        <f t="shared" si="0"/>
        <v>0</v>
      </c>
      <c r="F14" s="394">
        <f t="shared" si="0"/>
        <v>0</v>
      </c>
      <c r="G14" s="394">
        <f t="shared" si="0"/>
        <v>0</v>
      </c>
      <c r="H14" s="394">
        <f t="shared" si="0"/>
        <v>0</v>
      </c>
      <c r="I14" s="394">
        <f t="shared" si="0"/>
        <v>0</v>
      </c>
      <c r="J14" s="394">
        <f t="shared" si="0"/>
        <v>0</v>
      </c>
      <c r="K14" s="394">
        <f t="shared" si="0"/>
        <v>0</v>
      </c>
      <c r="L14" s="394">
        <f t="shared" si="0"/>
        <v>0</v>
      </c>
      <c r="M14" s="394">
        <f t="shared" si="0"/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/>
      <c r="E15" s="120"/>
      <c r="F15" s="120"/>
      <c r="G15" s="120"/>
      <c r="H15" s="120"/>
      <c r="I15" s="120"/>
      <c r="J15" s="120"/>
      <c r="K15" s="120"/>
      <c r="L15" s="381"/>
      <c r="M15" s="110">
        <f>SUM(D15:L15)</f>
        <v>0</v>
      </c>
      <c r="N15" s="26"/>
    </row>
    <row r="16" spans="1:23" s="14" customFormat="1" ht="18" customHeight="1">
      <c r="A16" s="30"/>
      <c r="B16" s="31" t="s">
        <v>16</v>
      </c>
      <c r="C16" s="200"/>
      <c r="D16" s="110"/>
      <c r="E16" s="110"/>
      <c r="F16" s="110"/>
      <c r="G16" s="110"/>
      <c r="H16" s="110"/>
      <c r="I16" s="110"/>
      <c r="J16" s="110"/>
      <c r="K16" s="110"/>
      <c r="L16" s="381"/>
      <c r="M16" s="110">
        <f>SUM(D16:L16)</f>
        <v>0</v>
      </c>
      <c r="N16" s="26"/>
      <c r="O16" s="26"/>
    </row>
    <row r="17" spans="1:16" s="14" customFormat="1" ht="18" customHeight="1">
      <c r="A17" s="29"/>
      <c r="B17" s="12" t="s">
        <v>331</v>
      </c>
      <c r="C17" s="200"/>
      <c r="D17" s="394">
        <f t="shared" ref="D17:L17" si="1">SUM(D18:D19)</f>
        <v>0</v>
      </c>
      <c r="E17" s="394">
        <f t="shared" si="1"/>
        <v>0</v>
      </c>
      <c r="F17" s="394">
        <f t="shared" si="1"/>
        <v>0</v>
      </c>
      <c r="G17" s="394">
        <f t="shared" si="1"/>
        <v>0</v>
      </c>
      <c r="H17" s="394">
        <f t="shared" si="1"/>
        <v>0</v>
      </c>
      <c r="I17" s="394">
        <f t="shared" si="1"/>
        <v>0</v>
      </c>
      <c r="J17" s="394">
        <f t="shared" si="1"/>
        <v>0</v>
      </c>
      <c r="K17" s="394">
        <f t="shared" si="1"/>
        <v>0</v>
      </c>
      <c r="L17" s="394">
        <f t="shared" si="1"/>
        <v>0</v>
      </c>
      <c r="M17" s="110">
        <f>SUM(D17:L17)</f>
        <v>0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/>
      <c r="E18" s="120"/>
      <c r="F18" s="120"/>
      <c r="G18" s="120"/>
      <c r="H18" s="120"/>
      <c r="I18" s="120"/>
      <c r="J18" s="120"/>
      <c r="K18" s="120"/>
      <c r="L18" s="381"/>
      <c r="M18" s="110">
        <f>SUM(D18:L18)</f>
        <v>0</v>
      </c>
      <c r="N18" s="26"/>
    </row>
    <row r="19" spans="1:16" s="14" customFormat="1" ht="18" customHeight="1">
      <c r="A19" s="30"/>
      <c r="B19" s="31" t="s">
        <v>16</v>
      </c>
      <c r="C19" s="200"/>
      <c r="D19" s="110"/>
      <c r="E19" s="110"/>
      <c r="F19" s="110"/>
      <c r="G19" s="110"/>
      <c r="H19" s="110"/>
      <c r="I19" s="110"/>
      <c r="J19" s="110"/>
      <c r="K19" s="110"/>
      <c r="L19" s="381"/>
      <c r="M19" s="110">
        <f>SUM(D19:L19)</f>
        <v>0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4">
        <f t="shared" ref="D20:M20" si="2">SUM(D21:D22)</f>
        <v>0</v>
      </c>
      <c r="E20" s="394">
        <f t="shared" si="2"/>
        <v>0</v>
      </c>
      <c r="F20" s="394">
        <f t="shared" si="2"/>
        <v>0</v>
      </c>
      <c r="G20" s="394">
        <f t="shared" si="2"/>
        <v>0</v>
      </c>
      <c r="H20" s="394">
        <f t="shared" si="2"/>
        <v>0</v>
      </c>
      <c r="I20" s="394">
        <f t="shared" si="2"/>
        <v>0</v>
      </c>
      <c r="J20" s="394">
        <f t="shared" si="2"/>
        <v>0</v>
      </c>
      <c r="K20" s="394">
        <f t="shared" si="2"/>
        <v>0</v>
      </c>
      <c r="L20" s="394">
        <f t="shared" si="2"/>
        <v>0</v>
      </c>
      <c r="M20" s="394">
        <f t="shared" si="2"/>
        <v>0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/>
      <c r="E21" s="110"/>
      <c r="F21" s="110"/>
      <c r="G21" s="110"/>
      <c r="H21" s="110"/>
      <c r="I21" s="110"/>
      <c r="J21" s="110"/>
      <c r="K21" s="110"/>
      <c r="L21" s="381"/>
      <c r="M21" s="110">
        <f t="shared" ref="M21:M26" si="3">SUM(D21:L21)</f>
        <v>0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/>
      <c r="E22" s="110"/>
      <c r="F22" s="110"/>
      <c r="G22" s="110"/>
      <c r="H22" s="110"/>
      <c r="I22" s="110"/>
      <c r="J22" s="110"/>
      <c r="K22" s="110"/>
      <c r="L22" s="381"/>
      <c r="M22" s="110">
        <f t="shared" si="3"/>
        <v>0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381">
        <f t="shared" si="4"/>
        <v>0</v>
      </c>
      <c r="M23" s="110">
        <f t="shared" si="3"/>
        <v>0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/>
      <c r="E24" s="110"/>
      <c r="F24" s="110"/>
      <c r="G24" s="110"/>
      <c r="H24" s="110"/>
      <c r="I24" s="110"/>
      <c r="J24" s="110"/>
      <c r="K24" s="110"/>
      <c r="L24" s="381"/>
      <c r="M24" s="110">
        <f t="shared" si="3"/>
        <v>0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/>
      <c r="E25" s="110"/>
      <c r="F25" s="110"/>
      <c r="G25" s="110"/>
      <c r="H25" s="110"/>
      <c r="I25" s="110"/>
      <c r="J25" s="110"/>
      <c r="K25" s="110"/>
      <c r="L25" s="381"/>
      <c r="M25" s="110">
        <f t="shared" si="3"/>
        <v>0</v>
      </c>
      <c r="N25" s="26"/>
      <c r="P25" s="199"/>
    </row>
    <row r="26" spans="1:16" s="14" customFormat="1" ht="20.25" customHeight="1">
      <c r="A26" s="29"/>
      <c r="B26" s="12" t="s">
        <v>19</v>
      </c>
      <c r="C26" s="12"/>
      <c r="D26" s="394">
        <f t="shared" ref="D26:L26" si="5">D23+D20+D17+D14</f>
        <v>0</v>
      </c>
      <c r="E26" s="394">
        <f t="shared" si="5"/>
        <v>0</v>
      </c>
      <c r="F26" s="394">
        <f t="shared" si="5"/>
        <v>0</v>
      </c>
      <c r="G26" s="394">
        <f t="shared" si="5"/>
        <v>0</v>
      </c>
      <c r="H26" s="394">
        <f t="shared" si="5"/>
        <v>0</v>
      </c>
      <c r="I26" s="394">
        <f t="shared" si="5"/>
        <v>0</v>
      </c>
      <c r="J26" s="394">
        <f t="shared" si="5"/>
        <v>0</v>
      </c>
      <c r="K26" s="394">
        <f t="shared" si="5"/>
        <v>0</v>
      </c>
      <c r="L26" s="394">
        <f t="shared" si="5"/>
        <v>0</v>
      </c>
      <c r="M26" s="110">
        <f t="shared" si="3"/>
        <v>0</v>
      </c>
      <c r="N26" s="26"/>
      <c r="P26" s="199"/>
    </row>
    <row r="27" spans="1:16" s="14" customFormat="1" ht="18" customHeight="1">
      <c r="A27" s="29"/>
      <c r="B27" s="12"/>
      <c r="C27" s="423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26"/>
    </row>
    <row r="28" spans="1:16" s="14" customFormat="1" ht="18" customHeight="1">
      <c r="A28" s="27"/>
      <c r="B28" s="673" t="s">
        <v>372</v>
      </c>
      <c r="C28" s="48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26"/>
    </row>
    <row r="29" spans="1:16" s="14" customFormat="1" ht="18" customHeight="1">
      <c r="A29" s="29"/>
      <c r="B29" s="12" t="s">
        <v>14</v>
      </c>
      <c r="C29" s="200"/>
      <c r="D29" s="394">
        <f t="shared" ref="D29:M29" si="6">SUM(D30:D31)</f>
        <v>284.61147070312495</v>
      </c>
      <c r="E29" s="394">
        <f t="shared" si="6"/>
        <v>842</v>
      </c>
      <c r="F29" s="394">
        <f t="shared" si="6"/>
        <v>1.2489012479782104E-3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0</v>
      </c>
      <c r="M29" s="394">
        <f t="shared" si="6"/>
        <v>1126.6127196043731</v>
      </c>
      <c r="N29" s="26"/>
    </row>
    <row r="30" spans="1:16" s="14" customFormat="1" ht="18" customHeight="1">
      <c r="A30" s="30"/>
      <c r="B30" s="31" t="s">
        <v>15</v>
      </c>
      <c r="C30" s="200"/>
      <c r="D30" s="120">
        <v>113.29671093749999</v>
      </c>
      <c r="E30" s="120"/>
      <c r="F30" s="120"/>
      <c r="G30" s="120"/>
      <c r="H30" s="120"/>
      <c r="I30" s="120"/>
      <c r="J30" s="120"/>
      <c r="K30" s="120"/>
      <c r="L30" s="381"/>
      <c r="M30" s="110">
        <f>SUM(D30:L30)</f>
        <v>113.29671093749999</v>
      </c>
      <c r="N30" s="26"/>
    </row>
    <row r="31" spans="1:16" s="14" customFormat="1" ht="18" customHeight="1">
      <c r="A31" s="30"/>
      <c r="B31" s="31" t="s">
        <v>16</v>
      </c>
      <c r="C31" s="200"/>
      <c r="D31" s="110">
        <v>171.31475976562498</v>
      </c>
      <c r="E31" s="110">
        <v>842</v>
      </c>
      <c r="F31" s="110">
        <v>1.2489012479782104E-3</v>
      </c>
      <c r="G31" s="110"/>
      <c r="H31" s="110"/>
      <c r="I31" s="110"/>
      <c r="J31" s="110"/>
      <c r="K31" s="110"/>
      <c r="L31" s="381"/>
      <c r="M31" s="110">
        <f>SUM(D31:L31)</f>
        <v>1013.316008666873</v>
      </c>
      <c r="N31" s="26"/>
    </row>
    <row r="32" spans="1:16" s="14" customFormat="1" ht="18" customHeight="1">
      <c r="A32" s="29"/>
      <c r="B32" s="12" t="s">
        <v>331</v>
      </c>
      <c r="C32" s="200"/>
      <c r="D32" s="394">
        <f t="shared" ref="D32:L32" si="7">SUM(D33:D34)</f>
        <v>196.607650390625</v>
      </c>
      <c r="E32" s="394">
        <f t="shared" si="7"/>
        <v>0</v>
      </c>
      <c r="F32" s="394">
        <f t="shared" si="7"/>
        <v>0</v>
      </c>
      <c r="G32" s="394">
        <f t="shared" si="7"/>
        <v>0</v>
      </c>
      <c r="H32" s="394">
        <f t="shared" si="7"/>
        <v>154.74004687499999</v>
      </c>
      <c r="I32" s="394">
        <f t="shared" si="7"/>
        <v>153.69399999999999</v>
      </c>
      <c r="J32" s="394">
        <f t="shared" si="7"/>
        <v>0</v>
      </c>
      <c r="K32" s="394">
        <f t="shared" si="7"/>
        <v>0</v>
      </c>
      <c r="L32" s="394">
        <f t="shared" si="7"/>
        <v>0</v>
      </c>
      <c r="M32" s="110">
        <f>SUM(D32:L32)</f>
        <v>505.04169726562498</v>
      </c>
      <c r="N32" s="26"/>
    </row>
    <row r="33" spans="1:22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381"/>
      <c r="M33" s="110">
        <f>SUM(D33:L33)</f>
        <v>0</v>
      </c>
      <c r="N33" s="26"/>
    </row>
    <row r="34" spans="1:22" s="14" customFormat="1" ht="18" customHeight="1">
      <c r="A34" s="30"/>
      <c r="B34" s="31" t="s">
        <v>16</v>
      </c>
      <c r="C34" s="200"/>
      <c r="D34" s="110">
        <v>196.607650390625</v>
      </c>
      <c r="E34" s="110"/>
      <c r="F34" s="110"/>
      <c r="G34" s="110"/>
      <c r="H34" s="110">
        <v>154.74004687499999</v>
      </c>
      <c r="I34" s="110">
        <v>153.69399999999999</v>
      </c>
      <c r="J34" s="110"/>
      <c r="K34" s="110"/>
      <c r="L34" s="381"/>
      <c r="M34" s="110">
        <f>SUM(D34:L34)</f>
        <v>505.04169726562498</v>
      </c>
      <c r="N34" s="26"/>
    </row>
    <row r="35" spans="1:22" s="14" customFormat="1" ht="18" customHeight="1">
      <c r="A35" s="30"/>
      <c r="B35" s="12" t="s">
        <v>17</v>
      </c>
      <c r="C35" s="200"/>
      <c r="D35" s="394">
        <f t="shared" ref="D35:M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 t="shared" si="8"/>
        <v>0</v>
      </c>
      <c r="M35" s="394">
        <f t="shared" si="8"/>
        <v>0</v>
      </c>
      <c r="N35" s="26"/>
    </row>
    <row r="36" spans="1:22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381"/>
      <c r="M36" s="110">
        <f t="shared" ref="M36:M41" si="9">SUM(D36:L36)</f>
        <v>0</v>
      </c>
      <c r="N36" s="26"/>
    </row>
    <row r="37" spans="1:22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381"/>
      <c r="M37" s="110">
        <f t="shared" si="9"/>
        <v>0</v>
      </c>
      <c r="N37" s="26"/>
    </row>
    <row r="38" spans="1:22" s="14" customFormat="1" ht="18" customHeight="1">
      <c r="A38" s="30"/>
      <c r="B38" s="12" t="s">
        <v>18</v>
      </c>
      <c r="C38" s="200"/>
      <c r="D38" s="110">
        <f t="shared" ref="D38:L38" si="10">SUM(D39:D40)</f>
        <v>0</v>
      </c>
      <c r="E38" s="110">
        <f t="shared" si="10"/>
        <v>0</v>
      </c>
      <c r="F38" s="110">
        <f t="shared" si="10"/>
        <v>0</v>
      </c>
      <c r="G38" s="110">
        <f t="shared" si="10"/>
        <v>0</v>
      </c>
      <c r="H38" s="110">
        <f t="shared" si="10"/>
        <v>0</v>
      </c>
      <c r="I38" s="110">
        <f t="shared" si="10"/>
        <v>0</v>
      </c>
      <c r="J38" s="110">
        <f t="shared" si="10"/>
        <v>0</v>
      </c>
      <c r="K38" s="110">
        <f t="shared" si="10"/>
        <v>0</v>
      </c>
      <c r="L38" s="381">
        <f t="shared" si="10"/>
        <v>0</v>
      </c>
      <c r="M38" s="110">
        <f t="shared" si="9"/>
        <v>0</v>
      </c>
      <c r="N38" s="26"/>
    </row>
    <row r="39" spans="1:22" s="14" customFormat="1" ht="18" customHeight="1">
      <c r="A39" s="30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381"/>
      <c r="M39" s="110">
        <f t="shared" si="9"/>
        <v>0</v>
      </c>
      <c r="N39" s="26"/>
    </row>
    <row r="40" spans="1:22" s="14" customFormat="1" ht="18" customHeight="1">
      <c r="A40" s="30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1"/>
      <c r="M40" s="110">
        <f t="shared" si="9"/>
        <v>0</v>
      </c>
      <c r="N40" s="26"/>
    </row>
    <row r="41" spans="1:22" s="14" customFormat="1" ht="18" customHeight="1">
      <c r="A41" s="34"/>
      <c r="B41" s="35" t="s">
        <v>19</v>
      </c>
      <c r="C41" s="202"/>
      <c r="D41" s="123">
        <f t="shared" ref="D41:L41" si="11">D38+D35+D32+D29</f>
        <v>481.21912109374995</v>
      </c>
      <c r="E41" s="123">
        <f t="shared" si="11"/>
        <v>842</v>
      </c>
      <c r="F41" s="123">
        <f t="shared" si="11"/>
        <v>1.2489012479782104E-3</v>
      </c>
      <c r="G41" s="123">
        <f t="shared" si="11"/>
        <v>0</v>
      </c>
      <c r="H41" s="123">
        <f t="shared" si="11"/>
        <v>154.74004687499999</v>
      </c>
      <c r="I41" s="123">
        <f t="shared" si="11"/>
        <v>153.69399999999999</v>
      </c>
      <c r="J41" s="123">
        <f t="shared" si="11"/>
        <v>0</v>
      </c>
      <c r="K41" s="123">
        <f t="shared" si="11"/>
        <v>0</v>
      </c>
      <c r="L41" s="123">
        <f t="shared" si="11"/>
        <v>0</v>
      </c>
      <c r="M41" s="382">
        <f t="shared" si="9"/>
        <v>1631.6544168699977</v>
      </c>
      <c r="N41" s="26"/>
    </row>
    <row r="42" spans="1:22" s="14" customFormat="1" ht="15">
      <c r="A42" s="12" t="s">
        <v>368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369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conditionalFormatting sqref="F3 J3:Q3">
    <cfRule type="expression" dxfId="28" priority="1" stopIfTrue="1">
      <formula>$E$3&lt;&gt;0</formula>
    </cfRule>
  </conditionalFormatting>
  <conditionalFormatting sqref="F4 J4:Q4">
    <cfRule type="expression" dxfId="27" priority="2" stopIfTrue="1">
      <formula>$E$3&lt;&gt;0</formula>
    </cfRule>
    <cfRule type="expression" dxfId="26" priority="3" stopIfTrue="1">
      <formula>$E$4&lt;&gt;0</formula>
    </cfRule>
  </conditionalFormatting>
  <conditionalFormatting sqref="F6 J6:Q6">
    <cfRule type="expression" dxfId="25" priority="4" stopIfTrue="1">
      <formula>$E$3+$E$4&lt;&gt;0</formula>
    </cfRule>
    <cfRule type="expression" dxfId="24" priority="5" stopIfTrue="1">
      <formula>$E$6&lt;&gt;0</formula>
    </cfRule>
  </conditionalFormatting>
  <conditionalFormatting sqref="F7 J7:Q7">
    <cfRule type="expression" dxfId="23" priority="6" stopIfTrue="1">
      <formula>$E$6+$E$4+$E$3&lt;&gt;0</formula>
    </cfRule>
    <cfRule type="expression" dxfId="22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85"/>
  <sheetViews>
    <sheetView zoomScale="75" workbookViewId="0">
      <pane xSplit="3" ySplit="9" topLeftCell="D60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L62" sqref="L62"/>
    </sheetView>
  </sheetViews>
  <sheetFormatPr defaultRowHeight="12.75" zeroHeight="1"/>
  <cols>
    <col min="1" max="1" width="1.7109375" style="524" customWidth="1"/>
    <col min="2" max="2" width="1.7109375" style="574" customWidth="1"/>
    <col min="3" max="3" width="50.7109375" style="574" customWidth="1"/>
    <col min="4" max="8" width="16.7109375" style="575" customWidth="1"/>
    <col min="9" max="10" width="17.7109375" style="575" customWidth="1"/>
    <col min="11" max="11" width="16.7109375" style="575" customWidth="1"/>
    <col min="12" max="12" width="16.7109375" style="576" customWidth="1"/>
    <col min="13" max="13" width="1.7109375" style="575" customWidth="1"/>
    <col min="14" max="14" width="1.7109375" style="577" customWidth="1"/>
    <col min="15" max="16384" width="9.140625" style="524"/>
  </cols>
  <sheetData>
    <row r="1" spans="1:16" s="517" customFormat="1" ht="20.100000000000001" customHeight="1">
      <c r="B1" s="518" t="s">
        <v>382</v>
      </c>
      <c r="C1" s="519"/>
      <c r="D1" s="520"/>
      <c r="E1" s="520"/>
      <c r="F1" s="520"/>
      <c r="G1" s="520"/>
      <c r="H1" s="520"/>
      <c r="I1" s="520"/>
      <c r="J1" s="520"/>
      <c r="K1" s="520"/>
      <c r="L1" s="521"/>
      <c r="M1" s="520"/>
      <c r="N1" s="522"/>
    </row>
    <row r="2" spans="1:16" s="517" customFormat="1" ht="20.100000000000001" customHeight="1">
      <c r="B2" s="731" t="s">
        <v>383</v>
      </c>
      <c r="C2" s="731"/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523"/>
    </row>
    <row r="3" spans="1:16" s="517" customFormat="1" ht="20.100000000000001" customHeight="1">
      <c r="B3" s="731" t="s">
        <v>384</v>
      </c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  <c r="N3" s="523"/>
    </row>
    <row r="4" spans="1:16" s="517" customFormat="1" ht="20.100000000000001" customHeight="1">
      <c r="B4" s="731" t="s">
        <v>416</v>
      </c>
      <c r="C4" s="731"/>
      <c r="D4" s="731"/>
      <c r="E4" s="731"/>
      <c r="F4" s="731"/>
      <c r="G4" s="731"/>
      <c r="H4" s="731"/>
      <c r="I4" s="731"/>
      <c r="J4" s="731"/>
      <c r="K4" s="731"/>
      <c r="L4" s="731"/>
      <c r="M4" s="731"/>
      <c r="N4" s="523"/>
    </row>
    <row r="5" spans="1:16" s="517" customFormat="1" ht="20.100000000000001" customHeight="1">
      <c r="B5" s="731" t="s">
        <v>3</v>
      </c>
      <c r="C5" s="731"/>
      <c r="D5" s="731"/>
      <c r="E5" s="731"/>
      <c r="F5" s="731"/>
      <c r="G5" s="731"/>
      <c r="H5" s="731"/>
      <c r="I5" s="731"/>
      <c r="J5" s="731"/>
      <c r="K5" s="731"/>
      <c r="L5" s="731"/>
      <c r="M5" s="731"/>
      <c r="N5" s="523"/>
    </row>
    <row r="6" spans="1:16" ht="47.25" customHeight="1">
      <c r="B6" s="525"/>
      <c r="C6" s="526"/>
      <c r="D6" s="733" t="s">
        <v>385</v>
      </c>
      <c r="E6" s="734"/>
      <c r="F6" s="734"/>
      <c r="G6" s="734"/>
      <c r="H6" s="734"/>
      <c r="I6" s="734"/>
      <c r="J6" s="734"/>
      <c r="K6" s="734"/>
      <c r="L6" s="734"/>
      <c r="M6" s="734"/>
      <c r="N6" s="527"/>
    </row>
    <row r="7" spans="1:16" s="528" customFormat="1" ht="50.1" customHeight="1">
      <c r="B7" s="529"/>
      <c r="C7" s="530"/>
      <c r="D7" s="777" t="s">
        <v>386</v>
      </c>
      <c r="E7" s="778"/>
      <c r="F7" s="779" t="s">
        <v>387</v>
      </c>
      <c r="G7" s="780"/>
      <c r="H7" s="780"/>
      <c r="I7" s="780"/>
      <c r="J7" s="780"/>
      <c r="K7" s="772" t="s">
        <v>388</v>
      </c>
      <c r="L7" s="782" t="s">
        <v>389</v>
      </c>
      <c r="M7" s="783"/>
      <c r="N7" s="532"/>
      <c r="O7" s="533"/>
      <c r="P7" s="533"/>
    </row>
    <row r="8" spans="1:16" s="534" customFormat="1" ht="30" customHeight="1">
      <c r="B8" s="535"/>
      <c r="C8" s="536" t="s">
        <v>4</v>
      </c>
      <c r="D8" s="770" t="s">
        <v>351</v>
      </c>
      <c r="E8" s="772" t="s">
        <v>390</v>
      </c>
      <c r="F8" s="774" t="s">
        <v>351</v>
      </c>
      <c r="G8" s="775"/>
      <c r="H8" s="774" t="s">
        <v>390</v>
      </c>
      <c r="I8" s="776"/>
      <c r="J8" s="776"/>
      <c r="K8" s="781"/>
      <c r="L8" s="784"/>
      <c r="M8" s="785"/>
      <c r="N8" s="537"/>
      <c r="O8" s="533"/>
    </row>
    <row r="9" spans="1:16" s="538" customFormat="1" ht="59.25" customHeight="1">
      <c r="B9" s="539"/>
      <c r="C9" s="540"/>
      <c r="D9" s="771"/>
      <c r="E9" s="773"/>
      <c r="F9" s="541" t="s">
        <v>391</v>
      </c>
      <c r="G9" s="541" t="s">
        <v>360</v>
      </c>
      <c r="H9" s="531" t="s">
        <v>392</v>
      </c>
      <c r="I9" s="531" t="s">
        <v>393</v>
      </c>
      <c r="J9" s="542" t="s">
        <v>360</v>
      </c>
      <c r="K9" s="773"/>
      <c r="L9" s="786"/>
      <c r="M9" s="787"/>
      <c r="N9" s="543"/>
      <c r="O9" s="544"/>
      <c r="P9" s="544"/>
    </row>
    <row r="10" spans="1:16" s="538" customFormat="1" ht="23.25" hidden="1" customHeight="1">
      <c r="B10" s="588"/>
      <c r="C10" s="589"/>
      <c r="D10" s="590" t="s">
        <v>405</v>
      </c>
      <c r="E10" s="590" t="s">
        <v>406</v>
      </c>
      <c r="F10" s="590" t="s">
        <v>407</v>
      </c>
      <c r="G10" s="590" t="s">
        <v>408</v>
      </c>
      <c r="H10" s="590" t="s">
        <v>409</v>
      </c>
      <c r="I10" s="590" t="s">
        <v>410</v>
      </c>
      <c r="J10" s="590" t="s">
        <v>411</v>
      </c>
      <c r="K10" s="590" t="s">
        <v>412</v>
      </c>
      <c r="L10" s="590" t="s">
        <v>413</v>
      </c>
      <c r="M10" s="578"/>
      <c r="N10" s="543"/>
      <c r="O10" s="544"/>
      <c r="P10" s="544"/>
    </row>
    <row r="11" spans="1:16" ht="30" customHeight="1">
      <c r="A11" s="545"/>
      <c r="B11" s="546"/>
      <c r="C11" s="547" t="s">
        <v>273</v>
      </c>
      <c r="D11" s="548"/>
      <c r="E11" s="548"/>
      <c r="F11" s="548"/>
      <c r="G11" s="548"/>
      <c r="H11" s="548"/>
      <c r="I11" s="548"/>
      <c r="J11" s="548"/>
      <c r="K11" s="548"/>
      <c r="L11" s="549"/>
      <c r="M11" s="550"/>
      <c r="N11" s="551"/>
      <c r="O11" s="544"/>
      <c r="P11" s="544"/>
    </row>
    <row r="12" spans="1:16" ht="15">
      <c r="A12" s="554"/>
      <c r="B12" s="546"/>
      <c r="C12" s="547" t="s">
        <v>333</v>
      </c>
      <c r="D12" s="598">
        <f>D13+D16+D17</f>
        <v>39265.631995180025</v>
      </c>
      <c r="E12" s="598">
        <f t="shared" ref="E12:K12" si="0">E13+E16+E17</f>
        <v>6025.1945259800004</v>
      </c>
      <c r="F12" s="598">
        <f t="shared" si="0"/>
        <v>26498.301241305009</v>
      </c>
      <c r="G12" s="598">
        <f t="shared" si="0"/>
        <v>236574.6686866699</v>
      </c>
      <c r="H12" s="598">
        <f t="shared" si="0"/>
        <v>19342.133087329992</v>
      </c>
      <c r="I12" s="598">
        <f t="shared" si="0"/>
        <v>45842.562435564949</v>
      </c>
      <c r="J12" s="598">
        <f t="shared" si="0"/>
        <v>0</v>
      </c>
      <c r="K12" s="598">
        <f t="shared" si="0"/>
        <v>187781.65017583006</v>
      </c>
      <c r="L12" s="603">
        <f t="shared" ref="L12:L61" si="1">+SUM(D12:K12)</f>
        <v>561330.14214785991</v>
      </c>
      <c r="M12" s="550"/>
      <c r="N12" s="551"/>
      <c r="O12" s="544"/>
      <c r="P12" s="544"/>
    </row>
    <row r="13" spans="1:16" ht="17.100000000000001" customHeight="1">
      <c r="B13" s="546"/>
      <c r="C13" s="552" t="s">
        <v>14</v>
      </c>
      <c r="D13" s="597">
        <f>D15+D14</f>
        <v>30097.840715725011</v>
      </c>
      <c r="E13" s="597">
        <f t="shared" ref="E13:K13" si="2">E15+E14</f>
        <v>5820.2700164400003</v>
      </c>
      <c r="F13" s="597">
        <f t="shared" si="2"/>
        <v>13919.384932325018</v>
      </c>
      <c r="G13" s="597">
        <f t="shared" si="2"/>
        <v>185647.36827301496</v>
      </c>
      <c r="H13" s="597">
        <f t="shared" si="2"/>
        <v>8265.3451384899909</v>
      </c>
      <c r="I13" s="597">
        <f t="shared" si="2"/>
        <v>35096.986161049972</v>
      </c>
      <c r="J13" s="597">
        <f t="shared" si="2"/>
        <v>0</v>
      </c>
      <c r="K13" s="597">
        <f t="shared" si="2"/>
        <v>49382.966992450012</v>
      </c>
      <c r="L13" s="604">
        <f t="shared" si="1"/>
        <v>328230.16222949495</v>
      </c>
      <c r="M13" s="550"/>
      <c r="N13" s="551"/>
      <c r="O13" s="554"/>
      <c r="P13" s="554"/>
    </row>
    <row r="14" spans="1:16" s="533" customFormat="1" ht="17.100000000000001" customHeight="1">
      <c r="B14" s="555"/>
      <c r="C14" s="556" t="s">
        <v>394</v>
      </c>
      <c r="D14" s="597">
        <f>C_out!C2</f>
        <v>374.34005480500002</v>
      </c>
      <c r="E14" s="597">
        <f>C_out!D2</f>
        <v>5820.2700164400003</v>
      </c>
      <c r="F14" s="597">
        <f>C_out!E2</f>
        <v>1105.6040195100002</v>
      </c>
      <c r="G14" s="597">
        <f>C_out!F2</f>
        <v>146596.92149069483</v>
      </c>
      <c r="H14" s="597">
        <f>C_out!G2</f>
        <v>785.07846177999954</v>
      </c>
      <c r="I14" s="597">
        <f>C_out!H2</f>
        <v>3529.8492447100057</v>
      </c>
      <c r="J14" s="597">
        <f>C_out!I2</f>
        <v>0</v>
      </c>
      <c r="K14" s="597">
        <f>C_out!J2</f>
        <v>34175.501043425014</v>
      </c>
      <c r="L14" s="593">
        <f t="shared" si="1"/>
        <v>192387.56433136488</v>
      </c>
      <c r="M14" s="550"/>
      <c r="N14" s="551"/>
      <c r="O14" s="554"/>
      <c r="P14" s="554"/>
    </row>
    <row r="15" spans="1:16" s="533" customFormat="1" ht="17.100000000000001" customHeight="1">
      <c r="B15" s="555"/>
      <c r="C15" s="556" t="s">
        <v>395</v>
      </c>
      <c r="D15" s="597">
        <f>C_out!C3</f>
        <v>29723.50066092001</v>
      </c>
      <c r="E15" s="597">
        <f>C_out!D3</f>
        <v>0</v>
      </c>
      <c r="F15" s="597">
        <f>C_out!E3</f>
        <v>12813.780912815018</v>
      </c>
      <c r="G15" s="597">
        <f>C_out!F3</f>
        <v>39050.446782320119</v>
      </c>
      <c r="H15" s="597">
        <f>C_out!G3</f>
        <v>7480.2666767099909</v>
      </c>
      <c r="I15" s="597">
        <f>C_out!H3</f>
        <v>31567.136916339969</v>
      </c>
      <c r="J15" s="597">
        <f>C_out!I3</f>
        <v>0</v>
      </c>
      <c r="K15" s="597">
        <f>C_out!J3</f>
        <v>15207.465949024998</v>
      </c>
      <c r="L15" s="593">
        <f t="shared" si="1"/>
        <v>135842.5978981301</v>
      </c>
      <c r="M15" s="550"/>
      <c r="N15" s="551"/>
    </row>
    <row r="16" spans="1:16" s="533" customFormat="1" ht="17.100000000000001" customHeight="1">
      <c r="B16" s="557"/>
      <c r="C16" s="558" t="s">
        <v>17</v>
      </c>
      <c r="D16" s="597">
        <f>C_out!C4</f>
        <v>9167.7912794550102</v>
      </c>
      <c r="E16" s="597">
        <f>C_out!D4</f>
        <v>204.92450953999997</v>
      </c>
      <c r="F16" s="597">
        <f>C_out!E4</f>
        <v>12578.916308979991</v>
      </c>
      <c r="G16" s="597">
        <f>C_out!F4</f>
        <v>48751.184984114967</v>
      </c>
      <c r="H16" s="597">
        <f>C_out!G4</f>
        <v>11076.787948840001</v>
      </c>
      <c r="I16" s="597">
        <f>C_out!H4</f>
        <v>10745.57627451498</v>
      </c>
      <c r="J16" s="597">
        <f>C_out!I4</f>
        <v>0</v>
      </c>
      <c r="K16" s="597">
        <f>C_out!J4</f>
        <v>128679.00658314004</v>
      </c>
      <c r="L16" s="593">
        <f t="shared" si="1"/>
        <v>221204.187888585</v>
      </c>
      <c r="M16" s="550"/>
      <c r="N16" s="551"/>
    </row>
    <row r="17" spans="2:16" s="544" customFormat="1" ht="17.100000000000001" customHeight="1">
      <c r="B17" s="557"/>
      <c r="C17" s="558" t="s">
        <v>18</v>
      </c>
      <c r="D17" s="597">
        <f>C_out!C5</f>
        <v>0</v>
      </c>
      <c r="E17" s="597">
        <f>C_out!D5</f>
        <v>0</v>
      </c>
      <c r="F17" s="597">
        <f>C_out!E5</f>
        <v>0</v>
      </c>
      <c r="G17" s="597">
        <f>C_out!F5</f>
        <v>2176.1154295400002</v>
      </c>
      <c r="H17" s="597">
        <f>C_out!G5</f>
        <v>0</v>
      </c>
      <c r="I17" s="597">
        <f>C_out!H5</f>
        <v>0</v>
      </c>
      <c r="J17" s="597">
        <f>C_out!I5</f>
        <v>0</v>
      </c>
      <c r="K17" s="597">
        <f>C_out!J5</f>
        <v>9719.6766002399909</v>
      </c>
      <c r="L17" s="593">
        <f t="shared" si="1"/>
        <v>11895.79202977999</v>
      </c>
      <c r="M17" s="550"/>
      <c r="N17" s="551"/>
    </row>
    <row r="18" spans="2:16" s="583" customFormat="1" ht="17.100000000000001" customHeight="1">
      <c r="B18" s="580"/>
      <c r="C18" s="587" t="s">
        <v>334</v>
      </c>
      <c r="D18" s="600">
        <f>D19+D20</f>
        <v>0</v>
      </c>
      <c r="E18" s="600">
        <f t="shared" ref="E18:K18" si="3">E19+E20</f>
        <v>0</v>
      </c>
      <c r="F18" s="600">
        <f t="shared" si="3"/>
        <v>0</v>
      </c>
      <c r="G18" s="600">
        <f t="shared" si="3"/>
        <v>0</v>
      </c>
      <c r="H18" s="600">
        <f t="shared" si="3"/>
        <v>0</v>
      </c>
      <c r="I18" s="598">
        <f t="shared" si="3"/>
        <v>185922.87014475002</v>
      </c>
      <c r="J18" s="600">
        <f t="shared" si="3"/>
        <v>0</v>
      </c>
      <c r="K18" s="600">
        <f t="shared" si="3"/>
        <v>0</v>
      </c>
      <c r="L18" s="603">
        <f t="shared" si="1"/>
        <v>185922.87014475002</v>
      </c>
      <c r="M18" s="585"/>
      <c r="N18" s="586"/>
    </row>
    <row r="19" spans="2:16" s="583" customFormat="1" ht="17.100000000000001" customHeight="1">
      <c r="B19" s="580"/>
      <c r="C19" s="556" t="s">
        <v>394</v>
      </c>
      <c r="D19" s="594">
        <f>C_out!C6</f>
        <v>0</v>
      </c>
      <c r="E19" s="594"/>
      <c r="F19" s="594"/>
      <c r="G19" s="594"/>
      <c r="H19" s="594"/>
      <c r="I19" s="597">
        <f>C_out!K6</f>
        <v>185921.60233377002</v>
      </c>
      <c r="J19" s="594"/>
      <c r="K19" s="594"/>
      <c r="L19" s="593">
        <f t="shared" si="1"/>
        <v>185921.60233377002</v>
      </c>
      <c r="M19" s="585"/>
      <c r="N19" s="586"/>
    </row>
    <row r="20" spans="2:16" s="583" customFormat="1" ht="17.100000000000001" customHeight="1">
      <c r="B20" s="584"/>
      <c r="C20" s="556" t="s">
        <v>395</v>
      </c>
      <c r="D20" s="594"/>
      <c r="E20" s="594"/>
      <c r="F20" s="594"/>
      <c r="G20" s="594"/>
      <c r="H20" s="594"/>
      <c r="I20" s="597">
        <f>C_out!L6</f>
        <v>1.2678109799999999</v>
      </c>
      <c r="J20" s="594"/>
      <c r="K20" s="594"/>
      <c r="L20" s="593">
        <f t="shared" si="1"/>
        <v>1.2678109799999999</v>
      </c>
      <c r="M20" s="585"/>
      <c r="N20" s="586"/>
    </row>
    <row r="21" spans="2:16" s="544" customFormat="1" ht="15.75">
      <c r="B21" s="555"/>
      <c r="C21" s="559" t="s">
        <v>396</v>
      </c>
      <c r="D21" s="599">
        <f>D18+D12</f>
        <v>39265.631995180025</v>
      </c>
      <c r="E21" s="599">
        <f t="shared" ref="E21:K21" si="4">E18+E12</f>
        <v>6025.1945259800004</v>
      </c>
      <c r="F21" s="599">
        <f t="shared" si="4"/>
        <v>26498.301241305009</v>
      </c>
      <c r="G21" s="599">
        <f t="shared" si="4"/>
        <v>236574.6686866699</v>
      </c>
      <c r="H21" s="599">
        <f t="shared" si="4"/>
        <v>19342.133087329992</v>
      </c>
      <c r="I21" s="599">
        <f t="shared" si="4"/>
        <v>231765.43258031498</v>
      </c>
      <c r="J21" s="599">
        <f t="shared" si="4"/>
        <v>0</v>
      </c>
      <c r="K21" s="599">
        <f t="shared" si="4"/>
        <v>187781.65017583006</v>
      </c>
      <c r="L21" s="601">
        <f t="shared" si="1"/>
        <v>747253.01229261002</v>
      </c>
      <c r="M21" s="550"/>
      <c r="N21" s="551"/>
    </row>
    <row r="22" spans="2:16" s="554" customFormat="1" ht="30" customHeight="1">
      <c r="B22" s="546"/>
      <c r="C22" s="560" t="s">
        <v>397</v>
      </c>
      <c r="D22" s="553"/>
      <c r="E22" s="553"/>
      <c r="F22" s="553"/>
      <c r="G22" s="553"/>
      <c r="H22" s="553"/>
      <c r="I22" s="553"/>
      <c r="J22" s="553"/>
      <c r="K22" s="553"/>
      <c r="L22" s="549"/>
      <c r="M22" s="550"/>
      <c r="N22" s="551"/>
      <c r="O22" s="544"/>
      <c r="P22" s="544"/>
    </row>
    <row r="23" spans="2:16" s="554" customFormat="1" ht="15">
      <c r="B23" s="546"/>
      <c r="C23" s="547" t="s">
        <v>333</v>
      </c>
      <c r="D23" s="598">
        <f>D24+D27+D28</f>
        <v>515.5822516799999</v>
      </c>
      <c r="E23" s="598">
        <f t="shared" ref="E23:K23" si="5">E24+E27+E28</f>
        <v>0</v>
      </c>
      <c r="F23" s="598">
        <f t="shared" si="5"/>
        <v>351.13340534500009</v>
      </c>
      <c r="G23" s="598">
        <f t="shared" si="5"/>
        <v>2740.4685376799989</v>
      </c>
      <c r="H23" s="598">
        <f t="shared" si="5"/>
        <v>0</v>
      </c>
      <c r="I23" s="598">
        <f t="shared" si="5"/>
        <v>480.27678178499997</v>
      </c>
      <c r="J23" s="598">
        <f t="shared" si="5"/>
        <v>0</v>
      </c>
      <c r="K23" s="598">
        <f t="shared" si="5"/>
        <v>10337.983076204999</v>
      </c>
      <c r="L23" s="603">
        <f t="shared" si="1"/>
        <v>14425.444052694998</v>
      </c>
      <c r="M23" s="550"/>
      <c r="N23" s="551"/>
      <c r="O23" s="544"/>
      <c r="P23" s="544"/>
    </row>
    <row r="24" spans="2:16" s="554" customFormat="1" ht="17.100000000000001" customHeight="1">
      <c r="B24" s="546"/>
      <c r="C24" s="559" t="s">
        <v>14</v>
      </c>
      <c r="D24" s="597">
        <f>D25+D26</f>
        <v>197.31862051000007</v>
      </c>
      <c r="E24" s="597">
        <f t="shared" ref="E24:K24" si="6">E25+E26</f>
        <v>0</v>
      </c>
      <c r="F24" s="597">
        <f t="shared" si="6"/>
        <v>71.427728509999994</v>
      </c>
      <c r="G24" s="597">
        <f t="shared" si="6"/>
        <v>1430.0671704149993</v>
      </c>
      <c r="H24" s="597">
        <f t="shared" si="6"/>
        <v>0</v>
      </c>
      <c r="I24" s="597">
        <f t="shared" si="6"/>
        <v>419.31291521499998</v>
      </c>
      <c r="J24" s="597">
        <f t="shared" si="6"/>
        <v>0</v>
      </c>
      <c r="K24" s="597">
        <f t="shared" si="6"/>
        <v>751.02024588500012</v>
      </c>
      <c r="L24" s="604">
        <f t="shared" si="1"/>
        <v>2869.1466805349992</v>
      </c>
      <c r="M24" s="550"/>
      <c r="N24" s="551"/>
    </row>
    <row r="25" spans="2:16" s="533" customFormat="1" ht="17.100000000000001" customHeight="1">
      <c r="B25" s="555"/>
      <c r="C25" s="556" t="s">
        <v>394</v>
      </c>
      <c r="D25" s="597">
        <f>C_out!C7</f>
        <v>0</v>
      </c>
      <c r="E25" s="597">
        <f>C_out!D7</f>
        <v>0</v>
      </c>
      <c r="F25" s="597">
        <f>C_out!E7</f>
        <v>0</v>
      </c>
      <c r="G25" s="597">
        <f>C_out!F7</f>
        <v>82.431162189999995</v>
      </c>
      <c r="H25" s="597">
        <f>C_out!G7</f>
        <v>0</v>
      </c>
      <c r="I25" s="597">
        <f>C_out!H7</f>
        <v>47.601557939999985</v>
      </c>
      <c r="J25" s="597">
        <f>C_out!I7</f>
        <v>0</v>
      </c>
      <c r="K25" s="597">
        <f>C_out!J7</f>
        <v>88.361752469999985</v>
      </c>
      <c r="L25" s="593">
        <f t="shared" si="1"/>
        <v>218.39447259999997</v>
      </c>
      <c r="M25" s="550"/>
      <c r="N25" s="551"/>
      <c r="O25" s="554"/>
      <c r="P25" s="554"/>
    </row>
    <row r="26" spans="2:16" s="533" customFormat="1" ht="17.100000000000001" customHeight="1">
      <c r="B26" s="555"/>
      <c r="C26" s="556" t="s">
        <v>395</v>
      </c>
      <c r="D26" s="597">
        <f>C_out!C8</f>
        <v>197.31862051000007</v>
      </c>
      <c r="E26" s="597">
        <f>C_out!D8</f>
        <v>0</v>
      </c>
      <c r="F26" s="597">
        <f>C_out!E8</f>
        <v>71.427728509999994</v>
      </c>
      <c r="G26" s="597">
        <f>C_out!F8</f>
        <v>1347.6360082249994</v>
      </c>
      <c r="H26" s="597">
        <f>C_out!G8</f>
        <v>0</v>
      </c>
      <c r="I26" s="597">
        <f>C_out!H8</f>
        <v>371.71135727500001</v>
      </c>
      <c r="J26" s="597">
        <f>C_out!I8</f>
        <v>0</v>
      </c>
      <c r="K26" s="597">
        <f>C_out!J8</f>
        <v>662.65849341500018</v>
      </c>
      <c r="L26" s="593">
        <f t="shared" si="1"/>
        <v>2650.7522079349997</v>
      </c>
      <c r="M26" s="550"/>
      <c r="N26" s="551"/>
    </row>
    <row r="27" spans="2:16" s="544" customFormat="1" ht="17.100000000000001" customHeight="1">
      <c r="B27" s="557"/>
      <c r="C27" s="561" t="s">
        <v>17</v>
      </c>
      <c r="D27" s="597">
        <f>C_out!C9</f>
        <v>318.26363116999983</v>
      </c>
      <c r="E27" s="597">
        <f>C_out!D9</f>
        <v>0</v>
      </c>
      <c r="F27" s="597">
        <f>C_out!E9</f>
        <v>279.70567683500008</v>
      </c>
      <c r="G27" s="597">
        <f>C_out!F9</f>
        <v>1310.2573048149998</v>
      </c>
      <c r="H27" s="597">
        <f>C_out!G9</f>
        <v>0</v>
      </c>
      <c r="I27" s="597">
        <f>C_out!H9</f>
        <v>60.963866570000015</v>
      </c>
      <c r="J27" s="597">
        <f>C_out!I9</f>
        <v>0</v>
      </c>
      <c r="K27" s="597">
        <f>C_out!J9</f>
        <v>9383.5832096999984</v>
      </c>
      <c r="L27" s="593">
        <f t="shared" si="1"/>
        <v>11352.773689089998</v>
      </c>
      <c r="M27" s="550"/>
      <c r="N27" s="551"/>
      <c r="O27" s="533"/>
      <c r="P27" s="533"/>
    </row>
    <row r="28" spans="2:16" s="544" customFormat="1" ht="17.100000000000001" customHeight="1">
      <c r="B28" s="557"/>
      <c r="C28" s="561" t="s">
        <v>18</v>
      </c>
      <c r="D28" s="597">
        <f>C_out!C10</f>
        <v>0</v>
      </c>
      <c r="E28" s="597">
        <f>C_out!D10</f>
        <v>0</v>
      </c>
      <c r="F28" s="597">
        <f>C_out!E10</f>
        <v>0</v>
      </c>
      <c r="G28" s="597">
        <f>C_out!F10</f>
        <v>0.14406245000000001</v>
      </c>
      <c r="H28" s="597">
        <f>C_out!G10</f>
        <v>0</v>
      </c>
      <c r="I28" s="597">
        <f>C_out!H10</f>
        <v>0</v>
      </c>
      <c r="J28" s="597">
        <f>C_out!I10</f>
        <v>0</v>
      </c>
      <c r="K28" s="597">
        <f>C_out!J10</f>
        <v>203.37962062</v>
      </c>
      <c r="L28" s="593">
        <f t="shared" si="1"/>
        <v>203.52368307</v>
      </c>
      <c r="M28" s="550"/>
      <c r="N28" s="551"/>
    </row>
    <row r="29" spans="2:16" s="579" customFormat="1" ht="15.75" customHeight="1">
      <c r="B29" s="580"/>
      <c r="C29" s="587" t="s">
        <v>334</v>
      </c>
      <c r="D29" s="600">
        <f>D30+D31</f>
        <v>0</v>
      </c>
      <c r="E29" s="600">
        <f t="shared" ref="E29:K29" si="7">E30+E31</f>
        <v>0</v>
      </c>
      <c r="F29" s="600">
        <f t="shared" si="7"/>
        <v>0</v>
      </c>
      <c r="G29" s="600">
        <f t="shared" si="7"/>
        <v>0</v>
      </c>
      <c r="H29" s="600">
        <f t="shared" si="7"/>
        <v>0</v>
      </c>
      <c r="I29" s="598">
        <f t="shared" si="7"/>
        <v>9062.5127740400021</v>
      </c>
      <c r="J29" s="600">
        <f t="shared" si="7"/>
        <v>0</v>
      </c>
      <c r="K29" s="600">
        <f t="shared" si="7"/>
        <v>0</v>
      </c>
      <c r="L29" s="603">
        <f t="shared" si="1"/>
        <v>9062.5127740400021</v>
      </c>
      <c r="M29" s="581"/>
      <c r="N29" s="582"/>
    </row>
    <row r="30" spans="2:16" s="579" customFormat="1" ht="17.100000000000001" customHeight="1">
      <c r="B30" s="580"/>
      <c r="C30" s="556" t="s">
        <v>394</v>
      </c>
      <c r="D30" s="594"/>
      <c r="E30" s="594"/>
      <c r="F30" s="594"/>
      <c r="G30" s="594"/>
      <c r="H30" s="594"/>
      <c r="I30" s="597">
        <f>C_out!K11</f>
        <v>7374.3002873000023</v>
      </c>
      <c r="J30" s="594"/>
      <c r="K30" s="594"/>
      <c r="L30" s="593">
        <f t="shared" si="1"/>
        <v>7374.3002873000023</v>
      </c>
      <c r="M30" s="581"/>
      <c r="N30" s="582"/>
    </row>
    <row r="31" spans="2:16" s="579" customFormat="1" ht="17.100000000000001" customHeight="1">
      <c r="B31" s="580"/>
      <c r="C31" s="556" t="s">
        <v>395</v>
      </c>
      <c r="D31" s="594"/>
      <c r="E31" s="594"/>
      <c r="F31" s="594"/>
      <c r="G31" s="594"/>
      <c r="H31" s="594"/>
      <c r="I31" s="597">
        <f>C_out!L11</f>
        <v>1688.2124867399996</v>
      </c>
      <c r="J31" s="594"/>
      <c r="K31" s="594"/>
      <c r="L31" s="593">
        <f t="shared" si="1"/>
        <v>1688.2124867399996</v>
      </c>
      <c r="M31" s="581"/>
      <c r="N31" s="582"/>
    </row>
    <row r="32" spans="2:16" s="544" customFormat="1" ht="15.75">
      <c r="B32" s="555"/>
      <c r="C32" s="559" t="s">
        <v>398</v>
      </c>
      <c r="D32" s="599">
        <f>D29+D23</f>
        <v>515.5822516799999</v>
      </c>
      <c r="E32" s="599">
        <f t="shared" ref="E32:K32" si="8">E29+E23</f>
        <v>0</v>
      </c>
      <c r="F32" s="599">
        <f t="shared" si="8"/>
        <v>351.13340534500009</v>
      </c>
      <c r="G32" s="599">
        <f t="shared" si="8"/>
        <v>2740.4685376799989</v>
      </c>
      <c r="H32" s="599">
        <f t="shared" si="8"/>
        <v>0</v>
      </c>
      <c r="I32" s="599">
        <f t="shared" si="8"/>
        <v>9542.789555825002</v>
      </c>
      <c r="J32" s="599">
        <f t="shared" si="8"/>
        <v>0</v>
      </c>
      <c r="K32" s="599">
        <f t="shared" si="8"/>
        <v>10337.983076204999</v>
      </c>
      <c r="L32" s="601">
        <f t="shared" si="1"/>
        <v>23487.956826734997</v>
      </c>
      <c r="M32" s="550"/>
      <c r="N32" s="551"/>
    </row>
    <row r="33" spans="2:16" s="554" customFormat="1" ht="30" customHeight="1">
      <c r="B33" s="546"/>
      <c r="C33" s="560" t="s">
        <v>399</v>
      </c>
      <c r="D33" s="592"/>
      <c r="E33" s="592"/>
      <c r="F33" s="592"/>
      <c r="G33" s="592"/>
      <c r="H33" s="592"/>
      <c r="I33" s="592"/>
      <c r="J33" s="592"/>
      <c r="K33" s="592"/>
      <c r="L33" s="593"/>
      <c r="M33" s="550"/>
      <c r="N33" s="551"/>
      <c r="O33" s="544"/>
      <c r="P33" s="544"/>
    </row>
    <row r="34" spans="2:16" s="554" customFormat="1" ht="15">
      <c r="B34" s="546"/>
      <c r="C34" s="547" t="s">
        <v>333</v>
      </c>
      <c r="D34" s="598">
        <f>D35+D38+D39</f>
        <v>64432.563819950039</v>
      </c>
      <c r="E34" s="598">
        <f t="shared" ref="E34:K34" si="9">E35+E38+E39</f>
        <v>2018.7916129199996</v>
      </c>
      <c r="F34" s="598">
        <f t="shared" si="9"/>
        <v>14236.693300464985</v>
      </c>
      <c r="G34" s="598">
        <f t="shared" si="9"/>
        <v>294645.43856445036</v>
      </c>
      <c r="H34" s="598">
        <f t="shared" si="9"/>
        <v>0</v>
      </c>
      <c r="I34" s="598">
        <f t="shared" si="9"/>
        <v>855.49652528999979</v>
      </c>
      <c r="J34" s="598">
        <f t="shared" si="9"/>
        <v>0</v>
      </c>
      <c r="K34" s="598">
        <f t="shared" si="9"/>
        <v>107548.79577624</v>
      </c>
      <c r="L34" s="603">
        <f t="shared" si="1"/>
        <v>483737.77959931543</v>
      </c>
      <c r="M34" s="550"/>
      <c r="N34" s="551"/>
      <c r="O34" s="544"/>
      <c r="P34" s="544"/>
    </row>
    <row r="35" spans="2:16" s="554" customFormat="1" ht="17.100000000000001" customHeight="1">
      <c r="B35" s="546"/>
      <c r="C35" s="559" t="s">
        <v>14</v>
      </c>
      <c r="D35" s="597">
        <f>D36+D37</f>
        <v>62094.05430570004</v>
      </c>
      <c r="E35" s="597">
        <f t="shared" ref="E35:K35" si="10">E36+E37</f>
        <v>1715.0909554399996</v>
      </c>
      <c r="F35" s="597">
        <f t="shared" si="10"/>
        <v>11616.427658579985</v>
      </c>
      <c r="G35" s="597">
        <f t="shared" si="10"/>
        <v>209250.74229068527</v>
      </c>
      <c r="H35" s="597">
        <f t="shared" si="10"/>
        <v>0</v>
      </c>
      <c r="I35" s="597">
        <f t="shared" si="10"/>
        <v>855.49652528999979</v>
      </c>
      <c r="J35" s="597">
        <f t="shared" si="10"/>
        <v>0</v>
      </c>
      <c r="K35" s="597">
        <f t="shared" si="10"/>
        <v>33339.490466944975</v>
      </c>
      <c r="L35" s="604">
        <f t="shared" si="1"/>
        <v>318871.30220264028</v>
      </c>
      <c r="M35" s="550"/>
      <c r="N35" s="551"/>
      <c r="O35" s="544"/>
      <c r="P35" s="544"/>
    </row>
    <row r="36" spans="2:16" s="533" customFormat="1" ht="17.100000000000001" customHeight="1">
      <c r="B36" s="555"/>
      <c r="C36" s="556" t="s">
        <v>394</v>
      </c>
      <c r="D36" s="597">
        <f>C_out!C12</f>
        <v>261.60810269999996</v>
      </c>
      <c r="E36" s="597">
        <f>C_out!D12</f>
        <v>1415.5764378599995</v>
      </c>
      <c r="F36" s="597">
        <f>C_out!E12</f>
        <v>431.33786403000005</v>
      </c>
      <c r="G36" s="597">
        <f>C_out!F12</f>
        <v>104526.54754991518</v>
      </c>
      <c r="H36" s="597">
        <f>C_out!G12</f>
        <v>0</v>
      </c>
      <c r="I36" s="597">
        <f>C_out!H12</f>
        <v>743.06558900999983</v>
      </c>
      <c r="J36" s="597">
        <f>C_out!I12</f>
        <v>0</v>
      </c>
      <c r="K36" s="597">
        <f>C_out!J12</f>
        <v>20247.337040104976</v>
      </c>
      <c r="L36" s="593">
        <f t="shared" si="1"/>
        <v>127625.47258362015</v>
      </c>
      <c r="M36" s="550"/>
      <c r="N36" s="551"/>
      <c r="O36" s="544"/>
      <c r="P36" s="544"/>
    </row>
    <row r="37" spans="2:16" s="533" customFormat="1" ht="17.100000000000001" customHeight="1">
      <c r="B37" s="555"/>
      <c r="C37" s="556" t="s">
        <v>395</v>
      </c>
      <c r="D37" s="597">
        <f>C_out!C13</f>
        <v>61832.446203000043</v>
      </c>
      <c r="E37" s="597">
        <f>C_out!D13</f>
        <v>299.51451757999996</v>
      </c>
      <c r="F37" s="597">
        <f>C_out!E13</f>
        <v>11185.089794549986</v>
      </c>
      <c r="G37" s="597">
        <f>C_out!F13</f>
        <v>104724.19474077009</v>
      </c>
      <c r="H37" s="597">
        <f>C_out!G13</f>
        <v>0</v>
      </c>
      <c r="I37" s="597">
        <f>C_out!H13</f>
        <v>112.43093628</v>
      </c>
      <c r="J37" s="597">
        <f>C_out!I13</f>
        <v>0</v>
      </c>
      <c r="K37" s="597">
        <f>C_out!J13</f>
        <v>13092.153426840001</v>
      </c>
      <c r="L37" s="593">
        <f t="shared" si="1"/>
        <v>191245.82961902014</v>
      </c>
      <c r="M37" s="550"/>
      <c r="N37" s="551"/>
    </row>
    <row r="38" spans="2:16" s="544" customFormat="1" ht="17.100000000000001" customHeight="1">
      <c r="B38" s="557"/>
      <c r="C38" s="561" t="s">
        <v>17</v>
      </c>
      <c r="D38" s="597">
        <f>C_out!C14</f>
        <v>2338.5095142500008</v>
      </c>
      <c r="E38" s="597">
        <f>C_out!D14</f>
        <v>303.70065748000002</v>
      </c>
      <c r="F38" s="597">
        <f>C_out!E14</f>
        <v>2620.2656418849997</v>
      </c>
      <c r="G38" s="597">
        <f>C_out!F14</f>
        <v>84074.150561245086</v>
      </c>
      <c r="H38" s="597">
        <f>C_out!G14</f>
        <v>0</v>
      </c>
      <c r="I38" s="597">
        <f>C_out!H14</f>
        <v>0</v>
      </c>
      <c r="J38" s="597">
        <f>C_out!I14</f>
        <v>0</v>
      </c>
      <c r="K38" s="597">
        <f>C_out!J14</f>
        <v>43139.231916035031</v>
      </c>
      <c r="L38" s="593">
        <f t="shared" si="1"/>
        <v>132475.85829089512</v>
      </c>
      <c r="M38" s="550"/>
      <c r="N38" s="551"/>
      <c r="O38" s="533"/>
      <c r="P38" s="533"/>
    </row>
    <row r="39" spans="2:16" s="544" customFormat="1" ht="17.100000000000001" customHeight="1">
      <c r="B39" s="557"/>
      <c r="C39" s="561" t="s">
        <v>18</v>
      </c>
      <c r="D39" s="597">
        <f>C_out!C15</f>
        <v>0</v>
      </c>
      <c r="E39" s="597">
        <f>C_out!D15</f>
        <v>0</v>
      </c>
      <c r="F39" s="597">
        <f>C_out!E15</f>
        <v>0</v>
      </c>
      <c r="G39" s="597">
        <f>C_out!F15</f>
        <v>1320.5457125200005</v>
      </c>
      <c r="H39" s="597">
        <f>C_out!G15</f>
        <v>0</v>
      </c>
      <c r="I39" s="597">
        <f>C_out!H15</f>
        <v>0</v>
      </c>
      <c r="J39" s="597">
        <f>C_out!I15</f>
        <v>0</v>
      </c>
      <c r="K39" s="597">
        <f>C_out!J15</f>
        <v>31070.073393260001</v>
      </c>
      <c r="L39" s="593">
        <f t="shared" si="1"/>
        <v>32390.619105780002</v>
      </c>
      <c r="M39" s="550"/>
      <c r="N39" s="551"/>
    </row>
    <row r="40" spans="2:16" s="544" customFormat="1" ht="17.100000000000001" customHeight="1">
      <c r="B40" s="580"/>
      <c r="C40" s="587" t="s">
        <v>334</v>
      </c>
      <c r="D40" s="600">
        <f>D41+D42</f>
        <v>0</v>
      </c>
      <c r="E40" s="600">
        <f t="shared" ref="E40:K40" si="11">E41+E42</f>
        <v>0</v>
      </c>
      <c r="F40" s="600">
        <f t="shared" si="11"/>
        <v>0</v>
      </c>
      <c r="G40" s="600">
        <f t="shared" si="11"/>
        <v>0</v>
      </c>
      <c r="H40" s="600">
        <f t="shared" si="11"/>
        <v>0</v>
      </c>
      <c r="I40" s="598">
        <f t="shared" si="11"/>
        <v>137602.21189614994</v>
      </c>
      <c r="J40" s="600">
        <f t="shared" si="11"/>
        <v>0</v>
      </c>
      <c r="K40" s="600">
        <f t="shared" si="11"/>
        <v>0</v>
      </c>
      <c r="L40" s="603">
        <f t="shared" si="1"/>
        <v>137602.21189614994</v>
      </c>
      <c r="M40" s="550"/>
      <c r="N40" s="551"/>
    </row>
    <row r="41" spans="2:16" s="544" customFormat="1" ht="17.100000000000001" customHeight="1">
      <c r="B41" s="580"/>
      <c r="C41" s="556" t="s">
        <v>394</v>
      </c>
      <c r="D41" s="594"/>
      <c r="E41" s="594"/>
      <c r="F41" s="594"/>
      <c r="G41" s="594"/>
      <c r="H41" s="594"/>
      <c r="I41" s="597">
        <f>C_out!K16</f>
        <v>137602.21189614994</v>
      </c>
      <c r="J41" s="594"/>
      <c r="K41" s="594"/>
      <c r="L41" s="593">
        <f t="shared" si="1"/>
        <v>137602.21189614994</v>
      </c>
      <c r="M41" s="550"/>
      <c r="N41" s="551"/>
    </row>
    <row r="42" spans="2:16" s="544" customFormat="1" ht="17.100000000000001" customHeight="1">
      <c r="B42" s="580"/>
      <c r="C42" s="556" t="s">
        <v>395</v>
      </c>
      <c r="D42" s="594"/>
      <c r="E42" s="594"/>
      <c r="F42" s="594"/>
      <c r="G42" s="594"/>
      <c r="H42" s="594"/>
      <c r="I42" s="597">
        <f>C_out!L16</f>
        <v>0</v>
      </c>
      <c r="J42" s="594"/>
      <c r="K42" s="594"/>
      <c r="L42" s="593">
        <f t="shared" si="1"/>
        <v>0</v>
      </c>
      <c r="M42" s="550"/>
      <c r="N42" s="551"/>
    </row>
    <row r="43" spans="2:16" s="544" customFormat="1" ht="15.75">
      <c r="B43" s="555"/>
      <c r="C43" s="559" t="s">
        <v>400</v>
      </c>
      <c r="D43" s="599">
        <f>D40+D34</f>
        <v>64432.563819950039</v>
      </c>
      <c r="E43" s="599">
        <f t="shared" ref="E43:K43" si="12">E40+E34</f>
        <v>2018.7916129199996</v>
      </c>
      <c r="F43" s="599">
        <f t="shared" si="12"/>
        <v>14236.693300464985</v>
      </c>
      <c r="G43" s="599">
        <f t="shared" si="12"/>
        <v>294645.43856445036</v>
      </c>
      <c r="H43" s="599">
        <f t="shared" si="12"/>
        <v>0</v>
      </c>
      <c r="I43" s="599">
        <f t="shared" si="12"/>
        <v>138457.70842143992</v>
      </c>
      <c r="J43" s="599">
        <f t="shared" si="12"/>
        <v>0</v>
      </c>
      <c r="K43" s="599">
        <f t="shared" si="12"/>
        <v>107548.79577624</v>
      </c>
      <c r="L43" s="601">
        <f t="shared" si="1"/>
        <v>621339.99149546539</v>
      </c>
      <c r="M43" s="550"/>
      <c r="N43" s="551"/>
    </row>
    <row r="44" spans="2:16" s="544" customFormat="1" ht="30" hidden="1" customHeight="1">
      <c r="B44" s="557"/>
      <c r="C44" s="562" t="s">
        <v>401</v>
      </c>
      <c r="D44" s="591"/>
      <c r="E44" s="591"/>
      <c r="F44" s="591"/>
      <c r="G44" s="591"/>
      <c r="H44" s="591"/>
      <c r="I44" s="591"/>
      <c r="J44" s="591"/>
      <c r="K44" s="591"/>
      <c r="L44" s="593"/>
      <c r="M44" s="550"/>
      <c r="N44" s="551"/>
    </row>
    <row r="45" spans="2:16" s="544" customFormat="1" ht="17.100000000000001" hidden="1" customHeight="1">
      <c r="B45" s="557"/>
      <c r="C45" s="561" t="s">
        <v>14</v>
      </c>
      <c r="D45" s="591"/>
      <c r="E45" s="591"/>
      <c r="F45" s="591"/>
      <c r="G45" s="591"/>
      <c r="H45" s="591"/>
      <c r="I45" s="591"/>
      <c r="J45" s="591"/>
      <c r="K45" s="591"/>
      <c r="L45" s="593">
        <f t="shared" si="1"/>
        <v>0</v>
      </c>
      <c r="M45" s="550"/>
      <c r="N45" s="551"/>
      <c r="O45" s="554"/>
      <c r="P45" s="554"/>
    </row>
    <row r="46" spans="2:16" s="533" customFormat="1" ht="17.100000000000001" hidden="1" customHeight="1">
      <c r="B46" s="557"/>
      <c r="C46" s="563" t="s">
        <v>394</v>
      </c>
      <c r="D46" s="591"/>
      <c r="E46" s="591"/>
      <c r="F46" s="591"/>
      <c r="G46" s="591"/>
      <c r="H46" s="591"/>
      <c r="I46" s="591"/>
      <c r="J46" s="591"/>
      <c r="K46" s="591"/>
      <c r="L46" s="593">
        <f t="shared" si="1"/>
        <v>0</v>
      </c>
      <c r="M46" s="550"/>
      <c r="N46" s="551"/>
      <c r="O46" s="554"/>
      <c r="P46" s="554"/>
    </row>
    <row r="47" spans="2:16" s="533" customFormat="1" ht="17.100000000000001" hidden="1" customHeight="1">
      <c r="B47" s="557"/>
      <c r="C47" s="563" t="s">
        <v>395</v>
      </c>
      <c r="D47" s="591"/>
      <c r="E47" s="591"/>
      <c r="F47" s="591"/>
      <c r="G47" s="591"/>
      <c r="H47" s="591"/>
      <c r="I47" s="591"/>
      <c r="J47" s="591"/>
      <c r="K47" s="591"/>
      <c r="L47" s="593">
        <f t="shared" si="1"/>
        <v>0</v>
      </c>
      <c r="M47" s="550"/>
      <c r="N47" s="551"/>
    </row>
    <row r="48" spans="2:16" s="544" customFormat="1" ht="17.100000000000001" hidden="1" customHeight="1">
      <c r="B48" s="557"/>
      <c r="C48" s="561" t="s">
        <v>17</v>
      </c>
      <c r="D48" s="591"/>
      <c r="E48" s="591"/>
      <c r="F48" s="591"/>
      <c r="G48" s="591"/>
      <c r="H48" s="591"/>
      <c r="I48" s="591"/>
      <c r="J48" s="591"/>
      <c r="K48" s="591"/>
      <c r="L48" s="593">
        <f t="shared" si="1"/>
        <v>0</v>
      </c>
      <c r="M48" s="550"/>
      <c r="N48" s="551"/>
      <c r="O48" s="533"/>
      <c r="P48" s="533"/>
    </row>
    <row r="49" spans="2:16" s="544" customFormat="1" ht="17.100000000000001" hidden="1" customHeight="1">
      <c r="B49" s="557"/>
      <c r="C49" s="561" t="s">
        <v>18</v>
      </c>
      <c r="D49" s="591"/>
      <c r="E49" s="591"/>
      <c r="F49" s="591"/>
      <c r="G49" s="591"/>
      <c r="H49" s="591"/>
      <c r="I49" s="591"/>
      <c r="J49" s="591"/>
      <c r="K49" s="591"/>
      <c r="L49" s="593">
        <f t="shared" si="1"/>
        <v>0</v>
      </c>
      <c r="M49" s="550"/>
      <c r="N49" s="551"/>
    </row>
    <row r="50" spans="2:16" s="544" customFormat="1" ht="30" hidden="1" customHeight="1">
      <c r="B50" s="557"/>
      <c r="C50" s="561" t="s">
        <v>402</v>
      </c>
      <c r="D50" s="592">
        <f t="shared" ref="D50:I50" si="13">+D45+D48+D49</f>
        <v>0</v>
      </c>
      <c r="E50" s="592">
        <f t="shared" si="13"/>
        <v>0</v>
      </c>
      <c r="F50" s="592">
        <f t="shared" si="13"/>
        <v>0</v>
      </c>
      <c r="G50" s="592">
        <f t="shared" si="13"/>
        <v>0</v>
      </c>
      <c r="H50" s="592">
        <f t="shared" si="13"/>
        <v>0</v>
      </c>
      <c r="I50" s="592">
        <f t="shared" si="13"/>
        <v>0</v>
      </c>
      <c r="J50" s="592">
        <f>+J45+J48+J49</f>
        <v>0</v>
      </c>
      <c r="K50" s="592">
        <f>+K45+K48+K49</f>
        <v>0</v>
      </c>
      <c r="L50" s="593">
        <f t="shared" si="1"/>
        <v>0</v>
      </c>
      <c r="M50" s="550"/>
      <c r="N50" s="551"/>
    </row>
    <row r="51" spans="2:16" s="554" customFormat="1" ht="30" customHeight="1">
      <c r="B51" s="546"/>
      <c r="C51" s="560" t="s">
        <v>403</v>
      </c>
      <c r="D51" s="591"/>
      <c r="E51" s="591"/>
      <c r="F51" s="591"/>
      <c r="G51" s="591"/>
      <c r="H51" s="591"/>
      <c r="I51" s="591"/>
      <c r="J51" s="591"/>
      <c r="K51" s="591"/>
      <c r="L51" s="593"/>
      <c r="M51" s="550"/>
      <c r="N51" s="551"/>
      <c r="O51" s="544"/>
      <c r="P51" s="544"/>
    </row>
    <row r="52" spans="2:16" s="554" customFormat="1" ht="15">
      <c r="B52" s="546"/>
      <c r="C52" s="547" t="s">
        <v>333</v>
      </c>
      <c r="D52" s="598">
        <f>D53+D56+D57</f>
        <v>398.14723352000004</v>
      </c>
      <c r="E52" s="598">
        <f t="shared" ref="E52:K52" si="14">E53+E56+E57</f>
        <v>0</v>
      </c>
      <c r="F52" s="598">
        <f t="shared" si="14"/>
        <v>38.247359359999997</v>
      </c>
      <c r="G52" s="598">
        <f t="shared" si="14"/>
        <v>1556.07050699</v>
      </c>
      <c r="H52" s="598">
        <f t="shared" si="14"/>
        <v>0</v>
      </c>
      <c r="I52" s="598">
        <f t="shared" si="14"/>
        <v>0</v>
      </c>
      <c r="J52" s="598">
        <f t="shared" si="14"/>
        <v>0</v>
      </c>
      <c r="K52" s="598">
        <f t="shared" si="14"/>
        <v>1108.5087559199997</v>
      </c>
      <c r="L52" s="603">
        <f t="shared" si="1"/>
        <v>3100.97385579</v>
      </c>
      <c r="M52" s="550"/>
      <c r="N52" s="551"/>
      <c r="O52" s="544"/>
      <c r="P52" s="544"/>
    </row>
    <row r="53" spans="2:16" s="554" customFormat="1" ht="17.100000000000001" customHeight="1">
      <c r="B53" s="546"/>
      <c r="C53" s="559" t="s">
        <v>14</v>
      </c>
      <c r="D53" s="597">
        <f>D54+D55</f>
        <v>199.29231775000002</v>
      </c>
      <c r="E53" s="597">
        <f t="shared" ref="E53:K53" si="15">E54+E55</f>
        <v>0</v>
      </c>
      <c r="F53" s="597">
        <f t="shared" si="15"/>
        <v>0</v>
      </c>
      <c r="G53" s="597">
        <f t="shared" si="15"/>
        <v>1083.9441325499999</v>
      </c>
      <c r="H53" s="597">
        <f t="shared" si="15"/>
        <v>0</v>
      </c>
      <c r="I53" s="597">
        <f t="shared" si="15"/>
        <v>0</v>
      </c>
      <c r="J53" s="597">
        <f t="shared" si="15"/>
        <v>0</v>
      </c>
      <c r="K53" s="597">
        <f t="shared" si="15"/>
        <v>129.28258957</v>
      </c>
      <c r="L53" s="604">
        <f t="shared" si="1"/>
        <v>1412.5190398699999</v>
      </c>
      <c r="M53" s="550"/>
      <c r="N53" s="551"/>
      <c r="O53" s="564"/>
      <c r="P53" s="564"/>
    </row>
    <row r="54" spans="2:16" s="533" customFormat="1" ht="17.100000000000001" customHeight="1">
      <c r="B54" s="555"/>
      <c r="C54" s="556" t="s">
        <v>394</v>
      </c>
      <c r="D54" s="597">
        <f>C_out!C17</f>
        <v>0</v>
      </c>
      <c r="E54" s="597">
        <f>C_out!D17</f>
        <v>0</v>
      </c>
      <c r="F54" s="597">
        <f>C_out!E17</f>
        <v>0</v>
      </c>
      <c r="G54" s="597">
        <f>C_out!F17</f>
        <v>0</v>
      </c>
      <c r="H54" s="597">
        <f>C_out!G17</f>
        <v>0</v>
      </c>
      <c r="I54" s="597">
        <f>C_out!H17</f>
        <v>0</v>
      </c>
      <c r="J54" s="597">
        <f>C_out!I17</f>
        <v>0</v>
      </c>
      <c r="K54" s="597">
        <f>C_out!J17</f>
        <v>0</v>
      </c>
      <c r="L54" s="593">
        <f t="shared" si="1"/>
        <v>0</v>
      </c>
      <c r="M54" s="550"/>
      <c r="N54" s="551"/>
      <c r="O54" s="564"/>
      <c r="P54" s="564"/>
    </row>
    <row r="55" spans="2:16" s="533" customFormat="1" ht="17.100000000000001" customHeight="1">
      <c r="B55" s="555"/>
      <c r="C55" s="556" t="s">
        <v>395</v>
      </c>
      <c r="D55" s="597">
        <f>C_out!C18</f>
        <v>199.29231775000002</v>
      </c>
      <c r="E55" s="597">
        <f>C_out!D18</f>
        <v>0</v>
      </c>
      <c r="F55" s="597">
        <f>C_out!E18</f>
        <v>0</v>
      </c>
      <c r="G55" s="597">
        <f>C_out!F18</f>
        <v>1083.9441325499999</v>
      </c>
      <c r="H55" s="597">
        <f>C_out!G18</f>
        <v>0</v>
      </c>
      <c r="I55" s="597">
        <f>C_out!H18</f>
        <v>0</v>
      </c>
      <c r="J55" s="597">
        <f>C_out!I18</f>
        <v>0</v>
      </c>
      <c r="K55" s="597">
        <f>C_out!J18</f>
        <v>129.28258957</v>
      </c>
      <c r="L55" s="593">
        <f t="shared" si="1"/>
        <v>1412.5190398699999</v>
      </c>
      <c r="M55" s="550"/>
      <c r="N55" s="551"/>
      <c r="O55" s="565"/>
      <c r="P55" s="565"/>
    </row>
    <row r="56" spans="2:16" s="544" customFormat="1" ht="17.100000000000001" customHeight="1">
      <c r="B56" s="557"/>
      <c r="C56" s="561" t="s">
        <v>17</v>
      </c>
      <c r="D56" s="597">
        <f>C_out!C19</f>
        <v>46.701860109999998</v>
      </c>
      <c r="E56" s="597">
        <f>C_out!D19</f>
        <v>0</v>
      </c>
      <c r="F56" s="597">
        <f>C_out!E19</f>
        <v>38.247359359999997</v>
      </c>
      <c r="G56" s="597">
        <f>C_out!F19</f>
        <v>472.12637444000001</v>
      </c>
      <c r="H56" s="597">
        <f>C_out!G19</f>
        <v>0</v>
      </c>
      <c r="I56" s="597">
        <f>C_out!H19</f>
        <v>0</v>
      </c>
      <c r="J56" s="597">
        <f>C_out!I19</f>
        <v>0</v>
      </c>
      <c r="K56" s="597">
        <f>C_out!J19</f>
        <v>979.22616634999963</v>
      </c>
      <c r="L56" s="593">
        <f t="shared" si="1"/>
        <v>1536.3017602599996</v>
      </c>
      <c r="M56" s="550"/>
      <c r="N56" s="551"/>
      <c r="O56" s="524"/>
      <c r="P56" s="524"/>
    </row>
    <row r="57" spans="2:16" s="544" customFormat="1" ht="17.100000000000001" customHeight="1">
      <c r="B57" s="557"/>
      <c r="C57" s="561" t="s">
        <v>18</v>
      </c>
      <c r="D57" s="591">
        <f>C_out!C20</f>
        <v>152.15305566000001</v>
      </c>
      <c r="E57" s="591"/>
      <c r="F57" s="591"/>
      <c r="G57" s="591"/>
      <c r="H57" s="591"/>
      <c r="I57" s="591"/>
      <c r="J57" s="597"/>
      <c r="K57" s="591"/>
      <c r="L57" s="593">
        <f t="shared" si="1"/>
        <v>152.15305566000001</v>
      </c>
      <c r="M57" s="550"/>
      <c r="N57" s="551"/>
      <c r="O57" s="524"/>
      <c r="P57" s="524"/>
    </row>
    <row r="58" spans="2:16" s="544" customFormat="1" ht="17.100000000000001" customHeight="1">
      <c r="B58" s="580"/>
      <c r="C58" s="587" t="s">
        <v>334</v>
      </c>
      <c r="D58" s="600">
        <f>D59+D60</f>
        <v>0</v>
      </c>
      <c r="E58" s="600">
        <f t="shared" ref="E58:K58" si="16">E59+E60</f>
        <v>0</v>
      </c>
      <c r="F58" s="600">
        <f t="shared" si="16"/>
        <v>0</v>
      </c>
      <c r="G58" s="600">
        <f t="shared" si="16"/>
        <v>0</v>
      </c>
      <c r="H58" s="600">
        <f t="shared" si="16"/>
        <v>0</v>
      </c>
      <c r="I58" s="598">
        <f t="shared" si="16"/>
        <v>16.205077320000004</v>
      </c>
      <c r="J58" s="600">
        <f t="shared" si="16"/>
        <v>0</v>
      </c>
      <c r="K58" s="598">
        <f t="shared" si="16"/>
        <v>0</v>
      </c>
      <c r="L58" s="603">
        <f t="shared" si="1"/>
        <v>16.205077320000004</v>
      </c>
      <c r="M58" s="550"/>
      <c r="N58" s="551"/>
      <c r="O58" s="524"/>
      <c r="P58" s="524"/>
    </row>
    <row r="59" spans="2:16" s="544" customFormat="1" ht="17.100000000000001" customHeight="1">
      <c r="B59" s="580"/>
      <c r="C59" s="556" t="s">
        <v>394</v>
      </c>
      <c r="D59" s="594"/>
      <c r="E59" s="594"/>
      <c r="F59" s="594"/>
      <c r="G59" s="594"/>
      <c r="H59" s="594"/>
      <c r="I59" s="597">
        <f>C_out!K21+C_out!J21</f>
        <v>16.205077320000004</v>
      </c>
      <c r="J59" s="594"/>
      <c r="K59" s="591"/>
      <c r="L59" s="593">
        <f t="shared" si="1"/>
        <v>16.205077320000004</v>
      </c>
      <c r="M59" s="550"/>
      <c r="N59" s="551"/>
      <c r="O59" s="524"/>
      <c r="P59" s="524"/>
    </row>
    <row r="60" spans="2:16" s="544" customFormat="1" ht="17.100000000000001" customHeight="1">
      <c r="B60" s="580"/>
      <c r="C60" s="556" t="s">
        <v>395</v>
      </c>
      <c r="D60" s="594"/>
      <c r="E60" s="594"/>
      <c r="F60" s="594"/>
      <c r="G60" s="594"/>
      <c r="H60" s="594"/>
      <c r="I60" s="597">
        <f>C_out!L20</f>
        <v>0</v>
      </c>
      <c r="J60" s="594"/>
      <c r="K60" s="591"/>
      <c r="L60" s="593">
        <f t="shared" si="1"/>
        <v>0</v>
      </c>
      <c r="M60" s="550"/>
      <c r="N60" s="551"/>
      <c r="O60" s="524"/>
      <c r="P60" s="524"/>
    </row>
    <row r="61" spans="2:16" s="544" customFormat="1" ht="15.75">
      <c r="B61" s="555"/>
      <c r="C61" s="559" t="s">
        <v>32</v>
      </c>
      <c r="D61" s="599">
        <f>D58+D52</f>
        <v>398.14723352000004</v>
      </c>
      <c r="E61" s="599">
        <f t="shared" ref="E61:K61" si="17">E58+E52</f>
        <v>0</v>
      </c>
      <c r="F61" s="599">
        <f t="shared" si="17"/>
        <v>38.247359359999997</v>
      </c>
      <c r="G61" s="599">
        <f t="shared" si="17"/>
        <v>1556.07050699</v>
      </c>
      <c r="H61" s="599">
        <f t="shared" si="17"/>
        <v>0</v>
      </c>
      <c r="I61" s="599">
        <f t="shared" si="17"/>
        <v>16.205077320000004</v>
      </c>
      <c r="J61" s="599">
        <f t="shared" si="17"/>
        <v>0</v>
      </c>
      <c r="K61" s="599">
        <f t="shared" si="17"/>
        <v>1108.5087559199997</v>
      </c>
      <c r="L61" s="601">
        <f t="shared" si="1"/>
        <v>3117.1789331099999</v>
      </c>
      <c r="M61" s="550"/>
      <c r="N61" s="551"/>
      <c r="O61" s="524"/>
      <c r="P61" s="524"/>
    </row>
    <row r="62" spans="2:16" s="564" customFormat="1" ht="30" customHeight="1">
      <c r="B62" s="566"/>
      <c r="C62" s="560" t="s">
        <v>33</v>
      </c>
      <c r="D62" s="601">
        <f t="shared" ref="D62:K62" si="18">+SUM(D21,D32,D43,D50,D61)</f>
        <v>104611.92530033005</v>
      </c>
      <c r="E62" s="601">
        <f t="shared" si="18"/>
        <v>8043.9861388999998</v>
      </c>
      <c r="F62" s="601">
        <f t="shared" si="18"/>
        <v>41124.375306474998</v>
      </c>
      <c r="G62" s="601">
        <f t="shared" si="18"/>
        <v>535516.64629579021</v>
      </c>
      <c r="H62" s="601">
        <f t="shared" si="18"/>
        <v>19342.133087329992</v>
      </c>
      <c r="I62" s="601">
        <f t="shared" si="18"/>
        <v>379782.1356348999</v>
      </c>
      <c r="J62" s="601">
        <f t="shared" si="18"/>
        <v>0</v>
      </c>
      <c r="K62" s="601">
        <f t="shared" si="18"/>
        <v>306776.93778419506</v>
      </c>
      <c r="L62" s="602">
        <f>SUM(D62:K62)</f>
        <v>1395198.1395479203</v>
      </c>
      <c r="M62" s="567"/>
      <c r="N62" s="568"/>
      <c r="O62" s="569"/>
      <c r="P62" s="569"/>
    </row>
    <row r="63" spans="2:16" s="564" customFormat="1" ht="9.9499999999999993" customHeight="1">
      <c r="B63" s="566"/>
      <c r="C63" s="560"/>
      <c r="D63" s="595"/>
      <c r="E63" s="595"/>
      <c r="F63" s="595"/>
      <c r="G63" s="595"/>
      <c r="H63" s="595"/>
      <c r="I63" s="595"/>
      <c r="J63" s="595"/>
      <c r="K63" s="595"/>
      <c r="L63" s="596"/>
      <c r="M63" s="570"/>
      <c r="N63" s="568"/>
      <c r="O63" s="524"/>
      <c r="P63" s="524"/>
    </row>
    <row r="64" spans="2:16" s="565" customFormat="1" ht="50.25" customHeight="1">
      <c r="B64" s="571"/>
      <c r="C64" s="769" t="s">
        <v>404</v>
      </c>
      <c r="D64" s="769"/>
      <c r="E64" s="769"/>
      <c r="F64" s="769"/>
      <c r="G64" s="769"/>
      <c r="H64" s="769"/>
      <c r="I64" s="769"/>
      <c r="J64" s="769"/>
      <c r="K64" s="769"/>
      <c r="L64" s="769"/>
      <c r="M64" s="572"/>
      <c r="N64" s="573"/>
      <c r="O64" s="524"/>
      <c r="P64" s="524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conditionalFormatting sqref="D6:F6">
    <cfRule type="expression" dxfId="21" priority="19" stopIfTrue="1">
      <formula>COUNTA(D11:L62)&lt;&gt;COUNTIF(D11:L62,"&gt;=0")</formula>
    </cfRule>
  </conditionalFormatting>
  <conditionalFormatting sqref="G6">
    <cfRule type="expression" dxfId="20" priority="20" stopIfTrue="1">
      <formula>COUNTA(G11:N62)&lt;&gt;COUNTIF(G11:N62,"&gt;=0")</formula>
    </cfRule>
  </conditionalFormatting>
  <conditionalFormatting sqref="L12:L62 D14:K17 D25:K62 D19:K23">
    <cfRule type="expression" dxfId="19" priority="21" stopIfTrue="1">
      <formula>AND(D12&lt;&gt;"",OR(D12&lt;0,NOT(ISNUMBER(D12))))</formula>
    </cfRule>
  </conditionalFormatting>
  <conditionalFormatting sqref="H6:M6">
    <cfRule type="expression" dxfId="18" priority="29" stopIfTrue="1">
      <formula>COUNTA(H11:N62)&lt;&gt;COUNTIF(H11:N62,"&gt;=0")</formula>
    </cfRule>
  </conditionalFormatting>
  <conditionalFormatting sqref="D12:K12">
    <cfRule type="expression" dxfId="17" priority="18" stopIfTrue="1">
      <formula>AND(D12&lt;&gt;"",OR(D12&lt;0,NOT(ISNUMBER(D12))))</formula>
    </cfRule>
  </conditionalFormatting>
  <conditionalFormatting sqref="D18:K18">
    <cfRule type="expression" dxfId="16" priority="17" stopIfTrue="1">
      <formula>AND(D18&lt;&gt;"",OR(D18&lt;0,NOT(ISNUMBER(D18))))</formula>
    </cfRule>
  </conditionalFormatting>
  <conditionalFormatting sqref="D13">
    <cfRule type="expression" dxfId="15" priority="16" stopIfTrue="1">
      <formula>AND(D13&lt;&gt;"",OR(D13&lt;0,NOT(ISNUMBER(D13))))</formula>
    </cfRule>
  </conditionalFormatting>
  <conditionalFormatting sqref="E13">
    <cfRule type="expression" dxfId="14" priority="15" stopIfTrue="1">
      <formula>AND(E13&lt;&gt;"",OR(E13&lt;0,NOT(ISNUMBER(E13))))</formula>
    </cfRule>
  </conditionalFormatting>
  <conditionalFormatting sqref="F13">
    <cfRule type="expression" dxfId="13" priority="14" stopIfTrue="1">
      <formula>AND(F13&lt;&gt;"",OR(F13&lt;0,NOT(ISNUMBER(F13))))</formula>
    </cfRule>
  </conditionalFormatting>
  <conditionalFormatting sqref="G13">
    <cfRule type="expression" dxfId="12" priority="13" stopIfTrue="1">
      <formula>AND(G13&lt;&gt;"",OR(G13&lt;0,NOT(ISNUMBER(G13))))</formula>
    </cfRule>
  </conditionalFormatting>
  <conditionalFormatting sqref="H13">
    <cfRule type="expression" dxfId="11" priority="12" stopIfTrue="1">
      <formula>AND(H13&lt;&gt;"",OR(H13&lt;0,NOT(ISNUMBER(H13))))</formula>
    </cfRule>
  </conditionalFormatting>
  <conditionalFormatting sqref="I13">
    <cfRule type="expression" dxfId="10" priority="11" stopIfTrue="1">
      <formula>AND(I13&lt;&gt;"",OR(I13&lt;0,NOT(ISNUMBER(I13))))</formula>
    </cfRule>
  </conditionalFormatting>
  <conditionalFormatting sqref="J13">
    <cfRule type="expression" dxfId="9" priority="10" stopIfTrue="1">
      <formula>AND(J13&lt;&gt;"",OR(J13&lt;0,NOT(ISNUMBER(J13))))</formula>
    </cfRule>
  </conditionalFormatting>
  <conditionalFormatting sqref="K13">
    <cfRule type="expression" dxfId="8" priority="9" stopIfTrue="1">
      <formula>AND(K13&lt;&gt;"",OR(K13&lt;0,NOT(ISNUMBER(K13))))</formula>
    </cfRule>
  </conditionalFormatting>
  <conditionalFormatting sqref="D24">
    <cfRule type="expression" dxfId="7" priority="8" stopIfTrue="1">
      <formula>AND(D24&lt;&gt;"",OR(D24&lt;0,NOT(ISNUMBER(D24))))</formula>
    </cfRule>
  </conditionalFormatting>
  <conditionalFormatting sqref="E24">
    <cfRule type="expression" dxfId="6" priority="7" stopIfTrue="1">
      <formula>AND(E24&lt;&gt;"",OR(E24&lt;0,NOT(ISNUMBER(E24))))</formula>
    </cfRule>
  </conditionalFormatting>
  <conditionalFormatting sqref="F24">
    <cfRule type="expression" dxfId="5" priority="6" stopIfTrue="1">
      <formula>AND(F24&lt;&gt;"",OR(F24&lt;0,NOT(ISNUMBER(F24))))</formula>
    </cfRule>
  </conditionalFormatting>
  <conditionalFormatting sqref="G24">
    <cfRule type="expression" dxfId="4" priority="5" stopIfTrue="1">
      <formula>AND(G24&lt;&gt;"",OR(G24&lt;0,NOT(ISNUMBER(G24))))</formula>
    </cfRule>
  </conditionalFormatting>
  <conditionalFormatting sqref="H24">
    <cfRule type="expression" dxfId="3" priority="4" stopIfTrue="1">
      <formula>AND(H24&lt;&gt;"",OR(H24&lt;0,NOT(ISNUMBER(H24))))</formula>
    </cfRule>
  </conditionalFormatting>
  <conditionalFormatting sqref="I24">
    <cfRule type="expression" dxfId="2" priority="3" stopIfTrue="1">
      <formula>AND(I24&lt;&gt;"",OR(I24&lt;0,NOT(ISNUMBER(I24))))</formula>
    </cfRule>
  </conditionalFormatting>
  <conditionalFormatting sqref="J24">
    <cfRule type="expression" dxfId="1" priority="2" stopIfTrue="1">
      <formula>AND(J24&lt;&gt;"",OR(J24&lt;0,NOT(ISNUMBER(J24))))</formula>
    </cfRule>
  </conditionalFormatting>
  <conditionalFormatting sqref="K24">
    <cfRule type="expression" dxfId="0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J21" sqref="J21"/>
    </sheetView>
  </sheetViews>
  <sheetFormatPr defaultRowHeight="12"/>
  <cols>
    <col min="1" max="1" width="26.140625" customWidth="1"/>
    <col min="2" max="2" width="15.140625" customWidth="1"/>
    <col min="3" max="3" width="13.85546875" customWidth="1"/>
    <col min="5" max="5" width="10.7109375" customWidth="1"/>
    <col min="6" max="6" width="9.85546875" customWidth="1"/>
    <col min="10" max="10" width="10.42578125" customWidth="1"/>
    <col min="11" max="11" width="12.5703125" customWidth="1"/>
  </cols>
  <sheetData>
    <row r="1" spans="1:12" ht="15">
      <c r="A1" s="605" t="s">
        <v>856</v>
      </c>
      <c r="B1" s="605" t="s">
        <v>857</v>
      </c>
      <c r="C1" s="605" t="s">
        <v>858</v>
      </c>
      <c r="D1" s="605" t="s">
        <v>859</v>
      </c>
      <c r="E1" s="605" t="s">
        <v>860</v>
      </c>
      <c r="F1" s="605" t="s">
        <v>423</v>
      </c>
      <c r="G1" s="605" t="s">
        <v>861</v>
      </c>
      <c r="H1" s="605" t="s">
        <v>862</v>
      </c>
      <c r="I1" s="605" t="s">
        <v>863</v>
      </c>
      <c r="J1" s="605" t="s">
        <v>864</v>
      </c>
      <c r="K1" s="605" t="s">
        <v>865</v>
      </c>
      <c r="L1" s="605" t="s">
        <v>866</v>
      </c>
    </row>
    <row r="2" spans="1:12" ht="15">
      <c r="A2" s="606" t="s">
        <v>417</v>
      </c>
      <c r="B2" s="606" t="s">
        <v>867</v>
      </c>
      <c r="C2" s="607">
        <v>374.34005480500002</v>
      </c>
      <c r="D2" s="607">
        <v>5820.2700164400003</v>
      </c>
      <c r="E2" s="607">
        <v>1105.6040195100002</v>
      </c>
      <c r="F2" s="607">
        <v>146596.92149069483</v>
      </c>
      <c r="G2" s="607">
        <v>785.07846177999954</v>
      </c>
      <c r="H2" s="607">
        <v>3529.8492447100057</v>
      </c>
      <c r="I2" s="608"/>
      <c r="J2" s="607">
        <v>34175.501043425014</v>
      </c>
      <c r="K2" s="608"/>
      <c r="L2" s="608"/>
    </row>
    <row r="3" spans="1:12" ht="15">
      <c r="A3" s="606" t="s">
        <v>417</v>
      </c>
      <c r="B3" s="606" t="s">
        <v>868</v>
      </c>
      <c r="C3" s="607">
        <v>29723.50066092001</v>
      </c>
      <c r="D3" s="608"/>
      <c r="E3" s="607">
        <v>12813.780912815018</v>
      </c>
      <c r="F3" s="607">
        <v>39050.446782320119</v>
      </c>
      <c r="G3" s="607">
        <v>7480.2666767099909</v>
      </c>
      <c r="H3" s="607">
        <v>31567.136916339969</v>
      </c>
      <c r="I3" s="608"/>
      <c r="J3" s="607">
        <v>15207.465949024998</v>
      </c>
      <c r="K3" s="608"/>
      <c r="L3" s="608"/>
    </row>
    <row r="4" spans="1:12" ht="15">
      <c r="A4" s="606" t="s">
        <v>417</v>
      </c>
      <c r="B4" s="606" t="s">
        <v>869</v>
      </c>
      <c r="C4" s="607">
        <v>9167.7912794550102</v>
      </c>
      <c r="D4" s="607">
        <v>204.92450953999997</v>
      </c>
      <c r="E4" s="607">
        <v>12578.916308979991</v>
      </c>
      <c r="F4" s="607">
        <v>48751.184984114967</v>
      </c>
      <c r="G4" s="607">
        <v>11076.787948840001</v>
      </c>
      <c r="H4" s="607">
        <v>10745.57627451498</v>
      </c>
      <c r="I4" s="608"/>
      <c r="J4" s="607">
        <v>128679.00658314004</v>
      </c>
      <c r="K4" s="608"/>
      <c r="L4" s="608"/>
    </row>
    <row r="5" spans="1:12" ht="15">
      <c r="A5" s="606" t="s">
        <v>417</v>
      </c>
      <c r="B5" s="606" t="s">
        <v>870</v>
      </c>
      <c r="C5" s="608"/>
      <c r="D5" s="608"/>
      <c r="E5" s="608"/>
      <c r="F5" s="607">
        <v>2176.1154295400002</v>
      </c>
      <c r="G5" s="608"/>
      <c r="H5" s="608"/>
      <c r="I5" s="608"/>
      <c r="J5" s="607">
        <v>9719.6766002399909</v>
      </c>
      <c r="K5" s="608"/>
      <c r="L5" s="608"/>
    </row>
    <row r="6" spans="1:12" ht="15">
      <c r="A6" s="606" t="s">
        <v>417</v>
      </c>
      <c r="B6" s="606" t="s">
        <v>871</v>
      </c>
      <c r="C6" s="608"/>
      <c r="D6" s="608"/>
      <c r="E6" s="608"/>
      <c r="F6" s="608"/>
      <c r="G6" s="608"/>
      <c r="H6" s="608"/>
      <c r="I6" s="608"/>
      <c r="J6" s="608"/>
      <c r="K6" s="607">
        <v>185921.60233377002</v>
      </c>
      <c r="L6" s="607">
        <v>1.2678109799999999</v>
      </c>
    </row>
    <row r="7" spans="1:12" ht="15">
      <c r="A7" s="606" t="s">
        <v>418</v>
      </c>
      <c r="B7" s="606" t="s">
        <v>867</v>
      </c>
      <c r="C7" s="608"/>
      <c r="D7" s="608"/>
      <c r="E7" s="608"/>
      <c r="F7" s="607">
        <v>82.431162189999995</v>
      </c>
      <c r="G7" s="608"/>
      <c r="H7" s="607">
        <v>47.601557939999985</v>
      </c>
      <c r="I7" s="608"/>
      <c r="J7" s="607">
        <v>88.361752469999985</v>
      </c>
      <c r="K7" s="608"/>
      <c r="L7" s="608"/>
    </row>
    <row r="8" spans="1:12" ht="15">
      <c r="A8" s="606" t="s">
        <v>418</v>
      </c>
      <c r="B8" s="606" t="s">
        <v>868</v>
      </c>
      <c r="C8" s="607">
        <v>197.31862051000007</v>
      </c>
      <c r="D8" s="608"/>
      <c r="E8" s="607">
        <v>71.427728509999994</v>
      </c>
      <c r="F8" s="607">
        <v>1347.6360082249994</v>
      </c>
      <c r="G8" s="608"/>
      <c r="H8" s="607">
        <v>371.71135727500001</v>
      </c>
      <c r="I8" s="608"/>
      <c r="J8" s="607">
        <v>662.65849341500018</v>
      </c>
      <c r="K8" s="608"/>
      <c r="L8" s="608"/>
    </row>
    <row r="9" spans="1:12" ht="15">
      <c r="A9" s="606" t="s">
        <v>418</v>
      </c>
      <c r="B9" s="606" t="s">
        <v>869</v>
      </c>
      <c r="C9" s="607">
        <v>318.26363116999983</v>
      </c>
      <c r="D9" s="608"/>
      <c r="E9" s="607">
        <v>279.70567683500008</v>
      </c>
      <c r="F9" s="607">
        <v>1310.2573048149998</v>
      </c>
      <c r="G9" s="608"/>
      <c r="H9" s="607">
        <v>60.963866570000015</v>
      </c>
      <c r="I9" s="608"/>
      <c r="J9" s="607">
        <v>9383.5832096999984</v>
      </c>
      <c r="K9" s="608"/>
      <c r="L9" s="608"/>
    </row>
    <row r="10" spans="1:12" ht="15">
      <c r="A10" s="606" t="s">
        <v>418</v>
      </c>
      <c r="B10" s="606" t="s">
        <v>870</v>
      </c>
      <c r="C10" s="608"/>
      <c r="D10" s="608"/>
      <c r="E10" s="608"/>
      <c r="F10" s="607">
        <v>0.14406245000000001</v>
      </c>
      <c r="G10" s="608"/>
      <c r="H10" s="608"/>
      <c r="I10" s="608"/>
      <c r="J10" s="607">
        <v>203.37962062</v>
      </c>
      <c r="K10" s="608"/>
      <c r="L10" s="608"/>
    </row>
    <row r="11" spans="1:12" ht="15">
      <c r="A11" s="606" t="s">
        <v>418</v>
      </c>
      <c r="B11" s="606" t="s">
        <v>871</v>
      </c>
      <c r="C11" s="608"/>
      <c r="D11" s="608"/>
      <c r="E11" s="608"/>
      <c r="F11" s="608"/>
      <c r="G11" s="608"/>
      <c r="H11" s="608"/>
      <c r="I11" s="608"/>
      <c r="J11" s="608"/>
      <c r="K11" s="607">
        <v>7374.3002873000023</v>
      </c>
      <c r="L11" s="607">
        <v>1688.2124867399996</v>
      </c>
    </row>
    <row r="12" spans="1:12" ht="15">
      <c r="A12" s="606" t="s">
        <v>419</v>
      </c>
      <c r="B12" s="606" t="s">
        <v>867</v>
      </c>
      <c r="C12" s="607">
        <v>261.60810269999996</v>
      </c>
      <c r="D12" s="607">
        <v>1415.5764378599995</v>
      </c>
      <c r="E12" s="607">
        <v>431.33786403000005</v>
      </c>
      <c r="F12" s="607">
        <v>104526.54754991518</v>
      </c>
      <c r="G12" s="608"/>
      <c r="H12" s="607">
        <v>743.06558900999983</v>
      </c>
      <c r="I12" s="608"/>
      <c r="J12" s="607">
        <v>20247.337040104976</v>
      </c>
      <c r="K12" s="608"/>
      <c r="L12" s="608"/>
    </row>
    <row r="13" spans="1:12" ht="15">
      <c r="A13" s="606" t="s">
        <v>419</v>
      </c>
      <c r="B13" s="606" t="s">
        <v>868</v>
      </c>
      <c r="C13" s="607">
        <v>61832.446203000043</v>
      </c>
      <c r="D13" s="607">
        <v>299.51451757999996</v>
      </c>
      <c r="E13" s="607">
        <v>11185.089794549986</v>
      </c>
      <c r="F13" s="607">
        <v>104724.19474077009</v>
      </c>
      <c r="G13" s="608"/>
      <c r="H13" s="607">
        <v>112.43093628</v>
      </c>
      <c r="I13" s="608"/>
      <c r="J13" s="607">
        <v>13092.153426840001</v>
      </c>
      <c r="K13" s="608"/>
      <c r="L13" s="608"/>
    </row>
    <row r="14" spans="1:12" ht="15">
      <c r="A14" s="606" t="s">
        <v>419</v>
      </c>
      <c r="B14" s="606" t="s">
        <v>869</v>
      </c>
      <c r="C14" s="607">
        <v>2338.5095142500008</v>
      </c>
      <c r="D14" s="607">
        <v>303.70065748000002</v>
      </c>
      <c r="E14" s="607">
        <v>2620.2656418849997</v>
      </c>
      <c r="F14" s="607">
        <v>84074.150561245086</v>
      </c>
      <c r="G14" s="608"/>
      <c r="H14" s="608"/>
      <c r="I14" s="608"/>
      <c r="J14" s="607">
        <v>43139.231916035031</v>
      </c>
      <c r="K14" s="608"/>
      <c r="L14" s="608"/>
    </row>
    <row r="15" spans="1:12" ht="15">
      <c r="A15" s="606" t="s">
        <v>419</v>
      </c>
      <c r="B15" s="606" t="s">
        <v>870</v>
      </c>
      <c r="C15" s="608"/>
      <c r="D15" s="608"/>
      <c r="E15" s="608"/>
      <c r="F15" s="607">
        <v>1320.5457125200005</v>
      </c>
      <c r="G15" s="608"/>
      <c r="H15" s="608"/>
      <c r="I15" s="608"/>
      <c r="J15" s="607">
        <v>31070.073393260001</v>
      </c>
      <c r="K15" s="608"/>
      <c r="L15" s="608"/>
    </row>
    <row r="16" spans="1:12" ht="15">
      <c r="A16" s="606" t="s">
        <v>419</v>
      </c>
      <c r="B16" s="606" t="s">
        <v>871</v>
      </c>
      <c r="C16" s="608"/>
      <c r="D16" s="608"/>
      <c r="E16" s="608"/>
      <c r="F16" s="608"/>
      <c r="G16" s="608"/>
      <c r="H16" s="608"/>
      <c r="I16" s="608"/>
      <c r="J16" s="608"/>
      <c r="K16" s="607">
        <v>137602.21189614994</v>
      </c>
      <c r="L16" s="608"/>
    </row>
    <row r="17" spans="1:12" ht="15">
      <c r="A17" s="606" t="s">
        <v>420</v>
      </c>
      <c r="B17" s="606" t="s">
        <v>867</v>
      </c>
      <c r="C17" s="607"/>
      <c r="D17" s="608"/>
      <c r="E17" s="608"/>
      <c r="F17" s="607"/>
      <c r="G17" s="608"/>
      <c r="H17" s="608"/>
      <c r="I17" s="608"/>
      <c r="J17" s="607"/>
      <c r="K17" s="608"/>
      <c r="L17" s="608"/>
    </row>
    <row r="18" spans="1:12" ht="15">
      <c r="A18" s="606" t="s">
        <v>420</v>
      </c>
      <c r="B18" s="606" t="s">
        <v>868</v>
      </c>
      <c r="C18" s="607">
        <v>199.29231775000002</v>
      </c>
      <c r="D18" s="608"/>
      <c r="E18" s="607"/>
      <c r="F18" s="607">
        <v>1083.9441325499999</v>
      </c>
      <c r="G18" s="608"/>
      <c r="H18" s="608"/>
      <c r="I18" s="608"/>
      <c r="J18" s="607">
        <v>129.28258957</v>
      </c>
      <c r="K18" s="608"/>
      <c r="L18" s="608"/>
    </row>
    <row r="19" spans="1:12" ht="15">
      <c r="A19" s="606" t="s">
        <v>420</v>
      </c>
      <c r="B19" s="606" t="s">
        <v>869</v>
      </c>
      <c r="C19" s="607">
        <v>46.701860109999998</v>
      </c>
      <c r="D19" s="608"/>
      <c r="E19" s="608">
        <v>38.247359359999997</v>
      </c>
      <c r="F19" s="608">
        <v>472.12637444000001</v>
      </c>
      <c r="G19" s="608"/>
      <c r="H19" s="608"/>
      <c r="I19" s="608"/>
      <c r="J19" s="608">
        <v>979.22616634999963</v>
      </c>
      <c r="K19" s="608"/>
      <c r="L19" s="608"/>
    </row>
    <row r="20" spans="1:12" ht="15">
      <c r="A20" s="606" t="s">
        <v>420</v>
      </c>
      <c r="B20" s="606" t="s">
        <v>870</v>
      </c>
      <c r="C20" s="608">
        <v>152.15305566000001</v>
      </c>
      <c r="D20" s="608"/>
      <c r="E20" s="608"/>
      <c r="F20" s="608"/>
      <c r="G20" s="608"/>
      <c r="H20" s="608"/>
      <c r="I20" s="608"/>
      <c r="J20" s="607"/>
      <c r="K20" s="607"/>
      <c r="L20" s="608"/>
    </row>
    <row r="21" spans="1:12">
      <c r="B21" t="s">
        <v>871</v>
      </c>
      <c r="J21">
        <v>2.06664585</v>
      </c>
      <c r="K21">
        <v>14.138431470000004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9"/>
  <sheetViews>
    <sheetView workbookViewId="0">
      <selection activeCell="A4" sqref="A4"/>
    </sheetView>
  </sheetViews>
  <sheetFormatPr defaultRowHeight="12.75"/>
  <cols>
    <col min="1" max="1" width="12.7109375" style="457" bestFit="1" customWidth="1"/>
    <col min="2" max="2" width="37" style="458" customWidth="1"/>
    <col min="3" max="5" width="9.140625" style="456"/>
    <col min="6" max="6" width="29.5703125" style="456" customWidth="1"/>
    <col min="7" max="16384" width="9.140625" style="456"/>
  </cols>
  <sheetData>
    <row r="1" spans="1:2">
      <c r="A1" s="457" t="s">
        <v>324</v>
      </c>
    </row>
    <row r="3" spans="1:2" ht="15" customHeight="1">
      <c r="A3" s="462" t="s">
        <v>278</v>
      </c>
      <c r="B3" s="463" t="s">
        <v>279</v>
      </c>
    </row>
    <row r="4" spans="1:2" ht="15" customHeight="1">
      <c r="A4" s="459">
        <v>0.88416707938156569</v>
      </c>
      <c r="B4" s="460" t="s">
        <v>753</v>
      </c>
    </row>
    <row r="5" spans="1:2" ht="15" customHeight="1">
      <c r="A5" s="459">
        <v>5.6277940220935144E-2</v>
      </c>
      <c r="B5" s="460" t="s">
        <v>756</v>
      </c>
    </row>
    <row r="6" spans="1:2" ht="15" customHeight="1">
      <c r="A6" s="459">
        <v>2.3050246999590549E-2</v>
      </c>
      <c r="B6" s="460" t="s">
        <v>755</v>
      </c>
    </row>
    <row r="7" spans="1:2" ht="15" customHeight="1">
      <c r="A7" s="459">
        <v>2.1749480646485596E-2</v>
      </c>
      <c r="B7" s="460" t="s">
        <v>758</v>
      </c>
    </row>
    <row r="8" spans="1:2" ht="15" customHeight="1">
      <c r="A8" s="459">
        <v>5.8979307180423044E-3</v>
      </c>
      <c r="B8" s="460" t="s">
        <v>759</v>
      </c>
    </row>
    <row r="9" spans="1:2" ht="15" customHeight="1">
      <c r="A9" s="459">
        <v>3.4168841439426207E-3</v>
      </c>
      <c r="B9" s="460" t="s">
        <v>754</v>
      </c>
    </row>
    <row r="10" spans="1:2" ht="15" customHeight="1">
      <c r="A10" s="459">
        <v>2.0925861397250015E-3</v>
      </c>
      <c r="B10" s="460" t="s">
        <v>757</v>
      </c>
    </row>
    <row r="11" spans="1:2" ht="15" customHeight="1">
      <c r="A11" s="459">
        <v>1.9792485541551916E-3</v>
      </c>
      <c r="B11" s="460" t="s">
        <v>760</v>
      </c>
    </row>
    <row r="12" spans="1:2" ht="15" customHeight="1">
      <c r="A12" s="459">
        <v>7.7907988734425386E-4</v>
      </c>
      <c r="B12" s="460" t="s">
        <v>820</v>
      </c>
    </row>
    <row r="13" spans="1:2" ht="15" customHeight="1">
      <c r="A13" s="459">
        <v>5.7072958117437042E-4</v>
      </c>
      <c r="B13" s="460" t="s">
        <v>764</v>
      </c>
    </row>
    <row r="14" spans="1:2" ht="15" customHeight="1">
      <c r="A14" s="459">
        <v>1.867944887218098E-5</v>
      </c>
      <c r="B14" s="460" t="s">
        <v>761</v>
      </c>
    </row>
    <row r="15" spans="1:2" ht="15" customHeight="1">
      <c r="A15" s="459">
        <v>1.0064393431939435E-7</v>
      </c>
      <c r="B15" s="460" t="s">
        <v>762</v>
      </c>
    </row>
    <row r="16" spans="1:2" ht="15" customHeight="1">
      <c r="A16" s="461"/>
      <c r="B16" s="460"/>
    </row>
    <row r="38" spans="6:7">
      <c r="F38" s="456" t="s">
        <v>753</v>
      </c>
      <c r="G38" s="456" t="s">
        <v>765</v>
      </c>
    </row>
    <row r="39" spans="6:7">
      <c r="G39" s="456" t="s">
        <v>766</v>
      </c>
    </row>
    <row r="40" spans="6:7">
      <c r="G40" s="456" t="s">
        <v>767</v>
      </c>
    </row>
    <row r="41" spans="6:7">
      <c r="G41" s="456" t="s">
        <v>771</v>
      </c>
    </row>
    <row r="42" spans="6:7">
      <c r="G42" s="456" t="s">
        <v>772</v>
      </c>
    </row>
    <row r="43" spans="6:7">
      <c r="G43" s="456" t="s">
        <v>773</v>
      </c>
    </row>
    <row r="44" spans="6:7">
      <c r="G44" s="456" t="s">
        <v>774</v>
      </c>
    </row>
    <row r="45" spans="6:7">
      <c r="F45" s="456" t="s">
        <v>756</v>
      </c>
      <c r="G45" s="456" t="s">
        <v>783</v>
      </c>
    </row>
    <row r="46" spans="6:7">
      <c r="G46" s="456" t="s">
        <v>784</v>
      </c>
    </row>
    <row r="47" spans="6:7">
      <c r="G47" s="456" t="s">
        <v>785</v>
      </c>
    </row>
    <row r="48" spans="6:7">
      <c r="G48" s="456" t="s">
        <v>786</v>
      </c>
    </row>
    <row r="49" spans="6:7">
      <c r="G49" s="456" t="s">
        <v>787</v>
      </c>
    </row>
    <row r="50" spans="6:7">
      <c r="G50" s="456" t="s">
        <v>788</v>
      </c>
    </row>
    <row r="51" spans="6:7">
      <c r="G51" s="456" t="s">
        <v>789</v>
      </c>
    </row>
    <row r="52" spans="6:7">
      <c r="G52" s="456" t="s">
        <v>791</v>
      </c>
    </row>
    <row r="53" spans="6:7">
      <c r="G53" s="456" t="s">
        <v>792</v>
      </c>
    </row>
    <row r="54" spans="6:7">
      <c r="F54" s="456" t="s">
        <v>755</v>
      </c>
      <c r="G54" s="456" t="s">
        <v>777</v>
      </c>
    </row>
    <row r="55" spans="6:7">
      <c r="G55" s="456" t="s">
        <v>778</v>
      </c>
    </row>
    <row r="56" spans="6:7">
      <c r="G56" s="456" t="s">
        <v>780</v>
      </c>
    </row>
    <row r="57" spans="6:7">
      <c r="G57" s="456" t="s">
        <v>781</v>
      </c>
    </row>
    <row r="58" spans="6:7">
      <c r="G58" s="456" t="s">
        <v>782</v>
      </c>
    </row>
    <row r="59" spans="6:7">
      <c r="F59" s="456" t="s">
        <v>758</v>
      </c>
      <c r="G59" s="456" t="s">
        <v>796</v>
      </c>
    </row>
    <row r="60" spans="6:7">
      <c r="F60" s="456" t="s">
        <v>759</v>
      </c>
      <c r="G60" s="456" t="s">
        <v>799</v>
      </c>
    </row>
    <row r="61" spans="6:7">
      <c r="G61" s="456" t="s">
        <v>800</v>
      </c>
    </row>
    <row r="62" spans="6:7">
      <c r="G62" s="456" t="s">
        <v>801</v>
      </c>
    </row>
    <row r="63" spans="6:7">
      <c r="G63" s="456" t="s">
        <v>821</v>
      </c>
    </row>
    <row r="64" spans="6:7">
      <c r="G64" s="456" t="s">
        <v>803</v>
      </c>
    </row>
    <row r="65" spans="1:7">
      <c r="G65" s="456" t="s">
        <v>804</v>
      </c>
    </row>
    <row r="66" spans="1:7">
      <c r="G66" s="456" t="s">
        <v>807</v>
      </c>
    </row>
    <row r="67" spans="1:7">
      <c r="F67" s="456" t="s">
        <v>754</v>
      </c>
      <c r="G67" s="456" t="s">
        <v>775</v>
      </c>
    </row>
    <row r="68" spans="1:7">
      <c r="G68" s="456" t="s">
        <v>776</v>
      </c>
    </row>
    <row r="69" spans="1:7">
      <c r="F69" s="456" t="s">
        <v>757</v>
      </c>
      <c r="G69" s="456" t="s">
        <v>757</v>
      </c>
    </row>
    <row r="70" spans="1:7">
      <c r="F70" s="456" t="s">
        <v>760</v>
      </c>
      <c r="G70" s="456" t="s">
        <v>822</v>
      </c>
    </row>
    <row r="71" spans="1:7">
      <c r="G71" s="456" t="s">
        <v>810</v>
      </c>
    </row>
    <row r="72" spans="1:7">
      <c r="G72" s="456" t="s">
        <v>823</v>
      </c>
    </row>
    <row r="73" spans="1:7">
      <c r="G73" s="456" t="s">
        <v>811</v>
      </c>
    </row>
    <row r="74" spans="1:7">
      <c r="F74" s="456" t="s">
        <v>820</v>
      </c>
      <c r="G74" s="456" t="s">
        <v>820</v>
      </c>
    </row>
    <row r="75" spans="1:7">
      <c r="F75" s="456" t="s">
        <v>764</v>
      </c>
      <c r="G75" s="456" t="s">
        <v>764</v>
      </c>
    </row>
    <row r="76" spans="1:7">
      <c r="F76" s="456" t="s">
        <v>761</v>
      </c>
      <c r="G76" s="456" t="s">
        <v>812</v>
      </c>
    </row>
    <row r="77" spans="1:7">
      <c r="F77" s="456" t="s">
        <v>762</v>
      </c>
      <c r="G77" s="456" t="s">
        <v>816</v>
      </c>
    </row>
    <row r="79" spans="1:7">
      <c r="A79" s="457" t="s">
        <v>817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57" bestFit="1" customWidth="1"/>
    <col min="2" max="2" width="37" style="458" customWidth="1"/>
    <col min="3" max="5" width="9.140625" style="456"/>
    <col min="6" max="6" width="24.5703125" style="456" customWidth="1"/>
    <col min="7" max="16384" width="9.140625" style="456"/>
  </cols>
  <sheetData>
    <row r="1" spans="1:2">
      <c r="A1" s="457" t="s">
        <v>325</v>
      </c>
    </row>
    <row r="3" spans="1:2" ht="15" customHeight="1">
      <c r="A3" s="462" t="s">
        <v>278</v>
      </c>
      <c r="B3" s="463" t="s">
        <v>279</v>
      </c>
    </row>
    <row r="4" spans="1:2" ht="15" customHeight="1">
      <c r="A4" s="459">
        <v>0.89181692785460909</v>
      </c>
      <c r="B4" s="460" t="s">
        <v>753</v>
      </c>
    </row>
    <row r="5" spans="1:2" ht="15" customHeight="1">
      <c r="A5" s="459">
        <v>3.3507095807208384E-2</v>
      </c>
      <c r="B5" s="460" t="s">
        <v>757</v>
      </c>
    </row>
    <row r="6" spans="1:2" ht="15" customHeight="1">
      <c r="A6" s="459">
        <v>2.0950542721412179E-2</v>
      </c>
      <c r="B6" s="460" t="s">
        <v>754</v>
      </c>
    </row>
    <row r="7" spans="1:2" ht="15" customHeight="1">
      <c r="A7" s="459">
        <v>1.607566569013736E-2</v>
      </c>
      <c r="B7" s="460" t="s">
        <v>756</v>
      </c>
    </row>
    <row r="8" spans="1:2" ht="15" customHeight="1">
      <c r="A8" s="459">
        <v>1.3232109126698323E-2</v>
      </c>
      <c r="B8" s="460" t="s">
        <v>755</v>
      </c>
    </row>
    <row r="9" spans="1:2" ht="15" customHeight="1">
      <c r="A9" s="459">
        <v>1.3075222149317728E-2</v>
      </c>
      <c r="B9" s="460" t="s">
        <v>760</v>
      </c>
    </row>
    <row r="10" spans="1:2" ht="15" customHeight="1">
      <c r="A10" s="459">
        <v>5.1027822574952041E-3</v>
      </c>
      <c r="B10" s="460" t="s">
        <v>758</v>
      </c>
    </row>
    <row r="11" spans="1:2" ht="15" customHeight="1">
      <c r="A11" s="459">
        <v>5.0322686094498139E-3</v>
      </c>
      <c r="B11" s="460" t="s">
        <v>761</v>
      </c>
    </row>
    <row r="12" spans="1:2" ht="15" customHeight="1">
      <c r="A12" s="459">
        <v>1.0433701641812236E-3</v>
      </c>
      <c r="B12" s="460" t="s">
        <v>759</v>
      </c>
    </row>
    <row r="13" spans="1:2" ht="15" customHeight="1">
      <c r="A13" s="459">
        <v>1.6400837968420437E-4</v>
      </c>
      <c r="B13" s="460" t="s">
        <v>764</v>
      </c>
    </row>
    <row r="14" spans="1:2" ht="15" customHeight="1">
      <c r="A14" s="459"/>
      <c r="B14" s="460"/>
    </row>
    <row r="15" spans="1:2" ht="15" customHeight="1">
      <c r="A15" s="459"/>
      <c r="B15" s="460"/>
    </row>
    <row r="16" spans="1:2" ht="15" customHeight="1">
      <c r="A16" s="461"/>
      <c r="B16" s="460"/>
    </row>
    <row r="38" spans="6:7">
      <c r="F38" s="456" t="s">
        <v>753</v>
      </c>
      <c r="G38" s="456" t="s">
        <v>765</v>
      </c>
    </row>
    <row r="39" spans="6:7">
      <c r="G39" s="456" t="s">
        <v>766</v>
      </c>
    </row>
    <row r="40" spans="6:7">
      <c r="G40" s="456" t="s">
        <v>767</v>
      </c>
    </row>
    <row r="41" spans="6:7">
      <c r="G41" s="456" t="s">
        <v>768</v>
      </c>
    </row>
    <row r="42" spans="6:7">
      <c r="G42" s="456" t="s">
        <v>770</v>
      </c>
    </row>
    <row r="43" spans="6:7">
      <c r="G43" s="456" t="s">
        <v>771</v>
      </c>
    </row>
    <row r="44" spans="6:7">
      <c r="G44" s="456" t="s">
        <v>772</v>
      </c>
    </row>
    <row r="45" spans="6:7">
      <c r="G45" s="456" t="s">
        <v>773</v>
      </c>
    </row>
    <row r="46" spans="6:7">
      <c r="G46" s="456" t="s">
        <v>774</v>
      </c>
    </row>
    <row r="47" spans="6:7">
      <c r="F47" s="456" t="s">
        <v>757</v>
      </c>
      <c r="G47" s="456" t="s">
        <v>757</v>
      </c>
    </row>
    <row r="48" spans="6:7">
      <c r="F48" s="456" t="s">
        <v>754</v>
      </c>
      <c r="G48" s="456" t="s">
        <v>775</v>
      </c>
    </row>
    <row r="49" spans="6:7">
      <c r="G49" s="456" t="s">
        <v>776</v>
      </c>
    </row>
    <row r="50" spans="6:7">
      <c r="G50" s="456" t="s">
        <v>818</v>
      </c>
    </row>
    <row r="51" spans="6:7">
      <c r="F51" s="456" t="s">
        <v>756</v>
      </c>
      <c r="G51" s="456" t="s">
        <v>784</v>
      </c>
    </row>
    <row r="52" spans="6:7">
      <c r="G52" s="456" t="s">
        <v>785</v>
      </c>
    </row>
    <row r="53" spans="6:7">
      <c r="G53" s="456" t="s">
        <v>786</v>
      </c>
    </row>
    <row r="54" spans="6:7">
      <c r="G54" s="456" t="s">
        <v>787</v>
      </c>
    </row>
    <row r="55" spans="6:7">
      <c r="G55" s="456" t="s">
        <v>788</v>
      </c>
    </row>
    <row r="56" spans="6:7">
      <c r="G56" s="456" t="s">
        <v>789</v>
      </c>
    </row>
    <row r="57" spans="6:7">
      <c r="G57" s="456" t="s">
        <v>792</v>
      </c>
    </row>
    <row r="58" spans="6:7">
      <c r="F58" s="456" t="s">
        <v>755</v>
      </c>
      <c r="G58" s="456" t="s">
        <v>778</v>
      </c>
    </row>
    <row r="59" spans="6:7">
      <c r="G59" s="456" t="s">
        <v>780</v>
      </c>
    </row>
    <row r="60" spans="6:7">
      <c r="G60" s="456" t="s">
        <v>781</v>
      </c>
    </row>
    <row r="61" spans="6:7">
      <c r="F61" s="456" t="s">
        <v>760</v>
      </c>
      <c r="G61" s="456" t="s">
        <v>810</v>
      </c>
    </row>
    <row r="62" spans="6:7">
      <c r="G62" s="456" t="s">
        <v>811</v>
      </c>
    </row>
    <row r="63" spans="6:7">
      <c r="F63" s="456" t="s">
        <v>758</v>
      </c>
      <c r="G63" s="456" t="s">
        <v>796</v>
      </c>
    </row>
    <row r="64" spans="6:7">
      <c r="F64" s="456" t="s">
        <v>761</v>
      </c>
      <c r="G64" s="456" t="s">
        <v>812</v>
      </c>
    </row>
    <row r="65" spans="1:7">
      <c r="G65" s="456" t="s">
        <v>813</v>
      </c>
    </row>
    <row r="66" spans="1:7">
      <c r="G66" s="456" t="s">
        <v>819</v>
      </c>
    </row>
    <row r="67" spans="1:7">
      <c r="G67" s="456" t="s">
        <v>814</v>
      </c>
    </row>
    <row r="68" spans="1:7">
      <c r="F68" s="456" t="s">
        <v>759</v>
      </c>
      <c r="G68" s="456" t="s">
        <v>799</v>
      </c>
    </row>
    <row r="69" spans="1:7">
      <c r="G69" s="456" t="s">
        <v>801</v>
      </c>
    </row>
    <row r="70" spans="1:7">
      <c r="G70" s="456" t="s">
        <v>803</v>
      </c>
    </row>
    <row r="71" spans="1:7">
      <c r="G71" s="456" t="s">
        <v>808</v>
      </c>
    </row>
    <row r="72" spans="1:7">
      <c r="F72" s="456" t="s">
        <v>764</v>
      </c>
      <c r="G72" s="456" t="s">
        <v>764</v>
      </c>
    </row>
    <row r="74" spans="1:7">
      <c r="A74" s="457" t="s">
        <v>817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4"/>
  <sheetViews>
    <sheetView workbookViewId="0">
      <selection activeCell="A4" sqref="A4"/>
    </sheetView>
  </sheetViews>
  <sheetFormatPr defaultRowHeight="12.75"/>
  <cols>
    <col min="1" max="1" width="12.7109375" style="457" bestFit="1" customWidth="1"/>
    <col min="2" max="2" width="37" style="458" customWidth="1"/>
    <col min="3" max="5" width="9.140625" style="456"/>
    <col min="6" max="6" width="22.7109375" style="456" customWidth="1"/>
    <col min="7" max="16384" width="9.140625" style="456"/>
  </cols>
  <sheetData>
    <row r="1" spans="1:2">
      <c r="A1" s="457" t="s">
        <v>326</v>
      </c>
    </row>
    <row r="3" spans="1:2" ht="15" customHeight="1">
      <c r="A3" s="462" t="s">
        <v>278</v>
      </c>
      <c r="B3" s="463" t="s">
        <v>279</v>
      </c>
    </row>
    <row r="4" spans="1:2" ht="15" customHeight="1">
      <c r="A4" s="459">
        <v>0.82925696933939341</v>
      </c>
      <c r="B4" s="460" t="s">
        <v>753</v>
      </c>
    </row>
    <row r="5" spans="1:2" ht="15" customHeight="1">
      <c r="A5" s="459">
        <v>5.413776871902666E-2</v>
      </c>
      <c r="B5" s="460" t="s">
        <v>754</v>
      </c>
    </row>
    <row r="6" spans="1:2" ht="15" customHeight="1">
      <c r="A6" s="459">
        <v>5.2393011606438528E-2</v>
      </c>
      <c r="B6" s="460" t="s">
        <v>755</v>
      </c>
    </row>
    <row r="7" spans="1:2" ht="15" customHeight="1">
      <c r="A7" s="459">
        <v>2.6824937020509056E-2</v>
      </c>
      <c r="B7" s="460" t="s">
        <v>756</v>
      </c>
    </row>
    <row r="8" spans="1:2" ht="15" customHeight="1">
      <c r="A8" s="459">
        <v>2.5830879211520424E-2</v>
      </c>
      <c r="B8" s="460" t="s">
        <v>757</v>
      </c>
    </row>
    <row r="9" spans="1:2" ht="15" customHeight="1">
      <c r="A9" s="459">
        <v>1.0120515613128591E-2</v>
      </c>
      <c r="B9" s="460" t="s">
        <v>758</v>
      </c>
    </row>
    <row r="10" spans="1:2" ht="15" customHeight="1">
      <c r="A10" s="459">
        <v>8.7064864262783247E-4</v>
      </c>
      <c r="B10" s="460" t="s">
        <v>759</v>
      </c>
    </row>
    <row r="11" spans="1:2" ht="15" customHeight="1">
      <c r="A11" s="459">
        <v>3.8783175756567224E-4</v>
      </c>
      <c r="B11" s="460" t="s">
        <v>760</v>
      </c>
    </row>
    <row r="12" spans="1:2" ht="15" customHeight="1">
      <c r="A12" s="459">
        <v>7.6849696567077533E-5</v>
      </c>
      <c r="B12" s="460" t="s">
        <v>761</v>
      </c>
    </row>
    <row r="13" spans="1:2" ht="15" customHeight="1">
      <c r="A13" s="459">
        <v>7.3076476597405939E-5</v>
      </c>
      <c r="B13" s="460" t="s">
        <v>762</v>
      </c>
    </row>
    <row r="14" spans="1:2" ht="15" customHeight="1">
      <c r="A14" s="459">
        <v>2.6011598079826992E-5</v>
      </c>
      <c r="B14" s="460" t="s">
        <v>763</v>
      </c>
    </row>
    <row r="15" spans="1:2" ht="15" customHeight="1">
      <c r="A15" s="459">
        <v>1.5122048277490028E-6</v>
      </c>
      <c r="B15" s="460" t="s">
        <v>764</v>
      </c>
    </row>
    <row r="16" spans="1:2" ht="15" customHeight="1">
      <c r="A16" s="461"/>
      <c r="B16" s="460"/>
    </row>
    <row r="38" spans="6:7">
      <c r="F38" s="456" t="s">
        <v>753</v>
      </c>
      <c r="G38" s="456" t="s">
        <v>765</v>
      </c>
    </row>
    <row r="39" spans="6:7">
      <c r="G39" s="456" t="s">
        <v>766</v>
      </c>
    </row>
    <row r="40" spans="6:7">
      <c r="G40" s="456" t="s">
        <v>767</v>
      </c>
    </row>
    <row r="41" spans="6:7">
      <c r="G41" s="456" t="s">
        <v>768</v>
      </c>
    </row>
    <row r="42" spans="6:7">
      <c r="G42" s="456" t="s">
        <v>769</v>
      </c>
    </row>
    <row r="43" spans="6:7">
      <c r="G43" s="456" t="s">
        <v>770</v>
      </c>
    </row>
    <row r="44" spans="6:7">
      <c r="G44" s="456" t="s">
        <v>771</v>
      </c>
    </row>
    <row r="45" spans="6:7">
      <c r="G45" s="456" t="s">
        <v>772</v>
      </c>
    </row>
    <row r="46" spans="6:7">
      <c r="G46" s="456" t="s">
        <v>773</v>
      </c>
    </row>
    <row r="47" spans="6:7">
      <c r="G47" s="456" t="s">
        <v>774</v>
      </c>
    </row>
    <row r="48" spans="6:7">
      <c r="F48" s="456" t="s">
        <v>754</v>
      </c>
      <c r="G48" s="456" t="s">
        <v>775</v>
      </c>
    </row>
    <row r="49" spans="6:7">
      <c r="G49" s="456" t="s">
        <v>776</v>
      </c>
    </row>
    <row r="50" spans="6:7">
      <c r="F50" s="456" t="s">
        <v>755</v>
      </c>
      <c r="G50" s="456" t="s">
        <v>777</v>
      </c>
    </row>
    <row r="51" spans="6:7">
      <c r="G51" s="456" t="s">
        <v>778</v>
      </c>
    </row>
    <row r="52" spans="6:7">
      <c r="G52" s="456" t="s">
        <v>779</v>
      </c>
    </row>
    <row r="53" spans="6:7">
      <c r="G53" s="456" t="s">
        <v>780</v>
      </c>
    </row>
    <row r="54" spans="6:7">
      <c r="G54" s="456" t="s">
        <v>781</v>
      </c>
    </row>
    <row r="55" spans="6:7">
      <c r="G55" s="456" t="s">
        <v>782</v>
      </c>
    </row>
    <row r="56" spans="6:7">
      <c r="F56" s="456" t="s">
        <v>756</v>
      </c>
      <c r="G56" s="456" t="s">
        <v>783</v>
      </c>
    </row>
    <row r="57" spans="6:7">
      <c r="G57" s="456" t="s">
        <v>784</v>
      </c>
    </row>
    <row r="58" spans="6:7">
      <c r="G58" s="456" t="s">
        <v>785</v>
      </c>
    </row>
    <row r="59" spans="6:7">
      <c r="G59" s="456" t="s">
        <v>786</v>
      </c>
    </row>
    <row r="60" spans="6:7">
      <c r="G60" s="456" t="s">
        <v>787</v>
      </c>
    </row>
    <row r="61" spans="6:7">
      <c r="G61" s="456" t="s">
        <v>788</v>
      </c>
    </row>
    <row r="62" spans="6:7">
      <c r="G62" s="456" t="s">
        <v>789</v>
      </c>
    </row>
    <row r="63" spans="6:7">
      <c r="G63" s="456" t="s">
        <v>790</v>
      </c>
    </row>
    <row r="64" spans="6:7">
      <c r="G64" s="456" t="s">
        <v>791</v>
      </c>
    </row>
    <row r="65" spans="6:7">
      <c r="G65" s="456" t="s">
        <v>792</v>
      </c>
    </row>
    <row r="66" spans="6:7">
      <c r="F66" s="456" t="s">
        <v>757</v>
      </c>
      <c r="G66" s="456" t="s">
        <v>757</v>
      </c>
    </row>
    <row r="67" spans="6:7">
      <c r="F67" s="456" t="s">
        <v>758</v>
      </c>
      <c r="G67" s="456" t="s">
        <v>793</v>
      </c>
    </row>
    <row r="68" spans="6:7">
      <c r="G68" s="456" t="s">
        <v>794</v>
      </c>
    </row>
    <row r="69" spans="6:7">
      <c r="G69" s="456" t="s">
        <v>795</v>
      </c>
    </row>
    <row r="70" spans="6:7">
      <c r="G70" s="456" t="s">
        <v>796</v>
      </c>
    </row>
    <row r="71" spans="6:7">
      <c r="F71" s="456" t="s">
        <v>759</v>
      </c>
      <c r="G71" s="456" t="s">
        <v>797</v>
      </c>
    </row>
    <row r="72" spans="6:7">
      <c r="G72" s="456" t="s">
        <v>798</v>
      </c>
    </row>
    <row r="73" spans="6:7">
      <c r="G73" s="456" t="s">
        <v>799</v>
      </c>
    </row>
    <row r="74" spans="6:7">
      <c r="G74" s="456" t="s">
        <v>800</v>
      </c>
    </row>
    <row r="75" spans="6:7">
      <c r="G75" s="456" t="s">
        <v>801</v>
      </c>
    </row>
    <row r="76" spans="6:7">
      <c r="G76" s="456" t="s">
        <v>802</v>
      </c>
    </row>
    <row r="77" spans="6:7">
      <c r="G77" s="456" t="s">
        <v>803</v>
      </c>
    </row>
    <row r="78" spans="6:7">
      <c r="G78" s="456" t="s">
        <v>804</v>
      </c>
    </row>
    <row r="79" spans="6:7">
      <c r="G79" s="456" t="s">
        <v>805</v>
      </c>
    </row>
    <row r="80" spans="6:7">
      <c r="G80" s="456" t="s">
        <v>806</v>
      </c>
    </row>
    <row r="81" spans="1:7">
      <c r="G81" s="456" t="s">
        <v>807</v>
      </c>
    </row>
    <row r="82" spans="1:7">
      <c r="G82" s="456" t="s">
        <v>808</v>
      </c>
    </row>
    <row r="83" spans="1:7">
      <c r="F83" s="456" t="s">
        <v>760</v>
      </c>
      <c r="G83" s="456" t="s">
        <v>809</v>
      </c>
    </row>
    <row r="84" spans="1:7">
      <c r="G84" s="456" t="s">
        <v>810</v>
      </c>
    </row>
    <row r="85" spans="1:7">
      <c r="G85" s="456" t="s">
        <v>811</v>
      </c>
    </row>
    <row r="86" spans="1:7">
      <c r="F86" s="456" t="s">
        <v>761</v>
      </c>
      <c r="G86" s="456" t="s">
        <v>812</v>
      </c>
    </row>
    <row r="87" spans="1:7">
      <c r="G87" s="456" t="s">
        <v>813</v>
      </c>
    </row>
    <row r="88" spans="1:7">
      <c r="G88" s="456" t="s">
        <v>814</v>
      </c>
    </row>
    <row r="89" spans="1:7">
      <c r="F89" s="456" t="s">
        <v>762</v>
      </c>
      <c r="G89" s="456" t="s">
        <v>815</v>
      </c>
    </row>
    <row r="90" spans="1:7">
      <c r="G90" s="456" t="s">
        <v>816</v>
      </c>
    </row>
    <row r="91" spans="1:7">
      <c r="F91" s="456" t="s">
        <v>763</v>
      </c>
      <c r="G91" s="456" t="s">
        <v>763</v>
      </c>
    </row>
    <row r="92" spans="1:7">
      <c r="F92" s="456" t="s">
        <v>764</v>
      </c>
      <c r="G92" s="456" t="s">
        <v>764</v>
      </c>
    </row>
    <row r="94" spans="1:7">
      <c r="A94" s="457" t="s">
        <v>817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9"/>
  <sheetViews>
    <sheetView zoomScale="85" workbookViewId="0">
      <pane xSplit="2" ySplit="3" topLeftCell="C133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49" bestFit="1" customWidth="1"/>
    <col min="3" max="3" width="73.7109375" style="450" customWidth="1"/>
    <col min="4" max="4" width="43.42578125" style="450" customWidth="1"/>
  </cols>
  <sheetData>
    <row r="1" spans="1:4">
      <c r="A1" t="s">
        <v>262</v>
      </c>
    </row>
    <row r="3" spans="1:4">
      <c r="A3" s="451" t="s">
        <v>263</v>
      </c>
      <c r="B3" s="451" t="s">
        <v>264</v>
      </c>
      <c r="C3" s="451" t="s">
        <v>265</v>
      </c>
      <c r="D3" s="451" t="s">
        <v>266</v>
      </c>
    </row>
    <row r="4" spans="1:4">
      <c r="A4">
        <v>1</v>
      </c>
      <c r="B4" s="449" t="s">
        <v>421</v>
      </c>
      <c r="C4" s="450" t="s">
        <v>422</v>
      </c>
    </row>
    <row r="5" spans="1:4">
      <c r="A5">
        <v>2</v>
      </c>
      <c r="B5" s="449" t="s">
        <v>423</v>
      </c>
      <c r="C5" s="450" t="s">
        <v>424</v>
      </c>
    </row>
    <row r="6" spans="1:4">
      <c r="A6">
        <v>3</v>
      </c>
      <c r="B6" s="449" t="s">
        <v>425</v>
      </c>
      <c r="C6" s="450" t="s">
        <v>426</v>
      </c>
    </row>
    <row r="7" spans="1:4">
      <c r="A7">
        <v>4</v>
      </c>
      <c r="B7" s="449" t="s">
        <v>427</v>
      </c>
      <c r="C7" s="450" t="s">
        <v>428</v>
      </c>
    </row>
    <row r="8" spans="1:4">
      <c r="A8">
        <v>5</v>
      </c>
      <c r="B8" s="449" t="s">
        <v>429</v>
      </c>
      <c r="C8" s="450" t="s">
        <v>430</v>
      </c>
    </row>
    <row r="9" spans="1:4">
      <c r="A9">
        <v>6</v>
      </c>
      <c r="B9" s="449" t="s">
        <v>431</v>
      </c>
      <c r="C9" s="450" t="s">
        <v>432</v>
      </c>
    </row>
    <row r="10" spans="1:4">
      <c r="A10">
        <v>7</v>
      </c>
      <c r="B10" s="449" t="s">
        <v>433</v>
      </c>
      <c r="C10" s="450" t="s">
        <v>434</v>
      </c>
    </row>
    <row r="11" spans="1:4">
      <c r="A11">
        <v>8</v>
      </c>
      <c r="B11" s="449" t="s">
        <v>435</v>
      </c>
      <c r="C11" s="450" t="s">
        <v>436</v>
      </c>
    </row>
    <row r="12" spans="1:4">
      <c r="A12">
        <v>9</v>
      </c>
      <c r="B12" s="449" t="s">
        <v>437</v>
      </c>
      <c r="C12" s="450" t="s">
        <v>438</v>
      </c>
    </row>
    <row r="13" spans="1:4">
      <c r="A13">
        <v>10</v>
      </c>
      <c r="B13" s="449" t="s">
        <v>439</v>
      </c>
      <c r="C13" s="450" t="s">
        <v>440</v>
      </c>
    </row>
    <row r="14" spans="1:4">
      <c r="A14">
        <v>11</v>
      </c>
      <c r="B14" s="449" t="s">
        <v>441</v>
      </c>
      <c r="C14" s="450" t="s">
        <v>442</v>
      </c>
    </row>
    <row r="15" spans="1:4">
      <c r="A15">
        <v>12</v>
      </c>
      <c r="B15" s="449" t="s">
        <v>443</v>
      </c>
      <c r="C15" s="450" t="s">
        <v>444</v>
      </c>
    </row>
    <row r="16" spans="1:4">
      <c r="A16">
        <v>13</v>
      </c>
      <c r="B16" s="449" t="s">
        <v>445</v>
      </c>
      <c r="C16" s="450" t="s">
        <v>446</v>
      </c>
    </row>
    <row r="17" spans="1:3">
      <c r="A17">
        <v>14</v>
      </c>
      <c r="B17" s="449" t="s">
        <v>447</v>
      </c>
      <c r="C17" s="450" t="s">
        <v>448</v>
      </c>
    </row>
    <row r="18" spans="1:3">
      <c r="A18">
        <v>15</v>
      </c>
      <c r="B18" s="449" t="s">
        <v>449</v>
      </c>
      <c r="C18" s="450" t="s">
        <v>450</v>
      </c>
    </row>
    <row r="19" spans="1:3">
      <c r="A19">
        <v>16</v>
      </c>
      <c r="B19" s="449" t="s">
        <v>451</v>
      </c>
      <c r="C19" s="450" t="s">
        <v>452</v>
      </c>
    </row>
    <row r="20" spans="1:3">
      <c r="A20">
        <v>17</v>
      </c>
      <c r="B20" s="449" t="s">
        <v>453</v>
      </c>
      <c r="C20" s="450" t="s">
        <v>454</v>
      </c>
    </row>
    <row r="21" spans="1:3">
      <c r="A21">
        <v>18</v>
      </c>
      <c r="B21" s="449" t="s">
        <v>455</v>
      </c>
      <c r="C21" s="450" t="s">
        <v>456</v>
      </c>
    </row>
    <row r="22" spans="1:3">
      <c r="A22">
        <v>19</v>
      </c>
      <c r="B22" s="449" t="s">
        <v>457</v>
      </c>
      <c r="C22" s="450" t="s">
        <v>458</v>
      </c>
    </row>
    <row r="23" spans="1:3">
      <c r="A23">
        <v>20</v>
      </c>
      <c r="B23" s="449" t="s">
        <v>459</v>
      </c>
      <c r="C23" s="450" t="s">
        <v>460</v>
      </c>
    </row>
    <row r="24" spans="1:3">
      <c r="A24">
        <v>21</v>
      </c>
      <c r="B24" s="449" t="s">
        <v>461</v>
      </c>
      <c r="C24" s="450" t="s">
        <v>462</v>
      </c>
    </row>
    <row r="25" spans="1:3">
      <c r="A25">
        <v>22</v>
      </c>
      <c r="B25" s="449" t="s">
        <v>463</v>
      </c>
      <c r="C25" s="450" t="s">
        <v>464</v>
      </c>
    </row>
    <row r="26" spans="1:3">
      <c r="A26">
        <v>23</v>
      </c>
      <c r="B26" s="449" t="s">
        <v>465</v>
      </c>
      <c r="C26" s="450" t="s">
        <v>466</v>
      </c>
    </row>
    <row r="27" spans="1:3">
      <c r="A27">
        <v>24</v>
      </c>
      <c r="B27" s="449" t="s">
        <v>467</v>
      </c>
      <c r="C27" s="450" t="s">
        <v>468</v>
      </c>
    </row>
    <row r="28" spans="1:3">
      <c r="A28">
        <v>25</v>
      </c>
      <c r="B28" s="449" t="s">
        <v>469</v>
      </c>
      <c r="C28" s="450" t="s">
        <v>470</v>
      </c>
    </row>
    <row r="29" spans="1:3">
      <c r="A29">
        <v>26</v>
      </c>
      <c r="B29" s="449" t="s">
        <v>471</v>
      </c>
      <c r="C29" s="450" t="s">
        <v>472</v>
      </c>
    </row>
    <row r="30" spans="1:3">
      <c r="A30">
        <v>27</v>
      </c>
      <c r="B30" s="449" t="s">
        <v>473</v>
      </c>
      <c r="C30" s="450" t="s">
        <v>474</v>
      </c>
    </row>
    <row r="31" spans="1:3">
      <c r="A31">
        <v>28</v>
      </c>
      <c r="B31" s="449" t="s">
        <v>475</v>
      </c>
      <c r="C31" s="450" t="s">
        <v>476</v>
      </c>
    </row>
    <row r="32" spans="1:3">
      <c r="A32">
        <v>29</v>
      </c>
      <c r="B32" s="449" t="s">
        <v>477</v>
      </c>
      <c r="C32" s="450" t="s">
        <v>478</v>
      </c>
    </row>
    <row r="33" spans="1:3">
      <c r="A33">
        <v>30</v>
      </c>
      <c r="B33" s="449" t="s">
        <v>479</v>
      </c>
      <c r="C33" s="450" t="s">
        <v>480</v>
      </c>
    </row>
    <row r="34" spans="1:3">
      <c r="A34">
        <v>31</v>
      </c>
      <c r="B34" s="449" t="s">
        <v>481</v>
      </c>
      <c r="C34" s="450" t="s">
        <v>482</v>
      </c>
    </row>
    <row r="35" spans="1:3">
      <c r="A35">
        <v>32</v>
      </c>
      <c r="B35" s="449" t="s">
        <v>483</v>
      </c>
      <c r="C35" s="450" t="s">
        <v>484</v>
      </c>
    </row>
    <row r="36" spans="1:3">
      <c r="A36">
        <v>33</v>
      </c>
      <c r="B36" s="449" t="s">
        <v>485</v>
      </c>
      <c r="C36" s="450" t="s">
        <v>486</v>
      </c>
    </row>
    <row r="37" spans="1:3">
      <c r="A37">
        <v>34</v>
      </c>
      <c r="B37" s="449" t="s">
        <v>487</v>
      </c>
      <c r="C37" s="450" t="s">
        <v>488</v>
      </c>
    </row>
    <row r="38" spans="1:3">
      <c r="A38">
        <v>35</v>
      </c>
      <c r="B38" s="449" t="s">
        <v>489</v>
      </c>
      <c r="C38" s="450" t="s">
        <v>490</v>
      </c>
    </row>
    <row r="39" spans="1:3">
      <c r="A39">
        <v>36</v>
      </c>
      <c r="B39" s="449" t="s">
        <v>491</v>
      </c>
      <c r="C39" s="450" t="s">
        <v>492</v>
      </c>
    </row>
    <row r="40" spans="1:3">
      <c r="A40">
        <v>37</v>
      </c>
      <c r="B40" s="449" t="s">
        <v>493</v>
      </c>
      <c r="C40" s="450" t="s">
        <v>494</v>
      </c>
    </row>
    <row r="41" spans="1:3">
      <c r="A41">
        <v>38</v>
      </c>
      <c r="B41" s="449" t="s">
        <v>495</v>
      </c>
      <c r="C41" s="450" t="s">
        <v>496</v>
      </c>
    </row>
    <row r="42" spans="1:3">
      <c r="A42">
        <v>39</v>
      </c>
      <c r="B42" s="449" t="s">
        <v>497</v>
      </c>
      <c r="C42" s="450" t="s">
        <v>498</v>
      </c>
    </row>
    <row r="43" spans="1:3">
      <c r="A43">
        <v>40</v>
      </c>
      <c r="B43" s="449" t="s">
        <v>499</v>
      </c>
      <c r="C43" s="450" t="s">
        <v>500</v>
      </c>
    </row>
    <row r="44" spans="1:3">
      <c r="A44">
        <v>41</v>
      </c>
      <c r="B44" s="449" t="s">
        <v>501</v>
      </c>
      <c r="C44" s="450" t="s">
        <v>502</v>
      </c>
    </row>
    <row r="45" spans="1:3">
      <c r="A45">
        <v>42</v>
      </c>
      <c r="B45" s="449" t="s">
        <v>503</v>
      </c>
      <c r="C45" s="450" t="s">
        <v>504</v>
      </c>
    </row>
    <row r="46" spans="1:3">
      <c r="A46">
        <v>43</v>
      </c>
      <c r="B46" s="449" t="s">
        <v>505</v>
      </c>
      <c r="C46" s="450" t="s">
        <v>506</v>
      </c>
    </row>
    <row r="47" spans="1:3">
      <c r="A47">
        <v>44</v>
      </c>
      <c r="B47" s="449" t="s">
        <v>507</v>
      </c>
      <c r="C47" s="450" t="s">
        <v>508</v>
      </c>
    </row>
    <row r="48" spans="1:3">
      <c r="A48">
        <v>45</v>
      </c>
      <c r="B48" s="449" t="s">
        <v>509</v>
      </c>
      <c r="C48" s="450" t="s">
        <v>510</v>
      </c>
    </row>
    <row r="49" spans="1:3">
      <c r="A49">
        <v>46</v>
      </c>
      <c r="B49" s="449" t="s">
        <v>511</v>
      </c>
      <c r="C49" s="450" t="s">
        <v>512</v>
      </c>
    </row>
    <row r="50" spans="1:3">
      <c r="A50">
        <v>47</v>
      </c>
      <c r="B50" s="449" t="s">
        <v>513</v>
      </c>
      <c r="C50" s="450" t="s">
        <v>514</v>
      </c>
    </row>
    <row r="51" spans="1:3">
      <c r="A51">
        <v>48</v>
      </c>
      <c r="B51" s="449" t="s">
        <v>515</v>
      </c>
      <c r="C51" s="450" t="s">
        <v>516</v>
      </c>
    </row>
    <row r="52" spans="1:3">
      <c r="A52">
        <v>49</v>
      </c>
      <c r="B52" s="449" t="s">
        <v>517</v>
      </c>
      <c r="C52" s="450" t="s">
        <v>518</v>
      </c>
    </row>
    <row r="53" spans="1:3">
      <c r="A53">
        <v>50</v>
      </c>
      <c r="B53" s="449" t="s">
        <v>519</v>
      </c>
      <c r="C53" s="450" t="s">
        <v>520</v>
      </c>
    </row>
    <row r="54" spans="1:3">
      <c r="A54">
        <v>51</v>
      </c>
      <c r="B54" s="449" t="s">
        <v>521</v>
      </c>
      <c r="C54" s="450" t="s">
        <v>522</v>
      </c>
    </row>
    <row r="55" spans="1:3">
      <c r="A55">
        <v>52</v>
      </c>
      <c r="B55" s="449" t="s">
        <v>523</v>
      </c>
      <c r="C55" s="450" t="s">
        <v>524</v>
      </c>
    </row>
    <row r="56" spans="1:3">
      <c r="A56">
        <v>53</v>
      </c>
      <c r="B56" s="449" t="s">
        <v>525</v>
      </c>
      <c r="C56" s="450" t="s">
        <v>526</v>
      </c>
    </row>
    <row r="57" spans="1:3">
      <c r="A57">
        <v>54</v>
      </c>
      <c r="B57" s="449" t="s">
        <v>527</v>
      </c>
      <c r="C57" s="450" t="s">
        <v>528</v>
      </c>
    </row>
    <row r="58" spans="1:3">
      <c r="A58">
        <v>55</v>
      </c>
      <c r="B58" s="449" t="s">
        <v>529</v>
      </c>
      <c r="C58" s="450" t="s">
        <v>530</v>
      </c>
    </row>
    <row r="59" spans="1:3">
      <c r="A59">
        <v>56</v>
      </c>
      <c r="B59" s="449" t="s">
        <v>531</v>
      </c>
      <c r="C59" s="450" t="s">
        <v>532</v>
      </c>
    </row>
    <row r="60" spans="1:3">
      <c r="A60">
        <v>57</v>
      </c>
      <c r="B60" s="449" t="s">
        <v>533</v>
      </c>
      <c r="C60" s="450" t="s">
        <v>534</v>
      </c>
    </row>
    <row r="61" spans="1:3">
      <c r="A61">
        <v>58</v>
      </c>
      <c r="B61" s="449" t="s">
        <v>535</v>
      </c>
      <c r="C61" s="450" t="s">
        <v>536</v>
      </c>
    </row>
    <row r="62" spans="1:3">
      <c r="A62">
        <v>59</v>
      </c>
      <c r="B62" s="449" t="s">
        <v>537</v>
      </c>
      <c r="C62" s="450" t="s">
        <v>538</v>
      </c>
    </row>
    <row r="63" spans="1:3">
      <c r="A63">
        <v>60</v>
      </c>
      <c r="B63" s="449" t="s">
        <v>539</v>
      </c>
      <c r="C63" s="450" t="s">
        <v>540</v>
      </c>
    </row>
    <row r="64" spans="1:3">
      <c r="A64">
        <v>61</v>
      </c>
      <c r="B64" s="449" t="s">
        <v>541</v>
      </c>
      <c r="C64" s="450" t="s">
        <v>542</v>
      </c>
    </row>
    <row r="65" spans="1:3">
      <c r="A65">
        <v>62</v>
      </c>
      <c r="B65" s="449" t="s">
        <v>543</v>
      </c>
      <c r="C65" s="450" t="s">
        <v>544</v>
      </c>
    </row>
    <row r="66" spans="1:3">
      <c r="A66">
        <v>63</v>
      </c>
      <c r="B66" s="449" t="s">
        <v>545</v>
      </c>
      <c r="C66" s="450" t="s">
        <v>546</v>
      </c>
    </row>
    <row r="67" spans="1:3">
      <c r="A67">
        <v>64</v>
      </c>
      <c r="B67" s="449" t="s">
        <v>547</v>
      </c>
      <c r="C67" s="450" t="s">
        <v>548</v>
      </c>
    </row>
    <row r="68" spans="1:3">
      <c r="A68">
        <v>65</v>
      </c>
      <c r="B68" s="449" t="s">
        <v>549</v>
      </c>
      <c r="C68" s="450" t="s">
        <v>550</v>
      </c>
    </row>
    <row r="69" spans="1:3">
      <c r="A69">
        <v>66</v>
      </c>
      <c r="B69" s="449" t="s">
        <v>551</v>
      </c>
      <c r="C69" s="450" t="s">
        <v>552</v>
      </c>
    </row>
    <row r="70" spans="1:3">
      <c r="A70">
        <v>67</v>
      </c>
      <c r="B70" s="449" t="s">
        <v>553</v>
      </c>
      <c r="C70" s="450" t="s">
        <v>554</v>
      </c>
    </row>
    <row r="71" spans="1:3">
      <c r="A71">
        <v>68</v>
      </c>
      <c r="B71" s="449" t="s">
        <v>555</v>
      </c>
      <c r="C71" s="450" t="s">
        <v>556</v>
      </c>
    </row>
    <row r="72" spans="1:3">
      <c r="A72">
        <v>69</v>
      </c>
      <c r="B72" s="449" t="s">
        <v>557</v>
      </c>
      <c r="C72" s="450" t="s">
        <v>558</v>
      </c>
    </row>
    <row r="73" spans="1:3">
      <c r="A73">
        <v>70</v>
      </c>
      <c r="B73" s="449" t="s">
        <v>559</v>
      </c>
      <c r="C73" s="450" t="s">
        <v>560</v>
      </c>
    </row>
    <row r="74" spans="1:3">
      <c r="A74">
        <v>71</v>
      </c>
      <c r="B74" s="449" t="s">
        <v>561</v>
      </c>
      <c r="C74" s="450" t="s">
        <v>562</v>
      </c>
    </row>
    <row r="75" spans="1:3">
      <c r="A75">
        <v>72</v>
      </c>
      <c r="B75" s="449" t="s">
        <v>563</v>
      </c>
      <c r="C75" s="450" t="s">
        <v>564</v>
      </c>
    </row>
    <row r="76" spans="1:3">
      <c r="A76">
        <v>73</v>
      </c>
      <c r="B76" s="449" t="s">
        <v>565</v>
      </c>
      <c r="C76" s="450" t="s">
        <v>566</v>
      </c>
    </row>
    <row r="77" spans="1:3">
      <c r="A77">
        <v>74</v>
      </c>
      <c r="B77" s="449" t="s">
        <v>567</v>
      </c>
      <c r="C77" s="450" t="s">
        <v>568</v>
      </c>
    </row>
    <row r="78" spans="1:3">
      <c r="A78">
        <v>75</v>
      </c>
      <c r="B78" s="449" t="s">
        <v>569</v>
      </c>
      <c r="C78" s="450" t="s">
        <v>570</v>
      </c>
    </row>
    <row r="79" spans="1:3">
      <c r="A79">
        <v>76</v>
      </c>
      <c r="B79" s="449" t="s">
        <v>571</v>
      </c>
      <c r="C79" s="450" t="s">
        <v>572</v>
      </c>
    </row>
    <row r="80" spans="1:3">
      <c r="A80">
        <v>77</v>
      </c>
      <c r="B80" s="449" t="s">
        <v>573</v>
      </c>
      <c r="C80" s="450" t="s">
        <v>574</v>
      </c>
    </row>
    <row r="81" spans="1:3">
      <c r="A81">
        <v>78</v>
      </c>
      <c r="B81" s="449" t="s">
        <v>575</v>
      </c>
      <c r="C81" s="450" t="s">
        <v>576</v>
      </c>
    </row>
    <row r="82" spans="1:3">
      <c r="A82">
        <v>79</v>
      </c>
      <c r="B82" s="449" t="s">
        <v>577</v>
      </c>
      <c r="C82" s="450" t="s">
        <v>578</v>
      </c>
    </row>
    <row r="83" spans="1:3">
      <c r="A83">
        <v>80</v>
      </c>
      <c r="B83" s="449" t="s">
        <v>579</v>
      </c>
      <c r="C83" s="450" t="s">
        <v>580</v>
      </c>
    </row>
    <row r="84" spans="1:3">
      <c r="A84">
        <v>81</v>
      </c>
      <c r="B84" s="449" t="s">
        <v>581</v>
      </c>
      <c r="C84" s="450" t="s">
        <v>582</v>
      </c>
    </row>
    <row r="85" spans="1:3">
      <c r="A85">
        <v>82</v>
      </c>
      <c r="B85" s="449" t="s">
        <v>583</v>
      </c>
      <c r="C85" s="450" t="s">
        <v>584</v>
      </c>
    </row>
    <row r="86" spans="1:3">
      <c r="A86">
        <v>83</v>
      </c>
      <c r="B86" s="449" t="s">
        <v>585</v>
      </c>
      <c r="C86" s="450" t="s">
        <v>586</v>
      </c>
    </row>
    <row r="87" spans="1:3">
      <c r="A87">
        <v>84</v>
      </c>
      <c r="B87" s="449" t="s">
        <v>587</v>
      </c>
      <c r="C87" s="450" t="s">
        <v>588</v>
      </c>
    </row>
    <row r="88" spans="1:3">
      <c r="A88">
        <v>85</v>
      </c>
      <c r="B88" s="449" t="s">
        <v>589</v>
      </c>
      <c r="C88" s="450" t="s">
        <v>590</v>
      </c>
    </row>
    <row r="89" spans="1:3">
      <c r="A89">
        <v>86</v>
      </c>
      <c r="B89" s="449" t="s">
        <v>591</v>
      </c>
      <c r="C89" s="450" t="s">
        <v>592</v>
      </c>
    </row>
    <row r="90" spans="1:3">
      <c r="A90">
        <v>87</v>
      </c>
      <c r="B90" s="449" t="s">
        <v>593</v>
      </c>
      <c r="C90" s="450" t="s">
        <v>594</v>
      </c>
    </row>
    <row r="91" spans="1:3">
      <c r="A91">
        <v>88</v>
      </c>
      <c r="B91" s="449" t="s">
        <v>595</v>
      </c>
      <c r="C91" s="450" t="s">
        <v>596</v>
      </c>
    </row>
    <row r="92" spans="1:3">
      <c r="A92">
        <v>89</v>
      </c>
      <c r="B92" s="449" t="s">
        <v>597</v>
      </c>
      <c r="C92" s="450" t="s">
        <v>598</v>
      </c>
    </row>
    <row r="93" spans="1:3">
      <c r="A93">
        <v>90</v>
      </c>
      <c r="B93" s="449" t="s">
        <v>599</v>
      </c>
      <c r="C93" s="450" t="s">
        <v>600</v>
      </c>
    </row>
    <row r="94" spans="1:3">
      <c r="A94">
        <v>91</v>
      </c>
      <c r="B94" s="449" t="s">
        <v>601</v>
      </c>
      <c r="C94" s="450" t="s">
        <v>602</v>
      </c>
    </row>
    <row r="95" spans="1:3">
      <c r="A95">
        <v>92</v>
      </c>
      <c r="B95" s="449" t="s">
        <v>603</v>
      </c>
      <c r="C95" s="450" t="s">
        <v>604</v>
      </c>
    </row>
    <row r="96" spans="1:3">
      <c r="A96">
        <v>93</v>
      </c>
      <c r="B96" s="449" t="s">
        <v>605</v>
      </c>
      <c r="C96" s="450" t="s">
        <v>606</v>
      </c>
    </row>
    <row r="97" spans="1:3">
      <c r="A97">
        <v>94</v>
      </c>
      <c r="B97" s="449" t="s">
        <v>607</v>
      </c>
      <c r="C97" s="450" t="s">
        <v>608</v>
      </c>
    </row>
    <row r="98" spans="1:3">
      <c r="A98">
        <v>95</v>
      </c>
      <c r="B98" s="449" t="s">
        <v>609</v>
      </c>
      <c r="C98" s="450" t="s">
        <v>610</v>
      </c>
    </row>
    <row r="99" spans="1:3">
      <c r="A99">
        <v>96</v>
      </c>
      <c r="B99" s="449" t="s">
        <v>611</v>
      </c>
      <c r="C99" s="450" t="s">
        <v>612</v>
      </c>
    </row>
    <row r="100" spans="1:3">
      <c r="A100">
        <v>97</v>
      </c>
      <c r="B100" s="449" t="s">
        <v>613</v>
      </c>
      <c r="C100" s="450" t="s">
        <v>614</v>
      </c>
    </row>
    <row r="101" spans="1:3">
      <c r="A101">
        <v>98</v>
      </c>
      <c r="B101" s="449" t="s">
        <v>615</v>
      </c>
      <c r="C101" s="450" t="s">
        <v>616</v>
      </c>
    </row>
    <row r="102" spans="1:3">
      <c r="A102">
        <v>99</v>
      </c>
      <c r="B102" s="449" t="s">
        <v>617</v>
      </c>
      <c r="C102" s="450" t="s">
        <v>618</v>
      </c>
    </row>
    <row r="103" spans="1:3">
      <c r="A103">
        <v>100</v>
      </c>
      <c r="B103" s="449" t="s">
        <v>619</v>
      </c>
      <c r="C103" s="450" t="s">
        <v>620</v>
      </c>
    </row>
    <row r="104" spans="1:3">
      <c r="A104">
        <v>101</v>
      </c>
      <c r="B104" s="449" t="s">
        <v>621</v>
      </c>
      <c r="C104" s="450" t="s">
        <v>622</v>
      </c>
    </row>
    <row r="105" spans="1:3">
      <c r="A105">
        <v>102</v>
      </c>
      <c r="B105" s="449" t="s">
        <v>623</v>
      </c>
      <c r="C105" s="450" t="s">
        <v>624</v>
      </c>
    </row>
    <row r="106" spans="1:3">
      <c r="A106">
        <v>103</v>
      </c>
      <c r="B106" s="449" t="s">
        <v>625</v>
      </c>
      <c r="C106" s="450" t="s">
        <v>626</v>
      </c>
    </row>
    <row r="107" spans="1:3">
      <c r="A107">
        <v>104</v>
      </c>
      <c r="B107" s="449" t="s">
        <v>627</v>
      </c>
      <c r="C107" s="450" t="s">
        <v>628</v>
      </c>
    </row>
    <row r="108" spans="1:3">
      <c r="A108">
        <v>105</v>
      </c>
      <c r="B108" s="449" t="s">
        <v>629</v>
      </c>
      <c r="C108" s="450" t="s">
        <v>630</v>
      </c>
    </row>
    <row r="109" spans="1:3">
      <c r="A109">
        <v>106</v>
      </c>
      <c r="B109" s="449" t="s">
        <v>631</v>
      </c>
      <c r="C109" s="450" t="s">
        <v>632</v>
      </c>
    </row>
    <row r="110" spans="1:3">
      <c r="A110">
        <v>107</v>
      </c>
      <c r="B110" s="449" t="s">
        <v>633</v>
      </c>
      <c r="C110" s="450" t="s">
        <v>634</v>
      </c>
    </row>
    <row r="111" spans="1:3">
      <c r="A111">
        <v>108</v>
      </c>
      <c r="B111" s="449" t="s">
        <v>635</v>
      </c>
      <c r="C111" s="450" t="s">
        <v>636</v>
      </c>
    </row>
    <row r="112" spans="1:3">
      <c r="A112">
        <v>109</v>
      </c>
      <c r="B112" s="449" t="s">
        <v>637</v>
      </c>
      <c r="C112" s="450" t="s">
        <v>638</v>
      </c>
    </row>
    <row r="113" spans="1:3">
      <c r="A113">
        <v>110</v>
      </c>
      <c r="B113" s="449" t="s">
        <v>639</v>
      </c>
      <c r="C113" s="450" t="s">
        <v>640</v>
      </c>
    </row>
    <row r="114" spans="1:3">
      <c r="A114">
        <v>111</v>
      </c>
      <c r="B114" s="449" t="s">
        <v>641</v>
      </c>
      <c r="C114" s="450" t="s">
        <v>642</v>
      </c>
    </row>
    <row r="115" spans="1:3">
      <c r="A115">
        <v>112</v>
      </c>
      <c r="B115" s="449" t="s">
        <v>643</v>
      </c>
      <c r="C115" s="450" t="s">
        <v>644</v>
      </c>
    </row>
    <row r="116" spans="1:3">
      <c r="A116">
        <v>113</v>
      </c>
      <c r="B116" s="449" t="s">
        <v>645</v>
      </c>
      <c r="C116" s="450" t="s">
        <v>646</v>
      </c>
    </row>
    <row r="117" spans="1:3">
      <c r="A117">
        <v>114</v>
      </c>
      <c r="B117" s="449" t="s">
        <v>647</v>
      </c>
      <c r="C117" s="450" t="s">
        <v>648</v>
      </c>
    </row>
    <row r="118" spans="1:3">
      <c r="A118">
        <v>115</v>
      </c>
      <c r="B118" s="449" t="s">
        <v>649</v>
      </c>
      <c r="C118" s="450" t="s">
        <v>650</v>
      </c>
    </row>
    <row r="119" spans="1:3">
      <c r="A119">
        <v>116</v>
      </c>
      <c r="B119" s="449" t="s">
        <v>651</v>
      </c>
      <c r="C119" s="450" t="s">
        <v>652</v>
      </c>
    </row>
    <row r="120" spans="1:3">
      <c r="A120">
        <v>117</v>
      </c>
      <c r="B120" s="449" t="s">
        <v>653</v>
      </c>
      <c r="C120" s="450" t="s">
        <v>654</v>
      </c>
    </row>
    <row r="121" spans="1:3">
      <c r="A121">
        <v>118</v>
      </c>
      <c r="B121" s="449" t="s">
        <v>655</v>
      </c>
      <c r="C121" s="450" t="s">
        <v>656</v>
      </c>
    </row>
    <row r="122" spans="1:3">
      <c r="A122">
        <v>119</v>
      </c>
      <c r="B122" s="449" t="s">
        <v>657</v>
      </c>
      <c r="C122" s="450" t="s">
        <v>658</v>
      </c>
    </row>
    <row r="123" spans="1:3">
      <c r="A123">
        <v>120</v>
      </c>
      <c r="B123" s="449" t="s">
        <v>659</v>
      </c>
      <c r="C123" s="450" t="s">
        <v>660</v>
      </c>
    </row>
    <row r="124" spans="1:3">
      <c r="A124">
        <v>121</v>
      </c>
      <c r="B124" s="449" t="s">
        <v>661</v>
      </c>
      <c r="C124" s="450" t="s">
        <v>662</v>
      </c>
    </row>
    <row r="125" spans="1:3">
      <c r="A125">
        <v>122</v>
      </c>
      <c r="B125" s="449" t="s">
        <v>663</v>
      </c>
      <c r="C125" s="450" t="s">
        <v>664</v>
      </c>
    </row>
    <row r="126" spans="1:3">
      <c r="A126">
        <v>123</v>
      </c>
      <c r="B126" s="449" t="s">
        <v>665</v>
      </c>
      <c r="C126" s="450" t="s">
        <v>666</v>
      </c>
    </row>
    <row r="127" spans="1:3">
      <c r="A127">
        <v>124</v>
      </c>
      <c r="B127" s="449" t="s">
        <v>667</v>
      </c>
      <c r="C127" s="450" t="s">
        <v>668</v>
      </c>
    </row>
    <row r="128" spans="1:3">
      <c r="A128">
        <v>125</v>
      </c>
      <c r="B128" s="449" t="s">
        <v>669</v>
      </c>
      <c r="C128" s="450" t="s">
        <v>670</v>
      </c>
    </row>
    <row r="129" spans="1:3">
      <c r="A129">
        <v>126</v>
      </c>
      <c r="B129" s="449" t="s">
        <v>671</v>
      </c>
      <c r="C129" s="450" t="s">
        <v>672</v>
      </c>
    </row>
    <row r="130" spans="1:3">
      <c r="A130">
        <v>127</v>
      </c>
      <c r="B130" s="449" t="s">
        <v>673</v>
      </c>
      <c r="C130" s="450" t="s">
        <v>674</v>
      </c>
    </row>
    <row r="131" spans="1:3">
      <c r="A131">
        <v>128</v>
      </c>
      <c r="B131" s="449" t="s">
        <v>675</v>
      </c>
      <c r="C131" s="450" t="s">
        <v>676</v>
      </c>
    </row>
    <row r="132" spans="1:3">
      <c r="A132">
        <v>129</v>
      </c>
      <c r="B132" s="449" t="s">
        <v>677</v>
      </c>
      <c r="C132" s="450" t="s">
        <v>678</v>
      </c>
    </row>
    <row r="133" spans="1:3">
      <c r="A133">
        <v>130</v>
      </c>
      <c r="B133" s="449" t="s">
        <v>679</v>
      </c>
      <c r="C133" s="450" t="s">
        <v>680</v>
      </c>
    </row>
    <row r="134" spans="1:3">
      <c r="A134">
        <v>131</v>
      </c>
      <c r="B134" s="449" t="s">
        <v>681</v>
      </c>
      <c r="C134" s="450" t="s">
        <v>682</v>
      </c>
    </row>
    <row r="135" spans="1:3">
      <c r="A135">
        <v>132</v>
      </c>
      <c r="B135" s="449" t="s">
        <v>683</v>
      </c>
      <c r="C135" s="450" t="s">
        <v>684</v>
      </c>
    </row>
    <row r="136" spans="1:3">
      <c r="A136">
        <v>133</v>
      </c>
      <c r="B136" s="449" t="s">
        <v>685</v>
      </c>
      <c r="C136" s="450" t="s">
        <v>686</v>
      </c>
    </row>
    <row r="137" spans="1:3">
      <c r="A137">
        <v>134</v>
      </c>
      <c r="B137" s="449" t="s">
        <v>687</v>
      </c>
      <c r="C137" s="450" t="s">
        <v>688</v>
      </c>
    </row>
    <row r="138" spans="1:3">
      <c r="A138">
        <v>135</v>
      </c>
      <c r="B138" s="449" t="s">
        <v>689</v>
      </c>
      <c r="C138" s="450" t="s">
        <v>690</v>
      </c>
    </row>
    <row r="139" spans="1:3">
      <c r="A139">
        <v>136</v>
      </c>
      <c r="B139" s="449" t="s">
        <v>691</v>
      </c>
      <c r="C139" s="450" t="s">
        <v>692</v>
      </c>
    </row>
    <row r="140" spans="1:3">
      <c r="A140">
        <v>137</v>
      </c>
      <c r="B140" s="449" t="s">
        <v>693</v>
      </c>
      <c r="C140" s="450" t="s">
        <v>694</v>
      </c>
    </row>
    <row r="141" spans="1:3">
      <c r="A141">
        <v>138</v>
      </c>
      <c r="B141" s="449" t="s">
        <v>695</v>
      </c>
      <c r="C141" s="450" t="s">
        <v>696</v>
      </c>
    </row>
    <row r="142" spans="1:3">
      <c r="A142">
        <v>139</v>
      </c>
      <c r="B142" s="449" t="s">
        <v>697</v>
      </c>
      <c r="C142" s="450" t="s">
        <v>698</v>
      </c>
    </row>
    <row r="143" spans="1:3">
      <c r="A143">
        <v>140</v>
      </c>
      <c r="B143" s="449" t="s">
        <v>699</v>
      </c>
      <c r="C143" s="450" t="s">
        <v>700</v>
      </c>
    </row>
    <row r="144" spans="1:3">
      <c r="A144">
        <v>141</v>
      </c>
      <c r="B144" s="449" t="s">
        <v>701</v>
      </c>
      <c r="C144" s="450" t="s">
        <v>702</v>
      </c>
    </row>
    <row r="145" spans="1:3">
      <c r="A145">
        <v>142</v>
      </c>
      <c r="B145" s="449" t="s">
        <v>703</v>
      </c>
      <c r="C145" s="450" t="s">
        <v>704</v>
      </c>
    </row>
    <row r="146" spans="1:3">
      <c r="A146">
        <v>143</v>
      </c>
      <c r="B146" s="449" t="s">
        <v>705</v>
      </c>
      <c r="C146" s="450" t="s">
        <v>706</v>
      </c>
    </row>
    <row r="147" spans="1:3">
      <c r="A147">
        <v>144</v>
      </c>
      <c r="B147" s="449" t="s">
        <v>707</v>
      </c>
      <c r="C147" s="450" t="s">
        <v>708</v>
      </c>
    </row>
    <row r="148" spans="1:3">
      <c r="A148">
        <v>145</v>
      </c>
      <c r="B148" s="449" t="s">
        <v>709</v>
      </c>
      <c r="C148" s="450" t="s">
        <v>710</v>
      </c>
    </row>
    <row r="149" spans="1:3">
      <c r="A149">
        <v>146</v>
      </c>
      <c r="B149" s="449" t="s">
        <v>711</v>
      </c>
      <c r="C149" s="450" t="s">
        <v>712</v>
      </c>
    </row>
    <row r="150" spans="1:3">
      <c r="A150">
        <v>147</v>
      </c>
      <c r="B150" s="449" t="s">
        <v>713</v>
      </c>
      <c r="C150" s="450" t="s">
        <v>714</v>
      </c>
    </row>
    <row r="151" spans="1:3">
      <c r="A151">
        <v>148</v>
      </c>
      <c r="B151" s="449" t="s">
        <v>715</v>
      </c>
      <c r="C151" s="450" t="s">
        <v>716</v>
      </c>
    </row>
    <row r="152" spans="1:3">
      <c r="A152">
        <v>149</v>
      </c>
      <c r="B152" s="449" t="s">
        <v>717</v>
      </c>
      <c r="C152" s="450" t="s">
        <v>718</v>
      </c>
    </row>
    <row r="153" spans="1:3">
      <c r="A153">
        <v>150</v>
      </c>
      <c r="B153" s="449" t="s">
        <v>719</v>
      </c>
      <c r="C153" s="450" t="s">
        <v>720</v>
      </c>
    </row>
    <row r="154" spans="1:3">
      <c r="A154">
        <v>151</v>
      </c>
      <c r="B154" s="449" t="s">
        <v>721</v>
      </c>
      <c r="C154" s="450" t="s">
        <v>722</v>
      </c>
    </row>
    <row r="155" spans="1:3">
      <c r="A155">
        <v>152</v>
      </c>
      <c r="B155" s="449" t="s">
        <v>723</v>
      </c>
      <c r="C155" s="450" t="s">
        <v>724</v>
      </c>
    </row>
    <row r="156" spans="1:3">
      <c r="A156">
        <v>153</v>
      </c>
      <c r="B156" s="449" t="s">
        <v>725</v>
      </c>
      <c r="C156" s="450" t="s">
        <v>726</v>
      </c>
    </row>
    <row r="157" spans="1:3">
      <c r="A157">
        <v>154</v>
      </c>
      <c r="B157" s="449" t="s">
        <v>727</v>
      </c>
      <c r="C157" s="450" t="s">
        <v>728</v>
      </c>
    </row>
    <row r="158" spans="1:3">
      <c r="A158">
        <v>155</v>
      </c>
      <c r="B158" s="449" t="s">
        <v>729</v>
      </c>
      <c r="C158" s="450" t="s">
        <v>730</v>
      </c>
    </row>
    <row r="159" spans="1:3">
      <c r="A159">
        <v>156</v>
      </c>
      <c r="B159" s="449" t="s">
        <v>731</v>
      </c>
      <c r="C159" s="450" t="s">
        <v>732</v>
      </c>
    </row>
    <row r="160" spans="1:3">
      <c r="A160">
        <v>157</v>
      </c>
      <c r="B160" s="449" t="s">
        <v>733</v>
      </c>
      <c r="C160" s="450" t="s">
        <v>734</v>
      </c>
    </row>
    <row r="161" spans="1:3">
      <c r="A161">
        <v>158</v>
      </c>
      <c r="B161" s="449" t="s">
        <v>735</v>
      </c>
      <c r="C161" s="450" t="s">
        <v>736</v>
      </c>
    </row>
    <row r="162" spans="1:3">
      <c r="A162">
        <v>159</v>
      </c>
      <c r="B162" s="449" t="s">
        <v>737</v>
      </c>
      <c r="C162" s="450" t="s">
        <v>738</v>
      </c>
    </row>
    <row r="163" spans="1:3">
      <c r="A163">
        <v>160</v>
      </c>
      <c r="B163" s="449" t="s">
        <v>739</v>
      </c>
      <c r="C163" s="450" t="s">
        <v>740</v>
      </c>
    </row>
    <row r="164" spans="1:3">
      <c r="A164">
        <v>161</v>
      </c>
      <c r="B164" s="449" t="s">
        <v>741</v>
      </c>
      <c r="C164" s="450" t="s">
        <v>742</v>
      </c>
    </row>
    <row r="165" spans="1:3">
      <c r="A165">
        <v>162</v>
      </c>
      <c r="B165" s="449" t="s">
        <v>743</v>
      </c>
      <c r="C165" s="450" t="s">
        <v>744</v>
      </c>
    </row>
    <row r="166" spans="1:3">
      <c r="A166">
        <v>163</v>
      </c>
      <c r="B166" s="449" t="s">
        <v>745</v>
      </c>
      <c r="C166" s="450" t="s">
        <v>746</v>
      </c>
    </row>
    <row r="167" spans="1:3">
      <c r="A167">
        <v>164</v>
      </c>
      <c r="B167" s="449" t="s">
        <v>747</v>
      </c>
      <c r="C167" s="450" t="s">
        <v>748</v>
      </c>
    </row>
    <row r="168" spans="1:3">
      <c r="A168">
        <v>165</v>
      </c>
      <c r="B168" s="449" t="s">
        <v>749</v>
      </c>
      <c r="C168" s="450" t="s">
        <v>750</v>
      </c>
    </row>
    <row r="169" spans="1:3">
      <c r="A169">
        <v>166</v>
      </c>
      <c r="B169" s="449" t="s">
        <v>751</v>
      </c>
      <c r="C169" s="450" t="s">
        <v>752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677" t="s">
        <v>276</v>
      </c>
      <c r="B3" s="675" t="s">
        <v>6</v>
      </c>
      <c r="C3" s="676"/>
      <c r="D3" s="675" t="s">
        <v>36</v>
      </c>
      <c r="E3" s="676"/>
    </row>
    <row r="4" spans="1:5" ht="20.100000000000001" customHeight="1">
      <c r="A4" s="678"/>
      <c r="B4" s="454" t="s">
        <v>271</v>
      </c>
      <c r="C4" s="454" t="s">
        <v>272</v>
      </c>
      <c r="D4" s="454" t="s">
        <v>271</v>
      </c>
      <c r="E4" s="454" t="s">
        <v>272</v>
      </c>
    </row>
    <row r="5" spans="1:5" ht="20.100000000000001" customHeight="1">
      <c r="A5" s="454" t="s">
        <v>273</v>
      </c>
      <c r="B5" s="455">
        <v>0.2929876452053829</v>
      </c>
      <c r="C5" s="455">
        <v>0.70701235479461699</v>
      </c>
      <c r="D5" s="455">
        <v>0.42836722517514997</v>
      </c>
      <c r="E5" s="455">
        <v>0.57163277482485009</v>
      </c>
    </row>
    <row r="6" spans="1:5" ht="20.100000000000001" customHeight="1">
      <c r="A6" s="454" t="s">
        <v>274</v>
      </c>
      <c r="B6" s="455">
        <v>0.36547857865535677</v>
      </c>
      <c r="C6" s="455">
        <v>0.63452142134464318</v>
      </c>
      <c r="D6" s="455">
        <v>0.44648293395674554</v>
      </c>
      <c r="E6" s="455">
        <v>0.55351706604325446</v>
      </c>
    </row>
    <row r="7" spans="1:5" ht="20.100000000000001" customHeight="1">
      <c r="A7" s="454" t="s">
        <v>275</v>
      </c>
      <c r="B7" s="455">
        <v>0.3087198869377667</v>
      </c>
      <c r="C7" s="455">
        <v>0.69128011306223314</v>
      </c>
      <c r="D7" s="455">
        <v>0.43364909230494392</v>
      </c>
      <c r="E7" s="455">
        <v>0.56635090769505603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I8" sqref="I8:I9"/>
    </sheetView>
  </sheetViews>
  <sheetFormatPr defaultRowHeight="12"/>
  <cols>
    <col min="1" max="1" width="28.5703125" customWidth="1"/>
    <col min="2" max="3" width="14.42578125" customWidth="1"/>
    <col min="4" max="4" width="12.42578125" customWidth="1"/>
    <col min="5" max="5" width="13.140625" customWidth="1"/>
    <col min="6" max="6" width="11.42578125" customWidth="1"/>
    <col min="7" max="9" width="10.42578125" customWidth="1"/>
    <col min="10" max="10" width="10.42578125" bestFit="1" customWidth="1"/>
  </cols>
  <sheetData>
    <row r="1" spans="1:14" ht="53.25" customHeight="1">
      <c r="A1" s="685" t="s">
        <v>907</v>
      </c>
      <c r="B1" s="685"/>
      <c r="C1" s="685"/>
      <c r="D1" s="685"/>
      <c r="E1" s="685"/>
      <c r="F1" s="685"/>
      <c r="G1" s="685"/>
      <c r="H1" s="685"/>
      <c r="I1" s="685"/>
      <c r="J1" s="685"/>
      <c r="K1" s="671"/>
      <c r="L1" s="671"/>
      <c r="M1" s="671"/>
      <c r="N1" s="671"/>
    </row>
    <row r="2" spans="1:14" ht="15">
      <c r="A2" s="687" t="s">
        <v>362</v>
      </c>
      <c r="B2" s="687"/>
      <c r="C2" s="687"/>
      <c r="D2" s="687"/>
      <c r="E2" s="687"/>
      <c r="F2" s="687"/>
      <c r="G2" s="687"/>
      <c r="H2" s="687"/>
      <c r="I2" s="687"/>
      <c r="J2" s="687"/>
      <c r="K2" s="512"/>
      <c r="L2" s="512"/>
      <c r="M2" s="512"/>
      <c r="N2" s="512"/>
    </row>
    <row r="4" spans="1:14" ht="15" customHeight="1">
      <c r="A4" s="688" t="s">
        <v>890</v>
      </c>
      <c r="B4" s="689" t="s">
        <v>891</v>
      </c>
      <c r="C4" s="689"/>
      <c r="D4" s="689"/>
      <c r="E4" s="689"/>
      <c r="F4" s="689"/>
      <c r="G4" s="689"/>
      <c r="H4" s="689"/>
      <c r="I4" s="690" t="s">
        <v>174</v>
      </c>
    </row>
    <row r="5" spans="1:14" s="657" customFormat="1" ht="90" customHeight="1">
      <c r="A5" s="688"/>
      <c r="B5" s="656" t="s">
        <v>892</v>
      </c>
      <c r="C5" s="656" t="s">
        <v>893</v>
      </c>
      <c r="D5" s="656" t="s">
        <v>894</v>
      </c>
      <c r="E5" s="656" t="s">
        <v>895</v>
      </c>
      <c r="F5" s="656" t="s">
        <v>896</v>
      </c>
      <c r="G5" s="656" t="s">
        <v>897</v>
      </c>
      <c r="H5" s="656" t="s">
        <v>898</v>
      </c>
      <c r="I5" s="691"/>
    </row>
    <row r="6" spans="1:14" s="657" customFormat="1" ht="15">
      <c r="A6" s="658" t="s">
        <v>363</v>
      </c>
      <c r="B6" s="659"/>
      <c r="C6" s="659">
        <v>15.27416259765625</v>
      </c>
      <c r="D6" s="659">
        <v>187.75968750000001</v>
      </c>
      <c r="E6" s="659"/>
      <c r="F6" s="659"/>
      <c r="G6" s="659"/>
      <c r="H6" s="659">
        <v>222.4185576171875</v>
      </c>
      <c r="I6" s="660">
        <f>SUM(B6:H6)</f>
        <v>425.45240771484373</v>
      </c>
    </row>
    <row r="7" spans="1:14" s="657" customFormat="1" ht="15">
      <c r="A7" s="658" t="s">
        <v>364</v>
      </c>
      <c r="B7" s="659">
        <v>154.21703124999999</v>
      </c>
      <c r="C7" s="659">
        <v>213.16160156250001</v>
      </c>
      <c r="D7" s="659"/>
      <c r="E7" s="659">
        <v>154.21703124999999</v>
      </c>
      <c r="F7" s="659">
        <v>150.4933125</v>
      </c>
      <c r="G7" s="659"/>
      <c r="H7" s="659">
        <v>363.65491406249998</v>
      </c>
      <c r="I7" s="660">
        <f>SUM(B7:H7)</f>
        <v>1035.7438906249999</v>
      </c>
      <c r="J7" s="672"/>
    </row>
    <row r="8" spans="1:14" s="657" customFormat="1" ht="15">
      <c r="A8" s="658" t="s">
        <v>365</v>
      </c>
      <c r="B8" s="659">
        <v>153.69399999999999</v>
      </c>
      <c r="C8" s="659">
        <v>1.2489012479782104E-3</v>
      </c>
      <c r="D8" s="659"/>
      <c r="E8" s="659">
        <v>154.74004687499999</v>
      </c>
      <c r="F8" s="659">
        <v>337.73048437499995</v>
      </c>
      <c r="G8" s="659"/>
      <c r="H8" s="659">
        <v>842</v>
      </c>
      <c r="I8" s="660">
        <f>SUM(B8:H8)</f>
        <v>1488.1657801512479</v>
      </c>
    </row>
    <row r="9" spans="1:14" s="657" customFormat="1" ht="15">
      <c r="A9" s="658" t="s">
        <v>366</v>
      </c>
      <c r="B9" s="659"/>
      <c r="C9" s="659"/>
      <c r="D9" s="659"/>
      <c r="E9" s="659"/>
      <c r="F9" s="659"/>
      <c r="G9" s="659">
        <v>143.48863671875</v>
      </c>
      <c r="H9" s="659"/>
      <c r="I9" s="660">
        <f>SUM(B9:H9)</f>
        <v>143.48863671875</v>
      </c>
      <c r="J9" s="672"/>
    </row>
    <row r="10" spans="1:14" s="657" customFormat="1" ht="15">
      <c r="A10" s="661" t="s">
        <v>174</v>
      </c>
      <c r="B10" s="659">
        <f t="shared" ref="B10:I10" si="0">SUM(B6:B9)</f>
        <v>307.91103124999995</v>
      </c>
      <c r="C10" s="659">
        <f t="shared" si="0"/>
        <v>228.43701306140423</v>
      </c>
      <c r="D10" s="659">
        <f t="shared" si="0"/>
        <v>187.75968750000001</v>
      </c>
      <c r="E10" s="659">
        <f t="shared" si="0"/>
        <v>308.95707812499995</v>
      </c>
      <c r="F10" s="659">
        <f t="shared" si="0"/>
        <v>488.22379687499995</v>
      </c>
      <c r="G10" s="659">
        <f t="shared" si="0"/>
        <v>143.48863671875</v>
      </c>
      <c r="H10" s="659">
        <f t="shared" si="0"/>
        <v>1428.0734716796874</v>
      </c>
      <c r="I10" s="659">
        <f t="shared" si="0"/>
        <v>3092.8507152098418</v>
      </c>
    </row>
    <row r="13" spans="1:14">
      <c r="A13" s="662" t="s">
        <v>899</v>
      </c>
    </row>
    <row r="14" spans="1:14">
      <c r="A14" s="662" t="s">
        <v>900</v>
      </c>
    </row>
    <row r="15" spans="1:14" s="662" customFormat="1" ht="26.25" customHeight="1">
      <c r="A15" s="686" t="s">
        <v>901</v>
      </c>
      <c r="B15" s="686"/>
      <c r="C15" s="686"/>
      <c r="D15" s="686"/>
      <c r="E15" s="686"/>
      <c r="F15" s="686"/>
      <c r="G15" s="686"/>
      <c r="H15" s="686"/>
      <c r="I15" s="686"/>
      <c r="J15" s="686"/>
    </row>
    <row r="16" spans="1:14">
      <c r="A16" s="662" t="s">
        <v>902</v>
      </c>
    </row>
    <row r="19" spans="1:10" ht="15" customHeight="1">
      <c r="A19" s="679" t="s">
        <v>908</v>
      </c>
      <c r="B19" s="679"/>
      <c r="C19" s="679"/>
      <c r="D19" s="679"/>
      <c r="E19" s="679"/>
      <c r="F19" s="679"/>
      <c r="G19" s="679"/>
      <c r="H19" s="679"/>
      <c r="I19" s="679"/>
      <c r="J19" s="679"/>
    </row>
    <row r="20" spans="1:10" ht="12.75">
      <c r="A20" s="680" t="s">
        <v>362</v>
      </c>
      <c r="B20" s="680"/>
      <c r="C20" s="680"/>
      <c r="D20" s="680"/>
      <c r="E20" s="680"/>
      <c r="F20" s="680"/>
      <c r="G20" s="680"/>
      <c r="H20" s="680"/>
      <c r="I20" s="680"/>
      <c r="J20" s="680"/>
    </row>
    <row r="23" spans="1:10" ht="15">
      <c r="A23" s="681" t="s">
        <v>903</v>
      </c>
      <c r="B23" s="683" t="s">
        <v>890</v>
      </c>
      <c r="C23" s="683"/>
      <c r="D23" s="683"/>
      <c r="E23" s="683"/>
      <c r="F23" s="684" t="s">
        <v>174</v>
      </c>
    </row>
    <row r="24" spans="1:10" ht="15">
      <c r="A24" s="682"/>
      <c r="B24" s="663" t="s">
        <v>363</v>
      </c>
      <c r="C24" s="663" t="s">
        <v>364</v>
      </c>
      <c r="D24" s="663" t="s">
        <v>365</v>
      </c>
      <c r="E24" s="663" t="s">
        <v>366</v>
      </c>
      <c r="F24" s="684"/>
    </row>
    <row r="25" spans="1:10" ht="15">
      <c r="A25" s="664" t="s">
        <v>904</v>
      </c>
      <c r="B25" s="665"/>
      <c r="C25" s="665"/>
      <c r="D25" s="665">
        <v>1.2489012479782104E-3</v>
      </c>
      <c r="E25" s="666">
        <v>143.48863671875003</v>
      </c>
      <c r="F25" s="667">
        <f>SUM(B25:E25)</f>
        <v>143.48988561999801</v>
      </c>
    </row>
    <row r="26" spans="1:10" ht="15">
      <c r="A26" s="664" t="s">
        <v>905</v>
      </c>
      <c r="B26" s="665">
        <v>405.61371874999998</v>
      </c>
      <c r="C26" s="665">
        <v>380.32237890624998</v>
      </c>
      <c r="D26" s="665">
        <v>1156.4659301757813</v>
      </c>
      <c r="E26" s="665">
        <v>0</v>
      </c>
      <c r="F26" s="667">
        <f>SUM(B26:E26)</f>
        <v>1942.4020278320313</v>
      </c>
    </row>
    <row r="27" spans="1:10" ht="15">
      <c r="A27" s="664" t="s">
        <v>906</v>
      </c>
      <c r="B27" s="665">
        <v>19.838695312500001</v>
      </c>
      <c r="C27" s="665">
        <v>137.54957031250001</v>
      </c>
      <c r="D27" s="665">
        <v>331.69860107421874</v>
      </c>
      <c r="E27" s="665">
        <v>0</v>
      </c>
      <c r="F27" s="667">
        <f>SUM(B27:E27)</f>
        <v>489.08686669921872</v>
      </c>
    </row>
    <row r="28" spans="1:10" ht="15">
      <c r="A28" s="668" t="s">
        <v>174</v>
      </c>
      <c r="B28" s="669">
        <f>SUM(B25:B27)</f>
        <v>425.4524140625</v>
      </c>
      <c r="C28" s="669">
        <f>SUM(C25:C27)</f>
        <v>517.87194921874993</v>
      </c>
      <c r="D28" s="669">
        <f>SUM(D25:D27)</f>
        <v>1488.1657801512479</v>
      </c>
      <c r="E28" s="669">
        <f>SUM(E25:E27)</f>
        <v>143.48863671875003</v>
      </c>
      <c r="F28" s="670">
        <f>SUM(B28:E28)</f>
        <v>2574.978780151248</v>
      </c>
    </row>
  </sheetData>
  <mergeCells count="11">
    <mergeCell ref="I4:I5"/>
    <mergeCell ref="A19:J19"/>
    <mergeCell ref="A20:J20"/>
    <mergeCell ref="A23:A24"/>
    <mergeCell ref="B23:E23"/>
    <mergeCell ref="F23:F24"/>
    <mergeCell ref="A1:J1"/>
    <mergeCell ref="A15:J15"/>
    <mergeCell ref="A2:J2"/>
    <mergeCell ref="A4:A5"/>
    <mergeCell ref="B4:H4"/>
  </mergeCells>
  <pageMargins left="0.7" right="0.7" top="0.75" bottom="0.75" header="0.3" footer="0.3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21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Interes_rate_derivatives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Execution_method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C_out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Execution_method!Область_печати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2019-10-01T12:24:58Z</dcterms:created>
  <dcterms:modified xsi:type="dcterms:W3CDTF">2019-10-01T12:24:58Z</dcterms:modified>
</cp:coreProperties>
</file>