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S29" i="2"/>
  <c r="AS30" i="2"/>
  <c r="AS31" i="2"/>
  <c r="D32" i="2"/>
  <c r="AS32" i="2" s="1"/>
  <c r="E32" i="2"/>
  <c r="F32" i="2"/>
  <c r="G32" i="2"/>
  <c r="H32" i="2"/>
  <c r="H42" i="2" s="1"/>
  <c r="I32" i="2"/>
  <c r="J32" i="2"/>
  <c r="K32" i="2"/>
  <c r="L32" i="2"/>
  <c r="M32" i="2"/>
  <c r="N32" i="2"/>
  <c r="O32" i="2"/>
  <c r="P32" i="2"/>
  <c r="P42" i="2" s="1"/>
  <c r="Q32" i="2"/>
  <c r="R32" i="2"/>
  <c r="S32" i="2"/>
  <c r="T32" i="2"/>
  <c r="U32" i="2"/>
  <c r="V32" i="2"/>
  <c r="W32" i="2"/>
  <c r="X32" i="2"/>
  <c r="X42" i="2" s="1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F42" i="2" s="1"/>
  <c r="G39" i="2"/>
  <c r="H39" i="2"/>
  <c r="I39" i="2"/>
  <c r="J39" i="2"/>
  <c r="J42" i="2" s="1"/>
  <c r="K39" i="2"/>
  <c r="L39" i="2"/>
  <c r="M39" i="2"/>
  <c r="N39" i="2"/>
  <c r="N42" i="2" s="1"/>
  <c r="O39" i="2"/>
  <c r="P39" i="2"/>
  <c r="Q39" i="2"/>
  <c r="R39" i="2"/>
  <c r="R42" i="2" s="1"/>
  <c r="S39" i="2"/>
  <c r="T39" i="2"/>
  <c r="U39" i="2"/>
  <c r="V39" i="2"/>
  <c r="V42" i="2" s="1"/>
  <c r="W39" i="2"/>
  <c r="X39" i="2"/>
  <c r="Y39" i="2"/>
  <c r="Z39" i="2"/>
  <c r="Z42" i="2" s="1"/>
  <c r="AA39" i="2"/>
  <c r="AB39" i="2"/>
  <c r="AC39" i="2"/>
  <c r="AD39" i="2"/>
  <c r="AD42" i="2" s="1"/>
  <c r="AE39" i="2"/>
  <c r="AF39" i="2"/>
  <c r="AG39" i="2"/>
  <c r="AH39" i="2"/>
  <c r="AH42" i="2" s="1"/>
  <c r="AI39" i="2"/>
  <c r="AJ39" i="2"/>
  <c r="AK39" i="2"/>
  <c r="AL39" i="2"/>
  <c r="AL42" i="2" s="1"/>
  <c r="AM39" i="2"/>
  <c r="AN39" i="2"/>
  <c r="AO39" i="2"/>
  <c r="AP39" i="2"/>
  <c r="AP42" i="2" s="1"/>
  <c r="AQ39" i="2"/>
  <c r="AR39" i="2"/>
  <c r="AS40" i="2"/>
  <c r="E42" i="2"/>
  <c r="G42" i="2"/>
  <c r="G46" i="2" s="1"/>
  <c r="G47" i="19" s="1"/>
  <c r="I42" i="2"/>
  <c r="K42" i="2"/>
  <c r="K46" i="2" s="1"/>
  <c r="K47" i="19" s="1"/>
  <c r="L42" i="2"/>
  <c r="M42" i="2"/>
  <c r="O42" i="2"/>
  <c r="O46" i="2" s="1"/>
  <c r="O47" i="19" s="1"/>
  <c r="Q42" i="2"/>
  <c r="S42" i="2"/>
  <c r="S46" i="2" s="1"/>
  <c r="S47" i="19" s="1"/>
  <c r="T42" i="2"/>
  <c r="U42" i="2"/>
  <c r="W42" i="2"/>
  <c r="W46" i="2" s="1"/>
  <c r="W47" i="19" s="1"/>
  <c r="Y42" i="2"/>
  <c r="AA42" i="2"/>
  <c r="AA46" i="2" s="1"/>
  <c r="AA47" i="19" s="1"/>
  <c r="AB42" i="2"/>
  <c r="AC42" i="2"/>
  <c r="AE42" i="2"/>
  <c r="AE46" i="2" s="1"/>
  <c r="AE47" i="19" s="1"/>
  <c r="AF42" i="2"/>
  <c r="AG42" i="2"/>
  <c r="AI42" i="2"/>
  <c r="AI46" i="2" s="1"/>
  <c r="AI47" i="19" s="1"/>
  <c r="AJ42" i="2"/>
  <c r="AK42" i="2"/>
  <c r="AM42" i="2"/>
  <c r="AM46" i="2" s="1"/>
  <c r="AM47" i="19" s="1"/>
  <c r="AN42" i="2"/>
  <c r="AO42" i="2"/>
  <c r="AQ42" i="2"/>
  <c r="AQ46" i="2" s="1"/>
  <c r="AQ47" i="19" s="1"/>
  <c r="AR42" i="2"/>
  <c r="E46" i="2"/>
  <c r="I46" i="2"/>
  <c r="L46" i="2"/>
  <c r="M46" i="2"/>
  <c r="Q46" i="2"/>
  <c r="T46" i="2"/>
  <c r="U46" i="2"/>
  <c r="Y46" i="2"/>
  <c r="AB46" i="2"/>
  <c r="AC46" i="2"/>
  <c r="AF46" i="2"/>
  <c r="AG46" i="2"/>
  <c r="AJ46" i="2"/>
  <c r="AK46" i="2"/>
  <c r="AN46" i="2"/>
  <c r="AO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E43" i="19"/>
  <c r="G43" i="19"/>
  <c r="I43" i="19"/>
  <c r="K43" i="19"/>
  <c r="L43" i="19"/>
  <c r="M43" i="19"/>
  <c r="O43" i="19"/>
  <c r="Q43" i="19"/>
  <c r="S43" i="19"/>
  <c r="T43" i="19"/>
  <c r="U43" i="19"/>
  <c r="W43" i="19"/>
  <c r="Y43" i="19"/>
  <c r="AA43" i="19"/>
  <c r="AB43" i="19"/>
  <c r="AC43" i="19"/>
  <c r="AE43" i="19"/>
  <c r="AF43" i="19"/>
  <c r="AG43" i="19"/>
  <c r="AI43" i="19"/>
  <c r="AJ43" i="19"/>
  <c r="AK43" i="19"/>
  <c r="AM43" i="19"/>
  <c r="AN43" i="19"/>
  <c r="AO43" i="19"/>
  <c r="AQ43" i="19"/>
  <c r="AR43" i="19"/>
  <c r="E47" i="19"/>
  <c r="I47" i="19"/>
  <c r="L47" i="19"/>
  <c r="M47" i="19"/>
  <c r="Q47" i="19"/>
  <c r="T47" i="19"/>
  <c r="U47" i="19"/>
  <c r="Y47" i="19"/>
  <c r="AB47" i="19"/>
  <c r="AC47" i="19"/>
  <c r="AF47" i="19"/>
  <c r="AG47" i="19"/>
  <c r="AJ47" i="19"/>
  <c r="AK47" i="19"/>
  <c r="AN47" i="19"/>
  <c r="AO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G19" i="42" s="1"/>
  <c r="H18" i="42"/>
  <c r="I18" i="42"/>
  <c r="J18" i="42"/>
  <c r="J19" i="42" s="1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H19" i="42"/>
  <c r="I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 s="1"/>
  <c r="F32" i="42"/>
  <c r="F33" i="42" s="1"/>
  <c r="G32" i="42"/>
  <c r="H32" i="42"/>
  <c r="I32" i="42"/>
  <c r="I33" i="42" s="1"/>
  <c r="J32" i="42"/>
  <c r="J33" i="42" s="1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D33" i="42"/>
  <c r="G33" i="42"/>
  <c r="H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2" i="42" s="1"/>
  <c r="E47" i="42" s="1"/>
  <c r="E48" i="42" s="1"/>
  <c r="F39" i="42"/>
  <c r="G39" i="42"/>
  <c r="G42" i="42" s="1"/>
  <c r="G47" i="42" s="1"/>
  <c r="G48" i="42" s="1"/>
  <c r="H39" i="42"/>
  <c r="H40" i="42" s="1"/>
  <c r="I39" i="42"/>
  <c r="I40" i="42" s="1"/>
  <c r="J39" i="42"/>
  <c r="K39" i="42"/>
  <c r="K42" i="42" s="1"/>
  <c r="K47" i="42" s="1"/>
  <c r="K48" i="42" s="1"/>
  <c r="L39" i="42"/>
  <c r="L40" i="42" s="1"/>
  <c r="M39" i="42"/>
  <c r="M42" i="42" s="1"/>
  <c r="M47" i="42" s="1"/>
  <c r="N39" i="42"/>
  <c r="O39" i="42"/>
  <c r="O42" i="42" s="1"/>
  <c r="O47" i="42" s="1"/>
  <c r="P39" i="42"/>
  <c r="Q39" i="42"/>
  <c r="Q42" i="42" s="1"/>
  <c r="Q47" i="42" s="1"/>
  <c r="R39" i="42"/>
  <c r="S39" i="42"/>
  <c r="S42" i="42" s="1"/>
  <c r="S47" i="42" s="1"/>
  <c r="T39" i="42"/>
  <c r="U39" i="42"/>
  <c r="U42" i="42" s="1"/>
  <c r="U47" i="42" s="1"/>
  <c r="V39" i="42"/>
  <c r="W39" i="42"/>
  <c r="W42" i="42" s="1"/>
  <c r="W47" i="42" s="1"/>
  <c r="X39" i="42"/>
  <c r="Y39" i="42"/>
  <c r="Y42" i="42" s="1"/>
  <c r="Y47" i="42" s="1"/>
  <c r="Z39" i="42"/>
  <c r="AA39" i="42"/>
  <c r="AA42" i="42" s="1"/>
  <c r="AA47" i="42" s="1"/>
  <c r="AB39" i="42"/>
  <c r="AC39" i="42"/>
  <c r="AC42" i="42" s="1"/>
  <c r="AC47" i="42" s="1"/>
  <c r="AD39" i="42"/>
  <c r="AE39" i="42"/>
  <c r="AE42" i="42" s="1"/>
  <c r="AE47" i="42" s="1"/>
  <c r="AF39" i="42"/>
  <c r="AG39" i="42"/>
  <c r="AG42" i="42" s="1"/>
  <c r="AG47" i="42" s="1"/>
  <c r="AH39" i="42"/>
  <c r="AI39" i="42"/>
  <c r="AI42" i="42" s="1"/>
  <c r="AI47" i="42" s="1"/>
  <c r="AJ39" i="42"/>
  <c r="AK39" i="42"/>
  <c r="AK42" i="42" s="1"/>
  <c r="AK47" i="42" s="1"/>
  <c r="AL39" i="42"/>
  <c r="AM39" i="42"/>
  <c r="AM42" i="42" s="1"/>
  <c r="AM47" i="42" s="1"/>
  <c r="AN39" i="42"/>
  <c r="AO39" i="42"/>
  <c r="AO42" i="42" s="1"/>
  <c r="AO47" i="42" s="1"/>
  <c r="AP39" i="42"/>
  <c r="AQ39" i="42"/>
  <c r="AQ42" i="42" s="1"/>
  <c r="AQ47" i="42" s="1"/>
  <c r="AR39" i="42"/>
  <c r="D40" i="42"/>
  <c r="F40" i="42"/>
  <c r="G40" i="42"/>
  <c r="J40" i="42"/>
  <c r="K40" i="42"/>
  <c r="D42" i="42"/>
  <c r="F42" i="42"/>
  <c r="F47" i="42" s="1"/>
  <c r="F48" i="42" s="1"/>
  <c r="H42" i="42"/>
  <c r="J42" i="42"/>
  <c r="J47" i="42" s="1"/>
  <c r="J48" i="42" s="1"/>
  <c r="L42" i="42"/>
  <c r="N42" i="42"/>
  <c r="N47" i="42" s="1"/>
  <c r="P42" i="42"/>
  <c r="R42" i="42"/>
  <c r="R47" i="42" s="1"/>
  <c r="T42" i="42"/>
  <c r="V42" i="42"/>
  <c r="V47" i="42" s="1"/>
  <c r="X42" i="42"/>
  <c r="Z42" i="42"/>
  <c r="Z47" i="42" s="1"/>
  <c r="AB42" i="42"/>
  <c r="AD42" i="42"/>
  <c r="AD47" i="42" s="1"/>
  <c r="AF42" i="42"/>
  <c r="AH42" i="42"/>
  <c r="AH47" i="42" s="1"/>
  <c r="AJ42" i="42"/>
  <c r="AL42" i="42"/>
  <c r="AL47" i="42" s="1"/>
  <c r="AN42" i="42"/>
  <c r="AP42" i="42"/>
  <c r="AP47" i="42" s="1"/>
  <c r="AR42" i="42"/>
  <c r="D47" i="42"/>
  <c r="D48" i="42" s="1"/>
  <c r="H47" i="42"/>
  <c r="H48" i="42" s="1"/>
  <c r="L47" i="42"/>
  <c r="L48" i="42" s="1"/>
  <c r="P47" i="42"/>
  <c r="T47" i="42"/>
  <c r="X47" i="42"/>
  <c r="AB47" i="42"/>
  <c r="AF47" i="42"/>
  <c r="AJ47" i="42"/>
  <c r="AN47" i="42"/>
  <c r="AR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O18" i="14"/>
  <c r="M19" i="14"/>
  <c r="N19" i="14"/>
  <c r="N21" i="14" s="1"/>
  <c r="O19" i="14"/>
  <c r="M20" i="14"/>
  <c r="N20" i="14"/>
  <c r="O20" i="14"/>
  <c r="D21" i="14"/>
  <c r="E21" i="14"/>
  <c r="F21" i="14"/>
  <c r="G21" i="14"/>
  <c r="H23" i="28" s="1"/>
  <c r="H21" i="14"/>
  <c r="I21" i="14"/>
  <c r="J21" i="14"/>
  <c r="L23" i="28" s="1"/>
  <c r="K21" i="14"/>
  <c r="M23" i="28" s="1"/>
  <c r="L21" i="14"/>
  <c r="O21" i="14"/>
  <c r="M25" i="14"/>
  <c r="N25" i="14"/>
  <c r="O25" i="14"/>
  <c r="R27" i="28" s="1"/>
  <c r="M26" i="14"/>
  <c r="P28" i="28" s="1"/>
  <c r="N26" i="14"/>
  <c r="O26" i="14"/>
  <c r="M27" i="14"/>
  <c r="N27" i="14"/>
  <c r="O27" i="14"/>
  <c r="D28" i="14"/>
  <c r="E28" i="14"/>
  <c r="F28" i="14"/>
  <c r="O28" i="14" s="1"/>
  <c r="R30" i="28" s="1"/>
  <c r="G28" i="14"/>
  <c r="H28" i="14"/>
  <c r="I28" i="14"/>
  <c r="J28" i="14"/>
  <c r="M28" i="14" s="1"/>
  <c r="K28" i="14"/>
  <c r="L28" i="14"/>
  <c r="N28" i="14"/>
  <c r="M32" i="14"/>
  <c r="N32" i="14"/>
  <c r="Q34" i="28" s="1"/>
  <c r="O32" i="14"/>
  <c r="R34" i="28" s="1"/>
  <c r="M33" i="14"/>
  <c r="N33" i="14"/>
  <c r="O33" i="14"/>
  <c r="M34" i="14"/>
  <c r="N34" i="14"/>
  <c r="O34" i="14"/>
  <c r="D35" i="14"/>
  <c r="E35" i="14"/>
  <c r="N35" i="14" s="1"/>
  <c r="F35" i="14"/>
  <c r="G35" i="14"/>
  <c r="H35" i="14"/>
  <c r="I35" i="14"/>
  <c r="J37" i="28" s="1"/>
  <c r="J35" i="14"/>
  <c r="K35" i="14"/>
  <c r="L35" i="14"/>
  <c r="N37" i="28" s="1"/>
  <c r="M35" i="14"/>
  <c r="P16" i="28"/>
  <c r="Q16" i="28"/>
  <c r="R16" i="28"/>
  <c r="G20" i="28"/>
  <c r="K20" i="28"/>
  <c r="O20" i="28"/>
  <c r="Q20" i="28"/>
  <c r="R20" i="28"/>
  <c r="G21" i="28"/>
  <c r="K21" i="28"/>
  <c r="O21" i="28"/>
  <c r="P21" i="28"/>
  <c r="R21" i="28"/>
  <c r="G22" i="28"/>
  <c r="K22" i="28"/>
  <c r="O22" i="28"/>
  <c r="P22" i="28"/>
  <c r="Q22" i="28"/>
  <c r="R22" i="28"/>
  <c r="D23" i="28"/>
  <c r="E23" i="28"/>
  <c r="F23" i="28"/>
  <c r="I23" i="28"/>
  <c r="J23" i="28"/>
  <c r="N23" i="28"/>
  <c r="R23" i="28"/>
  <c r="G27" i="28"/>
  <c r="K27" i="28"/>
  <c r="O27" i="28"/>
  <c r="Q27" i="28"/>
  <c r="G28" i="28"/>
  <c r="K28" i="28"/>
  <c r="O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M30" i="28"/>
  <c r="N30" i="28"/>
  <c r="O30" i="28"/>
  <c r="Q30" i="28"/>
  <c r="G34" i="28"/>
  <c r="K34" i="28"/>
  <c r="O34" i="28"/>
  <c r="P34" i="28"/>
  <c r="G35" i="28"/>
  <c r="K35" i="28"/>
  <c r="O35" i="28"/>
  <c r="P35" i="28"/>
  <c r="Q35" i="28"/>
  <c r="R35" i="28"/>
  <c r="G36" i="28"/>
  <c r="K36" i="28"/>
  <c r="O36" i="28"/>
  <c r="P36" i="28"/>
  <c r="D37" i="28"/>
  <c r="E37" i="28"/>
  <c r="F37" i="28"/>
  <c r="G37" i="28"/>
  <c r="H37" i="28"/>
  <c r="I37" i="28"/>
  <c r="K37" i="28"/>
  <c r="L37" i="28"/>
  <c r="M37" i="28"/>
  <c r="O37" i="28"/>
  <c r="P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O21" i="43"/>
  <c r="H43" i="19" l="1"/>
  <c r="H46" i="2"/>
  <c r="H47" i="19" s="1"/>
  <c r="N21" i="43"/>
  <c r="Q23" i="28"/>
  <c r="P30" i="28"/>
  <c r="P27" i="28"/>
  <c r="AP43" i="19"/>
  <c r="AP46" i="2"/>
  <c r="AP47" i="19" s="1"/>
  <c r="AH43" i="19"/>
  <c r="AH46" i="2"/>
  <c r="AH47" i="19" s="1"/>
  <c r="Z43" i="19"/>
  <c r="Z46" i="2"/>
  <c r="Z47" i="19" s="1"/>
  <c r="R43" i="19"/>
  <c r="R46" i="2"/>
  <c r="R47" i="19" s="1"/>
  <c r="J43" i="19"/>
  <c r="J46" i="2"/>
  <c r="J47" i="19" s="1"/>
  <c r="AS19" i="19"/>
  <c r="G23" i="28"/>
  <c r="A6" i="14" s="1"/>
  <c r="AS18" i="42"/>
  <c r="Q37" i="28"/>
  <c r="Q36" i="28"/>
  <c r="P23" i="28"/>
  <c r="M21" i="43"/>
  <c r="AS33" i="19"/>
  <c r="AS32" i="42"/>
  <c r="K23" i="28"/>
  <c r="P43" i="19"/>
  <c r="P46" i="2"/>
  <c r="P47" i="19" s="1"/>
  <c r="X43" i="19"/>
  <c r="X46" i="2"/>
  <c r="X47" i="19" s="1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P20" i="28"/>
  <c r="O35" i="14"/>
  <c r="E40" i="42"/>
  <c r="AS33" i="2"/>
  <c r="L30" i="28"/>
  <c r="M18" i="43"/>
  <c r="Q21" i="28"/>
  <c r="A5" i="14"/>
  <c r="D42" i="2"/>
  <c r="I42" i="42"/>
  <c r="I47" i="42" s="1"/>
  <c r="I48" i="42" s="1"/>
  <c r="AS39" i="2"/>
  <c r="AS19" i="2"/>
  <c r="AS20" i="19" s="1"/>
  <c r="R37" i="28" l="1"/>
  <c r="A4" i="14" s="1"/>
  <c r="R36" i="28"/>
  <c r="D46" i="2"/>
  <c r="D47" i="19" s="1"/>
  <c r="D43" i="19"/>
  <c r="A5" i="2" s="1"/>
  <c r="AS42" i="2"/>
  <c r="A3" i="14"/>
  <c r="O23" i="28"/>
  <c r="AS40" i="19"/>
  <c r="AS41" i="19"/>
  <c r="AS39" i="42"/>
  <c r="AS42" i="42" s="1"/>
  <c r="AS47" i="42" s="1"/>
  <c r="AS47" i="2"/>
  <c r="AS34" i="19"/>
  <c r="E8" i="27"/>
  <c r="AS46" i="2" l="1"/>
  <c r="AS47" i="19" s="1"/>
  <c r="A7" i="2" s="1"/>
  <c r="AS43" i="19"/>
  <c r="A3" i="2" s="1"/>
  <c r="AS48" i="19"/>
  <c r="A6" i="2" s="1"/>
  <c r="T16" i="28"/>
  <c r="E5" i="27"/>
  <c r="E6" i="27" l="1"/>
</calcChain>
</file>

<file path=xl/sharedStrings.xml><?xml version="1.0" encoding="utf-8"?>
<sst xmlns="http://schemas.openxmlformats.org/spreadsheetml/2006/main" count="922" uniqueCount="370">
  <si>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</si>
  <si>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</si>
  <si>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</si>
  <si>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</si>
  <si>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</si>
  <si>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</si>
  <si>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</si>
  <si>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</si>
  <si>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</si>
  <si>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</si>
  <si>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</si>
  <si>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</si>
  <si>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</si>
  <si>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</si>
  <si>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</si>
  <si>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</si>
  <si>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</si>
  <si>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</si>
  <si>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</si>
  <si>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</si>
  <si>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</si>
  <si>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</si>
  <si>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</si>
  <si>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</si>
  <si>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</si>
  <si>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</si>
  <si>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</si>
  <si>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</si>
  <si>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</si>
  <si>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</si>
  <si>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</si>
  <si>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</si>
  <si>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</si>
  <si>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</si>
  <si>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</si>
  <si>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</si>
  <si>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</si>
  <si>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</si>
  <si>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</si>
  <si>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</si>
  <si>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</si>
  <si>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</si>
  <si>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</si>
  <si>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</si>
  <si>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</si>
  <si>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</si>
  <si>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</si>
  <si>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</si>
  <si>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</si>
  <si>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</si>
  <si>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</si>
  <si>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</si>
  <si>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</si>
  <si>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</si>
  <si>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</si>
  <si>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</si>
  <si>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</si>
  <si>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</si>
  <si>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</si>
  <si>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</si>
  <si>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</si>
  <si>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</si>
  <si>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</si>
  <si>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</si>
  <si>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</si>
  <si>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</si>
  <si>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</si>
  <si>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</si>
  <si>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</si>
  <si>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</si>
  <si>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</si>
  <si>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</si>
  <si>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</si>
  <si>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</si>
  <si>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</si>
  <si>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</si>
  <si>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</si>
  <si>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</si>
  <si>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</si>
  <si>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</si>
  <si>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</si>
  <si>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</si>
  <si>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</si>
  <si>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</si>
  <si>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</si>
  <si>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</si>
  <si>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</si>
  <si>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</si>
  <si>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</si>
  <si>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</si>
  <si>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</si>
  <si>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</si>
  <si>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</si>
  <si>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</si>
  <si>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</si>
  <si>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</si>
  <si>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</si>
  <si>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</si>
  <si>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</si>
  <si>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</si>
  <si>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</si>
  <si>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</si>
  <si>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</si>
  <si>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</si>
  <si>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</si>
  <si>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</si>
  <si>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</si>
  <si>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</si>
  <si>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</si>
  <si>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</si>
  <si>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</si>
  <si>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</si>
  <si>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</si>
  <si>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</si>
  <si>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</si>
  <si>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</si>
  <si>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</si>
  <si>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</si>
  <si>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</si>
  <si>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</si>
  <si>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</si>
  <si>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</si>
  <si>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</si>
  <si>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</si>
  <si>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</si>
  <si>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</si>
  <si>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</si>
  <si>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</si>
  <si>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</si>
  <si>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</si>
  <si>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</si>
  <si>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</si>
  <si>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</si>
  <si>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</si>
  <si>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</si>
  <si>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</si>
  <si>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</si>
  <si>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</si>
  <si>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</si>
  <si>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</si>
  <si>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</si>
  <si>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</si>
  <si>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</si>
  <si>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</si>
  <si>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</si>
  <si>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</si>
  <si>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</si>
  <si>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</si>
  <si>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</si>
  <si>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</si>
  <si>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</si>
  <si>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</si>
  <si>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</si>
  <si>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</si>
  <si>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</si>
  <si>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</si>
  <si>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</si>
  <si>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</si>
  <si>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</si>
  <si>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</si>
  <si>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</si>
  <si>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</si>
  <si>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</si>
  <si>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</si>
  <si>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</si>
  <si>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</si>
  <si>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</si>
  <si>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</si>
  <si>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</si>
  <si>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</si>
  <si>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</si>
  <si>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</si>
  <si>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</si>
  <si>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</si>
  <si>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</si>
  <si>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</si>
  <si>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</si>
  <si>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</si>
  <si>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</si>
  <si>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</si>
  <si>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</si>
  <si>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</si>
  <si>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</si>
  <si>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</si>
  <si>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</si>
  <si>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</si>
  <si>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</si>
  <si>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</si>
  <si>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</si>
  <si>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</si>
  <si>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</si>
  <si>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</si>
  <si>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</si>
  <si>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</si>
  <si>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</si>
  <si>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</si>
  <si>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</si>
  <si>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</si>
  <si>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</si>
  <si>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</si>
  <si>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</si>
  <si>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</si>
  <si>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</si>
  <si>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</si>
  <si>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</si>
  <si>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</si>
  <si>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</si>
  <si>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октября  2010 года </t>
  </si>
  <si>
    <t>Nominal or notional principal amounts outstanding at end-October 2010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</si>
  <si>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</si>
  <si>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</si>
  <si>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</si>
  <si>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</si>
  <si>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</si>
  <si>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</si>
  <si>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</si>
  <si>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</si>
  <si>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</si>
  <si>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</si>
  <si>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</si>
  <si>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</si>
  <si>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</si>
  <si>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</si>
  <si>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</si>
  <si>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</si>
  <si>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</si>
  <si>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</si>
  <si>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</si>
  <si>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</si>
  <si>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</si>
  <si>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</si>
  <si>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</si>
  <si>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</si>
  <si>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</si>
  <si>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</si>
  <si>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</si>
  <si>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</si>
  <si>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</si>
  <si>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</si>
  <si>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</si>
  <si>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</si>
  <si>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</si>
  <si>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</si>
  <si>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</si>
  <si>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</si>
  <si>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1343</t>
  </si>
  <si>
    <t>БАНК "ЛЕВОБЕРЕЖНЫЙ"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</si>
  <si>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</si>
  <si>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</si>
  <si>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</si>
  <si>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</si>
  <si>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</si>
  <si>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</si>
  <si>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</si>
  <si>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</si>
  <si>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</si>
  <si>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</si>
  <si>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</si>
  <si>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</si>
  <si>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</si>
  <si>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</si>
  <si>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</si>
  <si>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</si>
  <si>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</si>
  <si>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</si>
  <si>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</si>
  <si>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</si>
  <si>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</si>
  <si>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</si>
  <si>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</si>
  <si>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</si>
  <si>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</si>
  <si>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</si>
  <si>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</si>
  <si>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</si>
  <si>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</si>
  <si>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</si>
  <si>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</si>
  <si>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</si>
  <si>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</si>
  <si>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</si>
  <si>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</si>
  <si>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</si>
  <si>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</si>
  <si>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</si>
  <si>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</si>
  <si>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</si>
  <si>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</si>
  <si>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</si>
  <si>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</si>
  <si>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</si>
  <si>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</si>
  <si>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</si>
  <si>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</si>
  <si>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</si>
  <si>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</si>
  <si>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</si>
  <si>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</si>
  <si>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</si>
  <si>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</si>
  <si>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</si>
  <si>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</si>
  <si>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</si>
  <si>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</si>
  <si>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</si>
  <si>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</si>
  <si>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</si>
  <si>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</si>
  <si>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</si>
  <si>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</si>
  <si>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2707</t>
  </si>
  <si>
    <t>КБ "ЛОКО-БАНК" (ЗАО)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</si>
  <si>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</si>
  <si>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</si>
  <si>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</si>
  <si>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</si>
  <si>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</si>
  <si>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</si>
  <si>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</si>
  <si>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</si>
  <si>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3016</t>
  </si>
  <si>
    <t>ОАО "НОРДЕА БАНК"</t>
  </si>
  <si>
    <t>3073</t>
  </si>
  <si>
    <t>ОАО "РУСЬ-БАНК"</t>
  </si>
  <si>
    <t>3137</t>
  </si>
  <si>
    <t>АКБ "РОСЕВРОБАНК" (ОАО)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</si>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</sst>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zoomScale="85" workbookViewId="0">
      <pane xSplit="2" ySplit="3" topLeftCell="C46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218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218</v>
      </c>
    </row>
    <row r="14" spans="1:4">
      <c r="A14">
        <v>11</v>
      </c>
      <c r="B14" s="438" t="s">
        <v>233</v>
      </c>
      <c r="C14" s="439" t="s">
        <v>234</v>
      </c>
      <c r="D14" s="439" t="s">
        <v>211</v>
      </c>
    </row>
    <row r="15" spans="1:4">
      <c r="A15">
        <v>12</v>
      </c>
      <c r="B15" s="438" t="s">
        <v>235</v>
      </c>
      <c r="C15" s="439" t="s">
        <v>236</v>
      </c>
      <c r="D15" s="439" t="s">
        <v>228</v>
      </c>
    </row>
    <row r="16" spans="1:4">
      <c r="A16">
        <v>13</v>
      </c>
      <c r="B16" s="438" t="s">
        <v>237</v>
      </c>
      <c r="C16" s="439" t="s">
        <v>238</v>
      </c>
      <c r="D16" s="439" t="s">
        <v>228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221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218</v>
      </c>
    </row>
    <row r="25" spans="1:4">
      <c r="A25">
        <v>22</v>
      </c>
      <c r="B25" s="438" t="s">
        <v>255</v>
      </c>
      <c r="C25" s="439" t="s">
        <v>256</v>
      </c>
      <c r="D25" s="439" t="s">
        <v>257</v>
      </c>
    </row>
    <row r="26" spans="1:4">
      <c r="A26">
        <v>23</v>
      </c>
      <c r="B26" s="438" t="s">
        <v>258</v>
      </c>
      <c r="C26" s="439" t="s">
        <v>259</v>
      </c>
      <c r="D26" s="439" t="s">
        <v>218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257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211</v>
      </c>
    </row>
    <row r="56" spans="1:4">
      <c r="A56">
        <v>53</v>
      </c>
      <c r="B56" s="438" t="s">
        <v>318</v>
      </c>
      <c r="C56" s="439" t="s">
        <v>319</v>
      </c>
      <c r="D56" s="439" t="s">
        <v>228</v>
      </c>
    </row>
    <row r="57" spans="1:4">
      <c r="A57">
        <v>54</v>
      </c>
      <c r="B57" s="438" t="s">
        <v>320</v>
      </c>
      <c r="C57" s="439" t="s">
        <v>321</v>
      </c>
      <c r="D57" s="439" t="s">
        <v>211</v>
      </c>
    </row>
    <row r="58" spans="1:4">
      <c r="A58">
        <v>55</v>
      </c>
      <c r="B58" s="438" t="s">
        <v>322</v>
      </c>
      <c r="C58" s="439" t="s">
        <v>323</v>
      </c>
      <c r="D58" s="439" t="s">
        <v>211</v>
      </c>
    </row>
    <row r="59" spans="1:4">
      <c r="A59">
        <v>56</v>
      </c>
      <c r="B59" s="438" t="s">
        <v>324</v>
      </c>
      <c r="C59" s="439" t="s">
        <v>325</v>
      </c>
      <c r="D59" s="439" t="s">
        <v>211</v>
      </c>
    </row>
    <row r="60" spans="1:4">
      <c r="A60">
        <v>57</v>
      </c>
      <c r="B60" s="438" t="s">
        <v>326</v>
      </c>
      <c r="C60" s="439" t="s">
        <v>327</v>
      </c>
      <c r="D60" s="439" t="s">
        <v>211</v>
      </c>
    </row>
    <row r="61" spans="1:4">
      <c r="A61">
        <v>58</v>
      </c>
      <c r="B61" s="438" t="s">
        <v>328</v>
      </c>
      <c r="C61" s="439" t="s">
        <v>329</v>
      </c>
      <c r="D61" s="439" t="s">
        <v>211</v>
      </c>
    </row>
    <row r="62" spans="1:4">
      <c r="A62">
        <v>59</v>
      </c>
      <c r="B62" s="438" t="s">
        <v>330</v>
      </c>
      <c r="C62" s="439" t="s">
        <v>331</v>
      </c>
      <c r="D62" s="439" t="s">
        <v>211</v>
      </c>
    </row>
    <row r="63" spans="1:4">
      <c r="A63">
        <v>60</v>
      </c>
      <c r="B63" s="438" t="s">
        <v>332</v>
      </c>
      <c r="C63" s="439" t="s">
        <v>333</v>
      </c>
      <c r="D63" s="439" t="s">
        <v>211</v>
      </c>
    </row>
    <row r="64" spans="1:4">
      <c r="A64">
        <v>61</v>
      </c>
      <c r="B64" s="438" t="s">
        <v>334</v>
      </c>
      <c r="C64" s="439" t="s">
        <v>335</v>
      </c>
      <c r="D64" s="439" t="s">
        <v>211</v>
      </c>
    </row>
    <row r="65" spans="1:4">
      <c r="A65">
        <v>62</v>
      </c>
      <c r="B65" s="438" t="s">
        <v>336</v>
      </c>
      <c r="C65" s="439" t="s">
        <v>337</v>
      </c>
      <c r="D65" s="439" t="s">
        <v>211</v>
      </c>
    </row>
    <row r="66" spans="1:4">
      <c r="A66">
        <v>63</v>
      </c>
      <c r="B66" s="438" t="s">
        <v>338</v>
      </c>
      <c r="C66" s="439" t="s">
        <v>339</v>
      </c>
      <c r="D66" s="439" t="s">
        <v>211</v>
      </c>
    </row>
    <row r="67" spans="1:4">
      <c r="A67">
        <v>64</v>
      </c>
      <c r="B67" s="438" t="s">
        <v>340</v>
      </c>
      <c r="C67" s="439" t="s">
        <v>341</v>
      </c>
      <c r="D67" s="439" t="s">
        <v>211</v>
      </c>
    </row>
    <row r="68" spans="1:4">
      <c r="A68">
        <v>65</v>
      </c>
      <c r="B68" s="438" t="s">
        <v>342</v>
      </c>
      <c r="C68" s="439" t="s">
        <v>343</v>
      </c>
      <c r="D68" s="439" t="s">
        <v>211</v>
      </c>
    </row>
    <row r="69" spans="1:4">
      <c r="A69">
        <v>66</v>
      </c>
      <c r="B69" s="438" t="s">
        <v>344</v>
      </c>
      <c r="C69" s="439" t="s">
        <v>345</v>
      </c>
      <c r="D69" s="439" t="s">
        <v>211</v>
      </c>
    </row>
    <row r="70" spans="1:4">
      <c r="A70">
        <v>67</v>
      </c>
      <c r="B70" s="438" t="s">
        <v>346</v>
      </c>
      <c r="C70" s="439" t="s">
        <v>347</v>
      </c>
      <c r="D70" s="439" t="s">
        <v>211</v>
      </c>
    </row>
    <row r="71" spans="1:4">
      <c r="A71">
        <v>68</v>
      </c>
      <c r="B71" s="438" t="s">
        <v>348</v>
      </c>
      <c r="C71" s="439" t="s">
        <v>349</v>
      </c>
      <c r="D71" s="439" t="s">
        <v>211</v>
      </c>
    </row>
    <row r="72" spans="1:4">
      <c r="A72">
        <v>69</v>
      </c>
      <c r="B72" s="438" t="s">
        <v>350</v>
      </c>
      <c r="C72" s="439" t="s">
        <v>351</v>
      </c>
      <c r="D72" s="439" t="s">
        <v>211</v>
      </c>
    </row>
    <row r="73" spans="1:4">
      <c r="A73">
        <v>70</v>
      </c>
      <c r="B73" s="438" t="s">
        <v>352</v>
      </c>
      <c r="C73" s="439" t="s">
        <v>353</v>
      </c>
      <c r="D73" s="439" t="s">
        <v>211</v>
      </c>
    </row>
    <row r="74" spans="1:4">
      <c r="A74">
        <v>71</v>
      </c>
      <c r="B74" s="438" t="s">
        <v>354</v>
      </c>
      <c r="C74" s="439" t="s">
        <v>355</v>
      </c>
      <c r="D74" s="439" t="s">
        <v>211</v>
      </c>
    </row>
    <row r="75" spans="1:4">
      <c r="A75">
        <v>72</v>
      </c>
      <c r="B75" s="438" t="s">
        <v>356</v>
      </c>
      <c r="C75" s="439" t="s">
        <v>357</v>
      </c>
      <c r="D75" s="439" t="s">
        <v>211</v>
      </c>
    </row>
    <row r="76" spans="1:4">
      <c r="A76">
        <v>73</v>
      </c>
      <c r="B76" s="438" t="s">
        <v>358</v>
      </c>
      <c r="C76" s="439" t="s">
        <v>359</v>
      </c>
      <c r="D76" s="439" t="s">
        <v>211</v>
      </c>
    </row>
    <row r="77" spans="1:4">
      <c r="A77">
        <v>74</v>
      </c>
      <c r="B77" s="438" t="s">
        <v>360</v>
      </c>
      <c r="C77" s="439" t="s">
        <v>361</v>
      </c>
      <c r="D77" s="439" t="s">
        <v>211</v>
      </c>
    </row>
    <row r="78" spans="1:4">
      <c r="A78">
        <v>75</v>
      </c>
      <c r="B78" s="438" t="s">
        <v>362</v>
      </c>
      <c r="C78" s="439" t="s">
        <v>363</v>
      </c>
      <c r="D78" s="439" t="s">
        <v>211</v>
      </c>
    </row>
    <row r="79" spans="1:4">
      <c r="A79">
        <v>76</v>
      </c>
      <c r="B79" s="438" t="s">
        <v>364</v>
      </c>
      <c r="C79" s="439" t="s">
        <v>365</v>
      </c>
      <c r="D79" s="439" t="s">
        <v>211</v>
      </c>
    </row>
    <row r="80" spans="1:4">
      <c r="A80">
        <v>77</v>
      </c>
      <c r="B80" s="438" t="s">
        <v>366</v>
      </c>
      <c r="C80" s="439" t="s">
        <v>367</v>
      </c>
      <c r="D80" s="439" t="s">
        <v>211</v>
      </c>
    </row>
    <row r="81" spans="1:4">
      <c r="A81">
        <v>78</v>
      </c>
      <c r="B81" s="438" t="s">
        <v>368</v>
      </c>
      <c r="C81" s="439" t="s">
        <v>369</v>
      </c>
      <c r="D81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19309.404989490013</v>
      </c>
      <c r="E18" s="315">
        <v>6004.1160262800022</v>
      </c>
      <c r="F18" s="315">
        <v>974.30555533999996</v>
      </c>
      <c r="G18" s="315">
        <v>1025.3994825950003</v>
      </c>
      <c r="H18" s="315">
        <v>3262.1267600999995</v>
      </c>
      <c r="I18" s="315">
        <v>0</v>
      </c>
      <c r="J18" s="315">
        <v>224.05598814999999</v>
      </c>
      <c r="K18" s="315">
        <v>140.80934951999996</v>
      </c>
      <c r="L18" s="316">
        <v>0</v>
      </c>
      <c r="M18" s="297">
        <f t="shared" ref="M18:O20" si="0">+SUM(D18,G18,J18)</f>
        <v>20558.860460235013</v>
      </c>
      <c r="N18" s="297">
        <f>+SUM(E18,H18,K18)</f>
        <v>9407.0521359000013</v>
      </c>
      <c r="O18" s="297">
        <f>+SUM(F18,I18,L18)</f>
        <v>974.30555533999996</v>
      </c>
    </row>
    <row r="19" spans="1:15" s="17" customFormat="1" ht="18" customHeight="1">
      <c r="A19" s="24"/>
      <c r="B19" s="51" t="s">
        <v>106</v>
      </c>
      <c r="C19" s="25"/>
      <c r="D19" s="315">
        <v>32664.423803070003</v>
      </c>
      <c r="E19" s="315">
        <v>7213.9950457100058</v>
      </c>
      <c r="F19" s="315">
        <v>997.14343148000023</v>
      </c>
      <c r="G19" s="315">
        <v>4011.5513007799991</v>
      </c>
      <c r="H19" s="315">
        <v>13091.831155600004</v>
      </c>
      <c r="I19" s="315">
        <v>0</v>
      </c>
      <c r="J19" s="315">
        <v>81.773144239999993</v>
      </c>
      <c r="K19" s="315">
        <v>70.709573269999993</v>
      </c>
      <c r="L19" s="316">
        <v>0</v>
      </c>
      <c r="M19" s="297">
        <f t="shared" si="0"/>
        <v>36757.748248090007</v>
      </c>
      <c r="N19" s="297">
        <f>+SUM(E19,H19,K19)</f>
        <v>20376.53577458001</v>
      </c>
      <c r="O19" s="297">
        <f>+SUM(F19,I19,L19)</f>
        <v>997.14343148000023</v>
      </c>
    </row>
    <row r="20" spans="1:15" s="17" customFormat="1" ht="18" customHeight="1">
      <c r="A20" s="20"/>
      <c r="B20" s="51" t="s">
        <v>107</v>
      </c>
      <c r="C20" s="25"/>
      <c r="D20" s="315">
        <v>6333.0265553699928</v>
      </c>
      <c r="E20" s="315">
        <v>4279.7896319999982</v>
      </c>
      <c r="F20" s="315">
        <v>1686.9623942999999</v>
      </c>
      <c r="G20" s="315">
        <v>3076.0367023849985</v>
      </c>
      <c r="H20" s="315">
        <v>231.69496826000002</v>
      </c>
      <c r="I20" s="315">
        <v>12.097759030000001</v>
      </c>
      <c r="J20" s="315">
        <v>2445.8791925150003</v>
      </c>
      <c r="K20" s="315">
        <v>1286.47225394</v>
      </c>
      <c r="L20" s="316">
        <v>15.170583690000001</v>
      </c>
      <c r="M20" s="297">
        <f t="shared" si="0"/>
        <v>11854.942450269991</v>
      </c>
      <c r="N20" s="297">
        <f t="shared" si="0"/>
        <v>5797.9568541999979</v>
      </c>
      <c r="O20" s="297">
        <f t="shared" si="0"/>
        <v>1714.2307370199999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58306.85534793001</v>
      </c>
      <c r="E21" s="296">
        <f t="shared" ref="E21:K21" si="1">+SUM(E18:E20)</f>
        <v>17497.900703990006</v>
      </c>
      <c r="F21" s="296">
        <f t="shared" si="1"/>
        <v>3658.4113811200004</v>
      </c>
      <c r="G21" s="296">
        <f t="shared" si="1"/>
        <v>8112.987485759998</v>
      </c>
      <c r="H21" s="296">
        <f t="shared" si="1"/>
        <v>16585.652883960003</v>
      </c>
      <c r="I21" s="296">
        <f>+SUM(I18:I20)</f>
        <v>12.097759030000001</v>
      </c>
      <c r="J21" s="296">
        <f>+SUM(J18:J20)</f>
        <v>2751.7083249050002</v>
      </c>
      <c r="K21" s="296">
        <f t="shared" si="1"/>
        <v>1497.99117673</v>
      </c>
      <c r="L21" s="313">
        <f>+SUM(L18:L20)</f>
        <v>15.170583690000001</v>
      </c>
      <c r="M21" s="314">
        <f>+SUM(M18:M20)</f>
        <v>69171.551158595015</v>
      </c>
      <c r="N21" s="296">
        <f>+SUM(N18:N20)</f>
        <v>35581.544764680009</v>
      </c>
      <c r="O21" s="296">
        <f>+SUM(O18:O20)</f>
        <v>3685.6797238400004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5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25200.367616239979</v>
      </c>
      <c r="E15" s="430">
        <f>OUT_1!E15</f>
        <v>5507.5100136700003</v>
      </c>
      <c r="F15" s="430">
        <f>OUT_1!F15</f>
        <v>34.759703309999992</v>
      </c>
      <c r="G15" s="430">
        <f>OUT_1!G15</f>
        <v>42.395131940000006</v>
      </c>
      <c r="H15" s="430">
        <f>OUT_1!H15</f>
        <v>1073.48827729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0.22500000000000001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20654.972538969982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38.992860780000001</v>
      </c>
      <c r="AS15" s="430">
        <f>OUT_1!AS15</f>
        <v>26287.82657109998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39381.650184890037</v>
      </c>
      <c r="E16" s="430">
        <f>OUT_1!E16</f>
        <v>14992.705526059999</v>
      </c>
      <c r="F16" s="430">
        <f>OUT_1!F16</f>
        <v>336.66892775999997</v>
      </c>
      <c r="G16" s="430">
        <f>OUT_1!G16</f>
        <v>138.72231199000001</v>
      </c>
      <c r="H16" s="430">
        <f>OUT_1!H16</f>
        <v>720.60582347000002</v>
      </c>
      <c r="I16" s="430">
        <f>OUT_1!I16</f>
        <v>25.333875240000001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0.32582992999999999</v>
      </c>
      <c r="S16" s="430">
        <f>OUT_1!S16</f>
        <v>0</v>
      </c>
      <c r="T16" s="430">
        <f>OUT_1!T16</f>
        <v>10.829000000000001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3.8067442199999997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1.721837E-2</v>
      </c>
      <c r="AI16" s="430">
        <f>OUT_1!AI16</f>
        <v>0</v>
      </c>
      <c r="AJ16" s="430">
        <f>OUT_1!AJ16</f>
        <v>25596.28012707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0.58037123000000002</v>
      </c>
      <c r="AR16" s="430">
        <f>OUT_1!AR16</f>
        <v>247.25719061000007</v>
      </c>
      <c r="AS16" s="430">
        <f>OUT_1!AS16</f>
        <v>40875.56228020502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8985.7307722299938</v>
      </c>
      <c r="E17" s="430">
        <f>OUT_1!E17</f>
        <v>3726.0219960500008</v>
      </c>
      <c r="F17" s="430">
        <f>OUT_1!F17</f>
        <v>50.399296289999995</v>
      </c>
      <c r="G17" s="430">
        <f>OUT_1!G17</f>
        <v>14.758534510000002</v>
      </c>
      <c r="H17" s="430">
        <f>OUT_1!H17</f>
        <v>1298.74778657</v>
      </c>
      <c r="I17" s="430">
        <f>OUT_1!I17</f>
        <v>6.6592088299999999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29.92094449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10475.55530444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11.76332013</v>
      </c>
      <c r="AS17" s="430">
        <f>OUT_1!AS17</f>
        <v>12299.778581769999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73567.748573360004</v>
      </c>
      <c r="E18" s="430">
        <f>OUT_1!E18</f>
        <v>24226.237535780001</v>
      </c>
      <c r="F18" s="430">
        <f>OUT_1!F18</f>
        <v>421.82792735999993</v>
      </c>
      <c r="G18" s="430">
        <f>OUT_1!G18</f>
        <v>195.87597844000001</v>
      </c>
      <c r="H18" s="430">
        <f>OUT_1!H18</f>
        <v>3092.8418873299997</v>
      </c>
      <c r="I18" s="430">
        <f>OUT_1!I18</f>
        <v>31.993084070000002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0.32582992999999999</v>
      </c>
      <c r="S18" s="430">
        <f>OUT_1!S18</f>
        <v>0</v>
      </c>
      <c r="T18" s="430">
        <f>OUT_1!T18</f>
        <v>10.829000000000001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29.92094449</v>
      </c>
      <c r="AB18" s="430">
        <f>OUT_1!AB18</f>
        <v>0</v>
      </c>
      <c r="AC18" s="430">
        <f>OUT_1!AC18</f>
        <v>0</v>
      </c>
      <c r="AD18" s="430">
        <f>OUT_1!AD18</f>
        <v>3.8067442199999997</v>
      </c>
      <c r="AE18" s="430">
        <f>OUT_1!AE18</f>
        <v>0.22500000000000001</v>
      </c>
      <c r="AF18" s="430">
        <f>OUT_1!AF18</f>
        <v>0</v>
      </c>
      <c r="AG18" s="430">
        <f>OUT_1!AG18</f>
        <v>0</v>
      </c>
      <c r="AH18" s="430">
        <f>OUT_1!AH18</f>
        <v>1.721837E-2</v>
      </c>
      <c r="AI18" s="430">
        <f>OUT_1!AI18</f>
        <v>0</v>
      </c>
      <c r="AJ18" s="430">
        <f>OUT_1!AJ18</f>
        <v>56726.807970479982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0.58037123000000002</v>
      </c>
      <c r="AR18" s="430">
        <f>OUT_1!AR18</f>
        <v>298.01337152000008</v>
      </c>
      <c r="AS18" s="430">
        <f>OUT_1!AS18</f>
        <v>79463.167433074996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73567.748573360004</v>
      </c>
      <c r="E19" s="436">
        <f t="shared" si="0"/>
        <v>24226.237535780001</v>
      </c>
      <c r="F19" s="436">
        <f t="shared" si="0"/>
        <v>421.82792735999993</v>
      </c>
      <c r="G19" s="436">
        <f t="shared" si="0"/>
        <v>195.87597844000001</v>
      </c>
      <c r="H19" s="436">
        <f t="shared" si="0"/>
        <v>3092.8418873299997</v>
      </c>
      <c r="I19" s="436">
        <f t="shared" si="0"/>
        <v>31.993084070000002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3074.77735304</v>
      </c>
      <c r="E29" s="430">
        <f>OUT_1!E29</f>
        <v>1247.5319479699999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4225.0794391299987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4287.5262426949994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11081.308161999996</v>
      </c>
      <c r="E30" s="430">
        <f>OUT_1!E30</f>
        <v>7428.0543502</v>
      </c>
      <c r="F30" s="430">
        <f>OUT_1!F30</f>
        <v>0</v>
      </c>
      <c r="G30" s="430">
        <f>OUT_1!G30</f>
        <v>1479.2101519100001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14080.11152056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17103.382456389998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3220.7643767599998</v>
      </c>
      <c r="E31" s="430">
        <f>OUT_1!E31</f>
        <v>1573.2083307</v>
      </c>
      <c r="F31" s="430">
        <f>OUT_1!F31</f>
        <v>57.131398689999997</v>
      </c>
      <c r="G31" s="430">
        <f>OUT_1!G31</f>
        <v>1482.4024424299996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306.15231076999999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3319.829429675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17376.849891799993</v>
      </c>
      <c r="E32" s="430">
        <f>OUT_1!E32</f>
        <v>10248.794628869999</v>
      </c>
      <c r="F32" s="430">
        <f>OUT_1!F32</f>
        <v>57.131398689999997</v>
      </c>
      <c r="G32" s="430">
        <f>OUT_1!G32</f>
        <v>2961.6125943399998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18611.343270460002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24710.738128759996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17376.849891799993</v>
      </c>
      <c r="E33" s="436">
        <f t="shared" si="1"/>
        <v>10248.794628869999</v>
      </c>
      <c r="F33" s="436">
        <f t="shared" si="1"/>
        <v>57.131398689999997</v>
      </c>
      <c r="G33" s="436">
        <f t="shared" si="1"/>
        <v>2961.6125943399998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325.20427996000001</v>
      </c>
      <c r="E36" s="430">
        <f>OUT_1!E36</f>
        <v>60.05588968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270.81053628999996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364.86533767000003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152.48271750999999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86.529307989999992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152.48271750999999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3533.5140214600001</v>
      </c>
      <c r="E38" s="430">
        <f>OUT_1!E38</f>
        <v>233.34512265999999</v>
      </c>
      <c r="F38" s="430">
        <f>OUT_1!F38</f>
        <v>0</v>
      </c>
      <c r="G38" s="430">
        <f>OUT_1!G38</f>
        <v>1.0577180100000001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3727.1271981600003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3747.5220301449999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4011.2010189299999</v>
      </c>
      <c r="E39" s="430">
        <f>OUT_1!E39</f>
        <v>293.40101233999997</v>
      </c>
      <c r="F39" s="430">
        <f>OUT_1!F39</f>
        <v>57.131398689999997</v>
      </c>
      <c r="G39" s="430">
        <f>OUT_1!G39</f>
        <v>1.0577180100000001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4084.4670424400001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4264.8700853250002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293.40101233999997</v>
      </c>
      <c r="F40" s="436">
        <f t="shared" si="2"/>
        <v>57.131398689999997</v>
      </c>
      <c r="G40" s="436">
        <f t="shared" si="2"/>
        <v>1.0577180100000001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21388.050910729995</v>
      </c>
      <c r="E42" s="430">
        <f t="shared" si="3"/>
        <v>10542.195641209999</v>
      </c>
      <c r="F42" s="430">
        <f t="shared" si="3"/>
        <v>114.26279737999999</v>
      </c>
      <c r="G42" s="430">
        <f t="shared" si="3"/>
        <v>2962.6703123499997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22695.810312900001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28975.608214084998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94955.799484090006</v>
      </c>
      <c r="E47" s="431">
        <f t="shared" si="4"/>
        <v>34768.433176990002</v>
      </c>
      <c r="F47" s="431">
        <f t="shared" si="4"/>
        <v>536.09072473999993</v>
      </c>
      <c r="G47" s="431">
        <f t="shared" si="4"/>
        <v>3158.5462907899996</v>
      </c>
      <c r="H47" s="431">
        <f t="shared" si="4"/>
        <v>3092.8418873299997</v>
      </c>
      <c r="I47" s="431">
        <f t="shared" si="4"/>
        <v>31.993084070000002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0.32582992999999999</v>
      </c>
      <c r="S47" s="431">
        <f t="shared" si="4"/>
        <v>0</v>
      </c>
      <c r="T47" s="431">
        <f t="shared" si="4"/>
        <v>10.829000000000001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29.92094449</v>
      </c>
      <c r="AB47" s="431">
        <f t="shared" si="4"/>
        <v>0</v>
      </c>
      <c r="AC47" s="431">
        <f t="shared" si="4"/>
        <v>0</v>
      </c>
      <c r="AD47" s="431">
        <f t="shared" si="4"/>
        <v>3.8067442199999997</v>
      </c>
      <c r="AE47" s="431">
        <f t="shared" si="4"/>
        <v>0.22500000000000001</v>
      </c>
      <c r="AF47" s="431">
        <f t="shared" si="4"/>
        <v>0</v>
      </c>
      <c r="AG47" s="431">
        <f t="shared" si="4"/>
        <v>0</v>
      </c>
      <c r="AH47" s="431">
        <f t="shared" si="4"/>
        <v>1.721837E-2</v>
      </c>
      <c r="AI47" s="431">
        <f t="shared" si="4"/>
        <v>0</v>
      </c>
      <c r="AJ47" s="431">
        <f t="shared" si="4"/>
        <v>79422.618283379983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0.58037123000000002</v>
      </c>
      <c r="AR47" s="431">
        <f t="shared" si="4"/>
        <v>546.23982512000009</v>
      </c>
      <c r="AS47" s="431">
        <f t="shared" si="4"/>
        <v>108438.77564715999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94955.799484090006</v>
      </c>
      <c r="E48" s="390">
        <f t="shared" si="5"/>
        <v>34768.433176990002</v>
      </c>
      <c r="F48" s="390">
        <f t="shared" si="5"/>
        <v>536.09072473999993</v>
      </c>
      <c r="G48" s="390">
        <f t="shared" si="5"/>
        <v>3158.5462907899996</v>
      </c>
      <c r="H48" s="390">
        <f t="shared" si="5"/>
        <v>3092.8418873299997</v>
      </c>
      <c r="I48" s="390">
        <f t="shared" si="5"/>
        <v>31.993084070000002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M21" sqref="M21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октября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19309.404989490013</v>
      </c>
      <c r="E18" s="430">
        <f>OUT_4!E18</f>
        <v>6004.1160262800022</v>
      </c>
      <c r="F18" s="430">
        <f>OUT_4!F18</f>
        <v>974.30555533999996</v>
      </c>
      <c r="G18" s="430">
        <f>OUT_4!G18</f>
        <v>1025.3994825950003</v>
      </c>
      <c r="H18" s="430">
        <f>OUT_4!H18</f>
        <v>3262.1267600999995</v>
      </c>
      <c r="I18" s="430">
        <f>OUT_4!I18</f>
        <v>0</v>
      </c>
      <c r="J18" s="430">
        <f>OUT_4!J18</f>
        <v>224.05598814999999</v>
      </c>
      <c r="K18" s="430">
        <f>OUT_4!K18</f>
        <v>140.80934951999996</v>
      </c>
      <c r="L18" s="430">
        <f>OUT_4!L18</f>
        <v>0</v>
      </c>
      <c r="M18" s="430">
        <f>OUT_4!M18</f>
        <v>20558.860460235013</v>
      </c>
      <c r="N18" s="430">
        <f>OUT_4!N18</f>
        <v>9407.0521359000013</v>
      </c>
      <c r="O18" s="430">
        <f>OUT_4!O18</f>
        <v>974.30555533999996</v>
      </c>
    </row>
    <row r="19" spans="1:16" s="376" customFormat="1" ht="15">
      <c r="A19" s="385"/>
      <c r="B19" s="444" t="s">
        <v>158</v>
      </c>
      <c r="C19" s="445"/>
      <c r="D19" s="430">
        <f>OUT_4!D19</f>
        <v>32664.423803070003</v>
      </c>
      <c r="E19" s="430">
        <f>OUT_4!E19</f>
        <v>7213.9950457100058</v>
      </c>
      <c r="F19" s="430">
        <f>OUT_4!F19</f>
        <v>997.14343148000023</v>
      </c>
      <c r="G19" s="430">
        <f>OUT_4!G19</f>
        <v>4011.5513007799991</v>
      </c>
      <c r="H19" s="430">
        <f>OUT_4!H19</f>
        <v>13091.831155600004</v>
      </c>
      <c r="I19" s="430">
        <f>OUT_4!I19</f>
        <v>0</v>
      </c>
      <c r="J19" s="430">
        <f>OUT_4!J19</f>
        <v>81.773144239999993</v>
      </c>
      <c r="K19" s="430">
        <f>OUT_4!K19</f>
        <v>70.709573269999993</v>
      </c>
      <c r="L19" s="430">
        <f>OUT_4!L19</f>
        <v>0</v>
      </c>
      <c r="M19" s="430">
        <f>OUT_4!M19</f>
        <v>36757.748248090007</v>
      </c>
      <c r="N19" s="430">
        <f>OUT_4!N19</f>
        <v>20376.53577458001</v>
      </c>
      <c r="O19" s="430">
        <f>OUT_4!O19</f>
        <v>997.14343148000023</v>
      </c>
    </row>
    <row r="20" spans="1:16" s="376" customFormat="1" ht="15">
      <c r="A20" s="382"/>
      <c r="B20" s="386" t="s">
        <v>159</v>
      </c>
      <c r="C20" s="386"/>
      <c r="D20" s="430">
        <f>OUT_4!D20</f>
        <v>6333.0265553699928</v>
      </c>
      <c r="E20" s="430">
        <f>OUT_4!E20</f>
        <v>4279.7896319999982</v>
      </c>
      <c r="F20" s="430">
        <f>OUT_4!F20</f>
        <v>1686.9623942999999</v>
      </c>
      <c r="G20" s="430">
        <f>OUT_4!G20</f>
        <v>3076.0367023849985</v>
      </c>
      <c r="H20" s="430">
        <f>OUT_4!H20</f>
        <v>231.69496826000002</v>
      </c>
      <c r="I20" s="430">
        <f>OUT_4!I20</f>
        <v>12.097759030000001</v>
      </c>
      <c r="J20" s="430">
        <f>OUT_4!J20</f>
        <v>2445.8791925150003</v>
      </c>
      <c r="K20" s="430">
        <f>OUT_4!K20</f>
        <v>1286.47225394</v>
      </c>
      <c r="L20" s="430">
        <f>OUT_4!L20</f>
        <v>15.170583690000001</v>
      </c>
      <c r="M20" s="430">
        <f>OUT_4!M20</f>
        <v>11854.942450269991</v>
      </c>
      <c r="N20" s="430">
        <f>OUT_4!N20</f>
        <v>5797.9568541999979</v>
      </c>
      <c r="O20" s="430">
        <f>OUT_4!O20</f>
        <v>1714.2307370199999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58306.85534793001</v>
      </c>
      <c r="E21" s="431">
        <f>OUT_4!E21</f>
        <v>17497.900703990006</v>
      </c>
      <c r="F21" s="431">
        <f>OUT_4!F21</f>
        <v>3658.4113811200004</v>
      </c>
      <c r="G21" s="431">
        <f>OUT_4!G21</f>
        <v>8112.987485759998</v>
      </c>
      <c r="H21" s="431">
        <f>OUT_4!H21</f>
        <v>16585.652883960003</v>
      </c>
      <c r="I21" s="431">
        <f>OUT_4!I21</f>
        <v>12.097759030000001</v>
      </c>
      <c r="J21" s="431">
        <f>OUT_4!J21</f>
        <v>2751.7083249050002</v>
      </c>
      <c r="K21" s="431">
        <f>OUT_4!K21</f>
        <v>1497.99117673</v>
      </c>
      <c r="L21" s="431">
        <f>OUT_4!L21</f>
        <v>15.170583690000001</v>
      </c>
      <c r="M21" s="431">
        <f>OUT_4!M21</f>
        <v>69171.551158595015</v>
      </c>
      <c r="N21" s="431">
        <f>OUT_4!N21</f>
        <v>35581.544764680009</v>
      </c>
      <c r="O21" s="431">
        <f>OUT_4!O21</f>
        <v>3685.6797238400004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25200.367616239979</v>
      </c>
      <c r="E15" s="227">
        <v>5507.5100136700003</v>
      </c>
      <c r="F15" s="225">
        <v>34.759703309999992</v>
      </c>
      <c r="G15" s="227">
        <v>42.395131940000006</v>
      </c>
      <c r="H15" s="227">
        <v>1073.48827729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>
        <v>0.22500000000000001</v>
      </c>
      <c r="AF15" s="227"/>
      <c r="AG15" s="227"/>
      <c r="AH15" s="227"/>
      <c r="AI15" s="227"/>
      <c r="AJ15" s="227">
        <v>20654.972538969982</v>
      </c>
      <c r="AK15" s="227"/>
      <c r="AL15" s="227"/>
      <c r="AM15" s="227"/>
      <c r="AN15" s="227"/>
      <c r="AO15" s="227"/>
      <c r="AP15" s="227"/>
      <c r="AQ15" s="227"/>
      <c r="AR15" s="227">
        <v>38.992860780000001</v>
      </c>
      <c r="AS15" s="295">
        <f>SUM(D15:AR15)/2</f>
        <v>26287.82657109998</v>
      </c>
    </row>
    <row r="16" spans="1:62" s="23" customFormat="1" ht="18" customHeight="1">
      <c r="A16" s="26"/>
      <c r="B16" s="51" t="s">
        <v>106</v>
      </c>
      <c r="C16" s="328"/>
      <c r="D16" s="227">
        <v>39381.650184890037</v>
      </c>
      <c r="E16" s="227">
        <v>14992.705526059999</v>
      </c>
      <c r="F16" s="227">
        <v>336.66892775999997</v>
      </c>
      <c r="G16" s="227">
        <v>138.72231199000001</v>
      </c>
      <c r="H16" s="227">
        <v>720.60582347000002</v>
      </c>
      <c r="I16" s="225">
        <v>25.333875240000001</v>
      </c>
      <c r="J16" s="227"/>
      <c r="K16" s="227"/>
      <c r="L16" s="227"/>
      <c r="M16" s="227"/>
      <c r="N16" s="227"/>
      <c r="O16" s="227"/>
      <c r="P16" s="227"/>
      <c r="Q16" s="227"/>
      <c r="R16" s="227">
        <v>0.32582992999999999</v>
      </c>
      <c r="S16" s="227"/>
      <c r="T16" s="227">
        <v>10.829000000000001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3.8067442199999997</v>
      </c>
      <c r="AE16" s="227"/>
      <c r="AF16" s="227"/>
      <c r="AG16" s="227"/>
      <c r="AH16" s="227">
        <v>1.721837E-2</v>
      </c>
      <c r="AI16" s="227"/>
      <c r="AJ16" s="227">
        <v>25596.28012707</v>
      </c>
      <c r="AK16" s="227"/>
      <c r="AL16" s="227">
        <v>296.34142957</v>
      </c>
      <c r="AM16" s="227"/>
      <c r="AN16" s="227"/>
      <c r="AO16" s="227"/>
      <c r="AP16" s="227"/>
      <c r="AQ16" s="227">
        <v>0.58037123000000002</v>
      </c>
      <c r="AR16" s="227">
        <v>247.25719061000007</v>
      </c>
      <c r="AS16" s="295">
        <f>SUM(D16:AR16)/2</f>
        <v>40875.56228020502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8985.7307722299938</v>
      </c>
      <c r="E17" s="227">
        <v>3726.0219960500008</v>
      </c>
      <c r="F17" s="227">
        <v>50.399296289999995</v>
      </c>
      <c r="G17" s="227">
        <v>14.758534510000002</v>
      </c>
      <c r="H17" s="227">
        <v>1298.74778657</v>
      </c>
      <c r="I17" s="227">
        <v>6.6592088299999999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29.92094449</v>
      </c>
      <c r="AB17" s="227"/>
      <c r="AC17" s="227"/>
      <c r="AD17" s="227"/>
      <c r="AE17" s="227"/>
      <c r="AF17" s="227"/>
      <c r="AG17" s="227"/>
      <c r="AH17" s="227"/>
      <c r="AI17" s="227"/>
      <c r="AJ17" s="227">
        <v>10475.55530444</v>
      </c>
      <c r="AK17" s="227"/>
      <c r="AL17" s="227"/>
      <c r="AM17" s="227"/>
      <c r="AN17" s="227"/>
      <c r="AO17" s="227"/>
      <c r="AP17" s="227"/>
      <c r="AQ17" s="227"/>
      <c r="AR17" s="227">
        <v>11.76332013</v>
      </c>
      <c r="AS17" s="295">
        <f>SUM(D17:AR17)/2</f>
        <v>12299.778581769999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73567.748573360004</v>
      </c>
      <c r="E18" s="295">
        <f t="shared" si="0"/>
        <v>24226.237535780001</v>
      </c>
      <c r="F18" s="295">
        <f t="shared" si="0"/>
        <v>421.82792735999993</v>
      </c>
      <c r="G18" s="295">
        <f t="shared" si="0"/>
        <v>195.87597844000001</v>
      </c>
      <c r="H18" s="295">
        <f t="shared" si="0"/>
        <v>3092.8418873299997</v>
      </c>
      <c r="I18" s="295">
        <f t="shared" si="0"/>
        <v>31.993084070000002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0.32582992999999999</v>
      </c>
      <c r="S18" s="295">
        <f t="shared" si="0"/>
        <v>0</v>
      </c>
      <c r="T18" s="295">
        <f t="shared" si="0"/>
        <v>10.829000000000001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29.92094449</v>
      </c>
      <c r="AB18" s="295">
        <f t="shared" si="0"/>
        <v>0</v>
      </c>
      <c r="AC18" s="295">
        <f t="shared" si="0"/>
        <v>0</v>
      </c>
      <c r="AD18" s="295">
        <f t="shared" si="0"/>
        <v>3.8067442199999997</v>
      </c>
      <c r="AE18" s="295">
        <f t="shared" si="0"/>
        <v>0.22500000000000001</v>
      </c>
      <c r="AF18" s="295">
        <f t="shared" si="0"/>
        <v>0</v>
      </c>
      <c r="AG18" s="295">
        <f t="shared" si="0"/>
        <v>0</v>
      </c>
      <c r="AH18" s="295">
        <f t="shared" si="0"/>
        <v>1.721837E-2</v>
      </c>
      <c r="AI18" s="295">
        <f t="shared" si="0"/>
        <v>0</v>
      </c>
      <c r="AJ18" s="295">
        <f t="shared" si="0"/>
        <v>56726.807970479982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0.58037123000000002</v>
      </c>
      <c r="AR18" s="295">
        <f t="shared" si="0"/>
        <v>298.01337152000008</v>
      </c>
      <c r="AS18" s="295">
        <f>SUM(D18:AR18)/2</f>
        <v>79463.167433074996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79463.167433074996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3074.77735304</v>
      </c>
      <c r="E29" s="227">
        <v>1247.5319479699999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4225.0794391299987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4287.5262426949994</v>
      </c>
    </row>
    <row r="30" spans="1:62" s="17" customFormat="1" ht="18" customHeight="1">
      <c r="A30" s="24"/>
      <c r="B30" s="51" t="s">
        <v>106</v>
      </c>
      <c r="C30" s="25"/>
      <c r="D30" s="227">
        <v>11081.308161999996</v>
      </c>
      <c r="E30" s="227">
        <v>7428.0543502</v>
      </c>
      <c r="F30" s="227"/>
      <c r="G30" s="227">
        <v>1479.2101519100001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14080.11152056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17103.382456389998</v>
      </c>
    </row>
    <row r="31" spans="1:62" s="17" customFormat="1" ht="18" customHeight="1">
      <c r="A31" s="20"/>
      <c r="B31" s="51" t="s">
        <v>107</v>
      </c>
      <c r="C31" s="25"/>
      <c r="D31" s="227">
        <v>3220.7643767599998</v>
      </c>
      <c r="E31" s="227">
        <v>1573.2083307</v>
      </c>
      <c r="F31" s="227">
        <v>57.131398689999997</v>
      </c>
      <c r="G31" s="227">
        <v>1482.4024424299996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306.15231076999999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3319.829429675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17376.849891799993</v>
      </c>
      <c r="E32" s="295">
        <f t="shared" si="2"/>
        <v>10248.794628869999</v>
      </c>
      <c r="F32" s="295">
        <f t="shared" si="2"/>
        <v>57.131398689999997</v>
      </c>
      <c r="G32" s="295">
        <f t="shared" si="2"/>
        <v>2961.6125943399998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18611.343270460002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24710.738128759996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24710.738128759996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325.20427996000001</v>
      </c>
      <c r="E36" s="227">
        <v>60.05588968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270.81053628999996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364.86533767000003</v>
      </c>
    </row>
    <row r="37" spans="1:62" s="17" customFormat="1" ht="18" customHeight="1">
      <c r="A37" s="24"/>
      <c r="B37" s="51" t="s">
        <v>106</v>
      </c>
      <c r="C37" s="25"/>
      <c r="D37" s="227">
        <v>152.48271750999999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86.529307989999992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152.48271750999999</v>
      </c>
    </row>
    <row r="38" spans="1:62" s="17" customFormat="1" ht="18" customHeight="1">
      <c r="A38" s="20"/>
      <c r="B38" s="51" t="s">
        <v>107</v>
      </c>
      <c r="C38" s="25"/>
      <c r="D38" s="227">
        <v>3533.5140214600001</v>
      </c>
      <c r="E38" s="227">
        <v>233.34512265999999</v>
      </c>
      <c r="F38" s="227"/>
      <c r="G38" s="227">
        <v>1.0577180100000001</v>
      </c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3727.1271981600003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3747.5220301449999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4011.2010189299999</v>
      </c>
      <c r="E39" s="295">
        <f t="shared" si="3"/>
        <v>293.40101233999997</v>
      </c>
      <c r="F39" s="295">
        <f t="shared" si="3"/>
        <v>57.131398689999997</v>
      </c>
      <c r="G39" s="295">
        <f t="shared" si="3"/>
        <v>1.0577180100000001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4084.4670424400001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4264.8700853250002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4264.8700853250002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21388.050910729995</v>
      </c>
      <c r="E42" s="295">
        <f>+SUM(E39,E32)</f>
        <v>10542.195641209999</v>
      </c>
      <c r="F42" s="295">
        <f>+SUM(F39,F32)</f>
        <v>114.26279737999999</v>
      </c>
      <c r="G42" s="295">
        <f>+SUM(G39,G32)</f>
        <v>2962.6703123499997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22695.810312900001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28975.608214084998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94955.799484090006</v>
      </c>
      <c r="E46" s="296">
        <f t="shared" si="5"/>
        <v>34768.433176990002</v>
      </c>
      <c r="F46" s="296">
        <f t="shared" si="5"/>
        <v>536.09072473999993</v>
      </c>
      <c r="G46" s="296">
        <f t="shared" si="5"/>
        <v>3158.5462907899996</v>
      </c>
      <c r="H46" s="296">
        <f t="shared" si="5"/>
        <v>3092.8418873299997</v>
      </c>
      <c r="I46" s="296">
        <f t="shared" si="5"/>
        <v>31.993084070000002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0.32582992999999999</v>
      </c>
      <c r="S46" s="296">
        <f t="shared" si="5"/>
        <v>0</v>
      </c>
      <c r="T46" s="296">
        <f t="shared" si="5"/>
        <v>10.829000000000001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29.92094449</v>
      </c>
      <c r="AB46" s="296">
        <f t="shared" si="5"/>
        <v>0</v>
      </c>
      <c r="AC46" s="296">
        <f t="shared" si="5"/>
        <v>0</v>
      </c>
      <c r="AD46" s="296">
        <f t="shared" si="5"/>
        <v>3.8067442199999997</v>
      </c>
      <c r="AE46" s="296">
        <f t="shared" si="5"/>
        <v>0.22500000000000001</v>
      </c>
      <c r="AF46" s="296">
        <f t="shared" si="5"/>
        <v>0</v>
      </c>
      <c r="AG46" s="296">
        <f t="shared" si="5"/>
        <v>0</v>
      </c>
      <c r="AH46" s="296">
        <f t="shared" si="5"/>
        <v>1.721837E-2</v>
      </c>
      <c r="AI46" s="296">
        <f t="shared" si="5"/>
        <v>0</v>
      </c>
      <c r="AJ46" s="296">
        <f t="shared" si="5"/>
        <v>79422.618283379983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0.58037123000000002</v>
      </c>
      <c r="AR46" s="296">
        <f t="shared" si="5"/>
        <v>546.23982512000009</v>
      </c>
      <c r="AS46" s="296">
        <f>+SUM(AS42,AS25,AS18,AS44)</f>
        <v>108438.77564715999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108438.77564715999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2019-10-01T14:07:41Z</dcterms:created>
  <dcterms:modified xsi:type="dcterms:W3CDTF">2019-10-01T14:07:41Z</dcterms:modified>
  <cp:category/>
</cp:coreProperties>
</file>