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3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AS18" i="2" s="1"/>
  <c r="E18" i="2"/>
  <c r="F18" i="2"/>
  <c r="G18" i="2"/>
  <c r="G19" i="19" s="1"/>
  <c r="H18" i="2"/>
  <c r="H19" i="19" s="1"/>
  <c r="I18" i="2"/>
  <c r="J18" i="2"/>
  <c r="K18" i="2"/>
  <c r="L18" i="2"/>
  <c r="M18" i="2"/>
  <c r="N18" i="2"/>
  <c r="O18" i="2"/>
  <c r="O19" i="19" s="1"/>
  <c r="P18" i="2"/>
  <c r="P19" i="19" s="1"/>
  <c r="Q18" i="2"/>
  <c r="R18" i="2"/>
  <c r="S18" i="2"/>
  <c r="T18" i="2"/>
  <c r="U18" i="2"/>
  <c r="V18" i="2"/>
  <c r="W18" i="2"/>
  <c r="W19" i="19" s="1"/>
  <c r="X18" i="2"/>
  <c r="X19" i="19" s="1"/>
  <c r="Y18" i="2"/>
  <c r="Z18" i="2"/>
  <c r="AA18" i="2"/>
  <c r="AB18" i="2"/>
  <c r="AC18" i="2"/>
  <c r="AD18" i="2"/>
  <c r="AE18" i="2"/>
  <c r="AE19" i="19" s="1"/>
  <c r="AF18" i="2"/>
  <c r="AF19" i="19" s="1"/>
  <c r="AG18" i="2"/>
  <c r="AH18" i="2"/>
  <c r="AI18" i="2"/>
  <c r="AJ18" i="2"/>
  <c r="AK18" i="2"/>
  <c r="AL18" i="2"/>
  <c r="AM18" i="2"/>
  <c r="AM19" i="19" s="1"/>
  <c r="AN18" i="2"/>
  <c r="AN19" i="19" s="1"/>
  <c r="AO18" i="2"/>
  <c r="AP18" i="2"/>
  <c r="AQ18" i="2"/>
  <c r="AR18" i="2"/>
  <c r="AS22" i="2"/>
  <c r="AS23" i="19" s="1"/>
  <c r="AS23" i="2"/>
  <c r="G21" i="28" s="1"/>
  <c r="AS24" i="2"/>
  <c r="D25" i="2"/>
  <c r="E25" i="2"/>
  <c r="F25" i="2"/>
  <c r="G25" i="2"/>
  <c r="H25" i="2"/>
  <c r="I25" i="2"/>
  <c r="AS25" i="2" s="1"/>
  <c r="AS26" i="19" s="1"/>
  <c r="J25" i="2"/>
  <c r="J26" i="19" s="1"/>
  <c r="K25" i="2"/>
  <c r="L25" i="2"/>
  <c r="M25" i="2"/>
  <c r="N25" i="2"/>
  <c r="O25" i="2"/>
  <c r="P25" i="2"/>
  <c r="Q25" i="2"/>
  <c r="Q26" i="19" s="1"/>
  <c r="R25" i="2"/>
  <c r="R26" i="19" s="1"/>
  <c r="S25" i="2"/>
  <c r="T25" i="2"/>
  <c r="U25" i="2"/>
  <c r="V25" i="2"/>
  <c r="W25" i="2"/>
  <c r="X25" i="2"/>
  <c r="Y25" i="2"/>
  <c r="Y26" i="19" s="1"/>
  <c r="Z25" i="2"/>
  <c r="Z26" i="19" s="1"/>
  <c r="AA25" i="2"/>
  <c r="AB25" i="2"/>
  <c r="AC25" i="2"/>
  <c r="AD25" i="2"/>
  <c r="AE25" i="2"/>
  <c r="AF25" i="2"/>
  <c r="AG25" i="2"/>
  <c r="AG26" i="19" s="1"/>
  <c r="AH25" i="2"/>
  <c r="AH26" i="19" s="1"/>
  <c r="AI25" i="2"/>
  <c r="AJ25" i="2"/>
  <c r="AK25" i="2"/>
  <c r="AL25" i="2"/>
  <c r="AM25" i="2"/>
  <c r="AN25" i="2"/>
  <c r="AO25" i="2"/>
  <c r="AO26" i="19" s="1"/>
  <c r="AP25" i="2"/>
  <c r="AP26" i="19" s="1"/>
  <c r="AQ25" i="2"/>
  <c r="AR25" i="2"/>
  <c r="AS29" i="2"/>
  <c r="AS30" i="2"/>
  <c r="AS31" i="2"/>
  <c r="D32" i="2"/>
  <c r="D33" i="19" s="1"/>
  <c r="E32" i="2"/>
  <c r="E33" i="19" s="1"/>
  <c r="F32" i="2"/>
  <c r="G32" i="2"/>
  <c r="H32" i="2"/>
  <c r="I32" i="2"/>
  <c r="J32" i="2"/>
  <c r="K32" i="2"/>
  <c r="L32" i="2"/>
  <c r="L33" i="19" s="1"/>
  <c r="M32" i="2"/>
  <c r="M33" i="19" s="1"/>
  <c r="N32" i="2"/>
  <c r="O32" i="2"/>
  <c r="P32" i="2"/>
  <c r="Q32" i="2"/>
  <c r="R32" i="2"/>
  <c r="S32" i="2"/>
  <c r="T32" i="2"/>
  <c r="T33" i="19" s="1"/>
  <c r="U32" i="2"/>
  <c r="U33" i="19" s="1"/>
  <c r="V32" i="2"/>
  <c r="W32" i="2"/>
  <c r="X32" i="2"/>
  <c r="Y32" i="2"/>
  <c r="Z32" i="2"/>
  <c r="AA32" i="2"/>
  <c r="AB32" i="2"/>
  <c r="AB33" i="19" s="1"/>
  <c r="AC32" i="2"/>
  <c r="AC33" i="19" s="1"/>
  <c r="AD32" i="2"/>
  <c r="AE32" i="2"/>
  <c r="AF32" i="2"/>
  <c r="AG32" i="2"/>
  <c r="AH32" i="2"/>
  <c r="AI32" i="2"/>
  <c r="AJ32" i="2"/>
  <c r="AJ33" i="19" s="1"/>
  <c r="AK32" i="2"/>
  <c r="AK33" i="19" s="1"/>
  <c r="AL32" i="2"/>
  <c r="AM32" i="2"/>
  <c r="AN32" i="2"/>
  <c r="AO32" i="2"/>
  <c r="AP32" i="2"/>
  <c r="AQ32" i="2"/>
  <c r="AR32" i="2"/>
  <c r="AR33" i="19" s="1"/>
  <c r="AS32" i="2"/>
  <c r="AS36" i="2"/>
  <c r="AS37" i="2"/>
  <c r="AS38" i="2"/>
  <c r="D39" i="2"/>
  <c r="E39" i="2"/>
  <c r="F39" i="2"/>
  <c r="F42" i="2" s="1"/>
  <c r="G39" i="2"/>
  <c r="G42" i="2" s="1"/>
  <c r="H39" i="2"/>
  <c r="I39" i="2"/>
  <c r="J39" i="2"/>
  <c r="J42" i="2" s="1"/>
  <c r="K39" i="2"/>
  <c r="L39" i="2"/>
  <c r="M39" i="2"/>
  <c r="N39" i="2"/>
  <c r="N42" i="2" s="1"/>
  <c r="O39" i="2"/>
  <c r="O42" i="2" s="1"/>
  <c r="P39" i="2"/>
  <c r="Q39" i="2"/>
  <c r="R39" i="2"/>
  <c r="R42" i="2" s="1"/>
  <c r="S39" i="2"/>
  <c r="T39" i="2"/>
  <c r="U39" i="2"/>
  <c r="V39" i="2"/>
  <c r="V42" i="2" s="1"/>
  <c r="W39" i="2"/>
  <c r="W42" i="2" s="1"/>
  <c r="X39" i="2"/>
  <c r="Y39" i="2"/>
  <c r="Z39" i="2"/>
  <c r="Z42" i="2" s="1"/>
  <c r="AA39" i="2"/>
  <c r="AB39" i="2"/>
  <c r="AC39" i="2"/>
  <c r="AD39" i="2"/>
  <c r="AD42" i="2" s="1"/>
  <c r="AE39" i="2"/>
  <c r="AE42" i="2" s="1"/>
  <c r="AF39" i="2"/>
  <c r="AG39" i="2"/>
  <c r="AH39" i="2"/>
  <c r="AH42" i="2" s="1"/>
  <c r="AI39" i="2"/>
  <c r="AJ39" i="2"/>
  <c r="AK39" i="2"/>
  <c r="AL39" i="2"/>
  <c r="AL42" i="2" s="1"/>
  <c r="AM39" i="2"/>
  <c r="AM42" i="2" s="1"/>
  <c r="AN39" i="2"/>
  <c r="AO39" i="2"/>
  <c r="AP39" i="2"/>
  <c r="AP42" i="2" s="1"/>
  <c r="AQ39" i="2"/>
  <c r="AR39" i="2"/>
  <c r="D42" i="2"/>
  <c r="D46" i="2" s="1"/>
  <c r="D47" i="19" s="1"/>
  <c r="H42" i="2"/>
  <c r="H46" i="2" s="1"/>
  <c r="H47" i="19" s="1"/>
  <c r="I42" i="2"/>
  <c r="K42" i="2"/>
  <c r="K43" i="19" s="1"/>
  <c r="L42" i="2"/>
  <c r="L46" i="2" s="1"/>
  <c r="L47" i="19" s="1"/>
  <c r="P42" i="2"/>
  <c r="P46" i="2" s="1"/>
  <c r="P47" i="19" s="1"/>
  <c r="Q42" i="2"/>
  <c r="S42" i="2"/>
  <c r="S43" i="19" s="1"/>
  <c r="T42" i="2"/>
  <c r="T46" i="2" s="1"/>
  <c r="T47" i="19" s="1"/>
  <c r="X42" i="2"/>
  <c r="X46" i="2" s="1"/>
  <c r="X47" i="19" s="1"/>
  <c r="Y42" i="2"/>
  <c r="AA42" i="2"/>
  <c r="AA43" i="19" s="1"/>
  <c r="AB42" i="2"/>
  <c r="AB46" i="2" s="1"/>
  <c r="AF42" i="2"/>
  <c r="AF46" i="2" s="1"/>
  <c r="AF47" i="19" s="1"/>
  <c r="AG42" i="2"/>
  <c r="AI42" i="2"/>
  <c r="AI43" i="19" s="1"/>
  <c r="AJ42" i="2"/>
  <c r="AJ46" i="2" s="1"/>
  <c r="AJ47" i="19" s="1"/>
  <c r="AN42" i="2"/>
  <c r="AN46" i="2" s="1"/>
  <c r="AN47" i="19" s="1"/>
  <c r="AO42" i="2"/>
  <c r="AQ42" i="2"/>
  <c r="AQ43" i="19" s="1"/>
  <c r="AR42" i="2"/>
  <c r="AR46" i="2" s="1"/>
  <c r="AR47" i="19" s="1"/>
  <c r="I46" i="2"/>
  <c r="I47" i="19" s="1"/>
  <c r="Q46" i="2"/>
  <c r="Q47" i="19" s="1"/>
  <c r="Y46" i="2"/>
  <c r="Y47" i="19" s="1"/>
  <c r="AG46" i="2"/>
  <c r="AG47" i="19" s="1"/>
  <c r="AO46" i="2"/>
  <c r="AO47" i="19" s="1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G19" i="19"/>
  <c r="AH19" i="19"/>
  <c r="AI19" i="19"/>
  <c r="AJ19" i="19"/>
  <c r="AK19" i="19"/>
  <c r="AL19" i="19"/>
  <c r="AO19" i="19"/>
  <c r="AP19" i="19"/>
  <c r="AQ19" i="19"/>
  <c r="AR19" i="19"/>
  <c r="AS25" i="19"/>
  <c r="D26" i="19"/>
  <c r="E26" i="19"/>
  <c r="F26" i="19"/>
  <c r="G26" i="19"/>
  <c r="H26" i="19"/>
  <c r="K26" i="19"/>
  <c r="L26" i="19"/>
  <c r="M26" i="19"/>
  <c r="N26" i="19"/>
  <c r="O26" i="19"/>
  <c r="P26" i="19"/>
  <c r="S26" i="19"/>
  <c r="T26" i="19"/>
  <c r="U26" i="19"/>
  <c r="V26" i="19"/>
  <c r="W26" i="19"/>
  <c r="X26" i="19"/>
  <c r="AA26" i="19"/>
  <c r="AB26" i="19"/>
  <c r="AC26" i="19"/>
  <c r="AD26" i="19"/>
  <c r="AE26" i="19"/>
  <c r="AF26" i="19"/>
  <c r="AI26" i="19"/>
  <c r="AJ26" i="19"/>
  <c r="AK26" i="19"/>
  <c r="AL26" i="19"/>
  <c r="AM26" i="19"/>
  <c r="AN26" i="19"/>
  <c r="AQ26" i="19"/>
  <c r="AR26" i="19"/>
  <c r="AS30" i="19"/>
  <c r="AS31" i="19"/>
  <c r="AS32" i="19"/>
  <c r="F33" i="19"/>
  <c r="G33" i="19"/>
  <c r="H33" i="19"/>
  <c r="I33" i="19"/>
  <c r="J33" i="19"/>
  <c r="K33" i="19"/>
  <c r="N33" i="19"/>
  <c r="O33" i="19"/>
  <c r="P33" i="19"/>
  <c r="Q33" i="19"/>
  <c r="R33" i="19"/>
  <c r="S33" i="19"/>
  <c r="V33" i="19"/>
  <c r="W33" i="19"/>
  <c r="X33" i="19"/>
  <c r="Y33" i="19"/>
  <c r="Z33" i="19"/>
  <c r="AA33" i="19"/>
  <c r="AD33" i="19"/>
  <c r="AE33" i="19"/>
  <c r="AF33" i="19"/>
  <c r="AG33" i="19"/>
  <c r="AH33" i="19"/>
  <c r="AI33" i="19"/>
  <c r="AL33" i="19"/>
  <c r="AM33" i="19"/>
  <c r="AN33" i="19"/>
  <c r="AO33" i="19"/>
  <c r="AP33" i="19"/>
  <c r="AQ33" i="19"/>
  <c r="AS37" i="19"/>
  <c r="AS38" i="19"/>
  <c r="AS39" i="19"/>
  <c r="D40" i="19"/>
  <c r="E40" i="19"/>
  <c r="H40" i="19"/>
  <c r="I40" i="19"/>
  <c r="J40" i="19"/>
  <c r="K40" i="19"/>
  <c r="L40" i="19"/>
  <c r="M40" i="19"/>
  <c r="P40" i="19"/>
  <c r="Q40" i="19"/>
  <c r="R40" i="19"/>
  <c r="S40" i="19"/>
  <c r="T40" i="19"/>
  <c r="U40" i="19"/>
  <c r="X40" i="19"/>
  <c r="Y40" i="19"/>
  <c r="Z40" i="19"/>
  <c r="AA40" i="19"/>
  <c r="AB40" i="19"/>
  <c r="AC40" i="19"/>
  <c r="AF40" i="19"/>
  <c r="AG40" i="19"/>
  <c r="AH40" i="19"/>
  <c r="AI40" i="19"/>
  <c r="AJ40" i="19"/>
  <c r="AK40" i="19"/>
  <c r="AN40" i="19"/>
  <c r="AO40" i="19"/>
  <c r="AP40" i="19"/>
  <c r="AQ40" i="19"/>
  <c r="AR40" i="19"/>
  <c r="H43" i="19"/>
  <c r="I43" i="19"/>
  <c r="P43" i="19"/>
  <c r="Q43" i="19"/>
  <c r="X43" i="19"/>
  <c r="Y43" i="19"/>
  <c r="AF43" i="19"/>
  <c r="AG43" i="19"/>
  <c r="AN43" i="19"/>
  <c r="AO43" i="19"/>
  <c r="AB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H18" i="42"/>
  <c r="H19" i="42" s="1"/>
  <c r="I18" i="42"/>
  <c r="J18" i="42"/>
  <c r="J19" i="42" s="1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I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F33" i="42" s="1"/>
  <c r="G32" i="42"/>
  <c r="G33" i="42" s="1"/>
  <c r="H32" i="42"/>
  <c r="I32" i="42"/>
  <c r="I33" i="42" s="1"/>
  <c r="J32" i="42"/>
  <c r="J33" i="42" s="1"/>
  <c r="K32" i="42"/>
  <c r="K33" i="42" s="1"/>
  <c r="N32" i="42"/>
  <c r="O32" i="42"/>
  <c r="P32" i="42"/>
  <c r="Q32" i="42"/>
  <c r="R32" i="42"/>
  <c r="S32" i="42"/>
  <c r="V32" i="42"/>
  <c r="W32" i="42"/>
  <c r="X32" i="42"/>
  <c r="Y32" i="42"/>
  <c r="Z32" i="42"/>
  <c r="AA32" i="42"/>
  <c r="AD32" i="42"/>
  <c r="AE32" i="42"/>
  <c r="AF32" i="42"/>
  <c r="AG32" i="42"/>
  <c r="AH32" i="42"/>
  <c r="AI32" i="42"/>
  <c r="AL32" i="42"/>
  <c r="AM32" i="42"/>
  <c r="AN32" i="42"/>
  <c r="AO32" i="42"/>
  <c r="AP32" i="42"/>
  <c r="AQ32" i="42"/>
  <c r="H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H39" i="42"/>
  <c r="H40" i="42" s="1"/>
  <c r="I39" i="42"/>
  <c r="I40" i="42" s="1"/>
  <c r="J39" i="42"/>
  <c r="J40" i="42" s="1"/>
  <c r="K39" i="42"/>
  <c r="L39" i="42"/>
  <c r="M39" i="42"/>
  <c r="N39" i="42"/>
  <c r="N42" i="42" s="1"/>
  <c r="N47" i="42" s="1"/>
  <c r="P39" i="42"/>
  <c r="P42" i="42" s="1"/>
  <c r="P47" i="42" s="1"/>
  <c r="Q39" i="42"/>
  <c r="Q42" i="42" s="1"/>
  <c r="R39" i="42"/>
  <c r="S39" i="42"/>
  <c r="T39" i="42"/>
  <c r="U39" i="42"/>
  <c r="V39" i="42"/>
  <c r="V42" i="42" s="1"/>
  <c r="V47" i="42" s="1"/>
  <c r="X39" i="42"/>
  <c r="X42" i="42" s="1"/>
  <c r="X47" i="42" s="1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F42" i="42" s="1"/>
  <c r="AF47" i="42" s="1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N42" i="42" s="1"/>
  <c r="AN47" i="42" s="1"/>
  <c r="AO39" i="42"/>
  <c r="AO42" i="42" s="1"/>
  <c r="AO47" i="42" s="1"/>
  <c r="AP39" i="42"/>
  <c r="AQ39" i="42"/>
  <c r="AR39" i="42"/>
  <c r="D40" i="42"/>
  <c r="K40" i="42"/>
  <c r="L40" i="42"/>
  <c r="J42" i="42"/>
  <c r="J47" i="42" s="1"/>
  <c r="J48" i="42" s="1"/>
  <c r="K42" i="42"/>
  <c r="K47" i="42" s="1"/>
  <c r="K48" i="42" s="1"/>
  <c r="R42" i="42"/>
  <c r="R47" i="42" s="1"/>
  <c r="S42" i="42"/>
  <c r="S47" i="42" s="1"/>
  <c r="Z42" i="42"/>
  <c r="Z47" i="42" s="1"/>
  <c r="AA42" i="42"/>
  <c r="AA47" i="42" s="1"/>
  <c r="AH42" i="42"/>
  <c r="AH47" i="42" s="1"/>
  <c r="AI42" i="42"/>
  <c r="AI47" i="42" s="1"/>
  <c r="AP42" i="42"/>
  <c r="AP47" i="42" s="1"/>
  <c r="AQ42" i="42"/>
  <c r="AQ47" i="42" s="1"/>
  <c r="Q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M21" i="14" s="1"/>
  <c r="N18" i="14"/>
  <c r="N21" i="14" s="1"/>
  <c r="O18" i="14"/>
  <c r="M19" i="14"/>
  <c r="N19" i="14"/>
  <c r="N19" i="43" s="1"/>
  <c r="O19" i="14"/>
  <c r="M20" i="14"/>
  <c r="P22" i="28" s="1"/>
  <c r="N20" i="14"/>
  <c r="Q22" i="28" s="1"/>
  <c r="O20" i="14"/>
  <c r="D21" i="14"/>
  <c r="E21" i="14"/>
  <c r="F21" i="14"/>
  <c r="G21" i="14"/>
  <c r="G21" i="43" s="1"/>
  <c r="H21" i="14"/>
  <c r="I21" i="14"/>
  <c r="I23" i="28" s="1"/>
  <c r="J21" i="14"/>
  <c r="J23" i="28" s="1"/>
  <c r="K21" i="14"/>
  <c r="M23" i="28" s="1"/>
  <c r="L21" i="14"/>
  <c r="M25" i="14"/>
  <c r="N25" i="14"/>
  <c r="O25" i="14"/>
  <c r="M26" i="14"/>
  <c r="N26" i="14"/>
  <c r="Q28" i="28" s="1"/>
  <c r="O26" i="14"/>
  <c r="M27" i="14"/>
  <c r="N27" i="14"/>
  <c r="O27" i="14"/>
  <c r="D28" i="14"/>
  <c r="E28" i="14"/>
  <c r="F28" i="14"/>
  <c r="O28" i="14" s="1"/>
  <c r="R30" i="28" s="1"/>
  <c r="G28" i="14"/>
  <c r="H30" i="28" s="1"/>
  <c r="H28" i="14"/>
  <c r="I28" i="14"/>
  <c r="J28" i="14"/>
  <c r="L30" i="28" s="1"/>
  <c r="K28" i="14"/>
  <c r="L28" i="14"/>
  <c r="M32" i="14"/>
  <c r="N32" i="14"/>
  <c r="O32" i="14"/>
  <c r="R34" i="28" s="1"/>
  <c r="M33" i="14"/>
  <c r="N33" i="14"/>
  <c r="O33" i="14"/>
  <c r="M34" i="14"/>
  <c r="N34" i="14"/>
  <c r="O34" i="14"/>
  <c r="D35" i="14"/>
  <c r="E35" i="14"/>
  <c r="F35" i="14"/>
  <c r="G35" i="14"/>
  <c r="H35" i="14"/>
  <c r="H37" i="28" s="1"/>
  <c r="I35" i="14"/>
  <c r="J35" i="14"/>
  <c r="K35" i="14"/>
  <c r="L35" i="14"/>
  <c r="M35" i="14"/>
  <c r="N35" i="14"/>
  <c r="Q37" i="28" s="1"/>
  <c r="P16" i="28"/>
  <c r="Q16" i="28"/>
  <c r="R16" i="28"/>
  <c r="G20" i="28"/>
  <c r="K20" i="28"/>
  <c r="O20" i="28"/>
  <c r="Q20" i="28"/>
  <c r="R20" i="28"/>
  <c r="K21" i="28"/>
  <c r="O21" i="28"/>
  <c r="P21" i="28"/>
  <c r="Q21" i="28"/>
  <c r="G22" i="28"/>
  <c r="K22" i="28"/>
  <c r="O22" i="28"/>
  <c r="R22" i="28"/>
  <c r="D23" i="28"/>
  <c r="E23" i="28"/>
  <c r="F23" i="28"/>
  <c r="L23" i="28"/>
  <c r="N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I30" i="28"/>
  <c r="J30" i="28"/>
  <c r="K30" i="28"/>
  <c r="N30" i="28"/>
  <c r="O30" i="28"/>
  <c r="G34" i="28"/>
  <c r="K34" i="28"/>
  <c r="O34" i="28"/>
  <c r="Q34" i="28"/>
  <c r="G35" i="28"/>
  <c r="K35" i="28"/>
  <c r="O35" i="28"/>
  <c r="Q35" i="28"/>
  <c r="R35" i="28"/>
  <c r="G36" i="28"/>
  <c r="K36" i="28"/>
  <c r="O36" i="28"/>
  <c r="P36" i="28"/>
  <c r="D37" i="28"/>
  <c r="E37" i="28"/>
  <c r="G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E21" i="43"/>
  <c r="F21" i="43"/>
  <c r="I21" i="43"/>
  <c r="K21" i="43"/>
  <c r="L21" i="43"/>
  <c r="F40" i="42" l="1"/>
  <c r="F42" i="42"/>
  <c r="F47" i="42" s="1"/>
  <c r="F48" i="42" s="1"/>
  <c r="P23" i="28"/>
  <c r="M21" i="43"/>
  <c r="F37" i="28"/>
  <c r="O35" i="14"/>
  <c r="AP43" i="19"/>
  <c r="AP46" i="2"/>
  <c r="AP47" i="19" s="1"/>
  <c r="AH43" i="19"/>
  <c r="AH46" i="2"/>
  <c r="AH47" i="19" s="1"/>
  <c r="Z43" i="19"/>
  <c r="Z46" i="2"/>
  <c r="Z47" i="19" s="1"/>
  <c r="R43" i="19"/>
  <c r="R46" i="2"/>
  <c r="R47" i="19" s="1"/>
  <c r="J43" i="19"/>
  <c r="J46" i="2"/>
  <c r="J47" i="19" s="1"/>
  <c r="H23" i="28"/>
  <c r="H21" i="43"/>
  <c r="AC42" i="42"/>
  <c r="AC47" i="42" s="1"/>
  <c r="P34" i="28"/>
  <c r="P35" i="28"/>
  <c r="O19" i="43"/>
  <c r="O21" i="14"/>
  <c r="R21" i="28"/>
  <c r="K23" i="28"/>
  <c r="P37" i="28"/>
  <c r="Q36" i="28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AS19" i="19"/>
  <c r="AS18" i="42"/>
  <c r="G23" i="28"/>
  <c r="A6" i="14" s="1"/>
  <c r="Q23" i="28"/>
  <c r="N21" i="43"/>
  <c r="N28" i="14"/>
  <c r="Q30" i="28" s="1"/>
  <c r="M30" i="28"/>
  <c r="P27" i="28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F43" i="19"/>
  <c r="M28" i="14"/>
  <c r="P30" i="28" s="1"/>
  <c r="J21" i="43"/>
  <c r="N20" i="43"/>
  <c r="N18" i="43"/>
  <c r="P20" i="28"/>
  <c r="E40" i="42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Q46" i="2"/>
  <c r="AQ47" i="19" s="1"/>
  <c r="AI46" i="2"/>
  <c r="AI47" i="19" s="1"/>
  <c r="AA46" i="2"/>
  <c r="AA47" i="19" s="1"/>
  <c r="S46" i="2"/>
  <c r="S47" i="19" s="1"/>
  <c r="K46" i="2"/>
  <c r="K47" i="19" s="1"/>
  <c r="AK42" i="2"/>
  <c r="AC42" i="2"/>
  <c r="U42" i="2"/>
  <c r="M42" i="2"/>
  <c r="E42" i="2"/>
  <c r="AS42" i="2" s="1"/>
  <c r="AS33" i="2"/>
  <c r="AS34" i="19" s="1"/>
  <c r="AS40" i="2"/>
  <c r="I42" i="42"/>
  <c r="I47" i="42" s="1"/>
  <c r="I48" i="42" s="1"/>
  <c r="AS32" i="42"/>
  <c r="AK32" i="42"/>
  <c r="AK42" i="42" s="1"/>
  <c r="AK47" i="42" s="1"/>
  <c r="AC32" i="42"/>
  <c r="U32" i="42"/>
  <c r="U42" i="42" s="1"/>
  <c r="U47" i="42" s="1"/>
  <c r="M32" i="42"/>
  <c r="M42" i="42" s="1"/>
  <c r="M47" i="42" s="1"/>
  <c r="E32" i="42"/>
  <c r="E33" i="42" s="1"/>
  <c r="AR43" i="19"/>
  <c r="AJ43" i="19"/>
  <c r="AB43" i="19"/>
  <c r="T43" i="19"/>
  <c r="L43" i="19"/>
  <c r="D43" i="19"/>
  <c r="AM40" i="19"/>
  <c r="AE40" i="19"/>
  <c r="W40" i="19"/>
  <c r="O40" i="19"/>
  <c r="G40" i="19"/>
  <c r="AS33" i="19"/>
  <c r="AS24" i="19"/>
  <c r="AS39" i="2"/>
  <c r="AS19" i="2"/>
  <c r="AS20" i="19" s="1"/>
  <c r="H42" i="42"/>
  <c r="H47" i="42" s="1"/>
  <c r="H48" i="42" s="1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AL40" i="19"/>
  <c r="AD40" i="19"/>
  <c r="V40" i="19"/>
  <c r="N40" i="19"/>
  <c r="F40" i="19"/>
  <c r="I26" i="19"/>
  <c r="A4" i="2" s="1"/>
  <c r="AS46" i="2" l="1"/>
  <c r="AS47" i="19" s="1"/>
  <c r="AS43" i="19"/>
  <c r="L33" i="42"/>
  <c r="L42" i="42"/>
  <c r="L47" i="42" s="1"/>
  <c r="L48" i="42" s="1"/>
  <c r="U46" i="2"/>
  <c r="U47" i="19" s="1"/>
  <c r="U43" i="19"/>
  <c r="O21" i="43"/>
  <c r="R23" i="28"/>
  <c r="A4" i="14" s="1"/>
  <c r="AC46" i="2"/>
  <c r="AC47" i="19" s="1"/>
  <c r="AC43" i="19"/>
  <c r="A5" i="2" s="1"/>
  <c r="G40" i="42"/>
  <c r="G42" i="42"/>
  <c r="G47" i="42" s="1"/>
  <c r="G48" i="42" s="1"/>
  <c r="R36" i="28"/>
  <c r="A3" i="14" s="1"/>
  <c r="R37" i="28"/>
  <c r="D33" i="42"/>
  <c r="D42" i="42"/>
  <c r="D47" i="42" s="1"/>
  <c r="D48" i="42" s="1"/>
  <c r="E42" i="42"/>
  <c r="E47" i="42" s="1"/>
  <c r="E48" i="42" s="1"/>
  <c r="M46" i="2"/>
  <c r="M47" i="19" s="1"/>
  <c r="M43" i="19"/>
  <c r="E8" i="27"/>
  <c r="E46" i="2"/>
  <c r="E47" i="19" s="1"/>
  <c r="E43" i="19"/>
  <c r="O23" i="28"/>
  <c r="AS40" i="19"/>
  <c r="AS39" i="42"/>
  <c r="AS42" i="42" s="1"/>
  <c r="AS47" i="42" s="1"/>
  <c r="AK46" i="2"/>
  <c r="AK47" i="19" s="1"/>
  <c r="AK43" i="19"/>
  <c r="AS47" i="2"/>
  <c r="AS41" i="19"/>
  <c r="E5" i="27" l="1"/>
  <c r="A3" i="2"/>
  <c r="A7" i="2"/>
  <c r="AS48" i="19"/>
  <c r="A6" i="2" s="1"/>
  <c r="T16" i="28"/>
  <c r="E6" i="27"/>
</calcChain>
</file>

<file path=xl/sharedStrings.xml><?xml version="1.0" encoding="utf-8"?>
<sst xmlns="http://schemas.openxmlformats.org/spreadsheetml/2006/main" count="949" uniqueCount="390">
  <si>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</si>
  <si>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</si>
  <si>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</si>
  <si>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</si>
  <si>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</si>
  <si>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</si>
  <si>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</si>
  <si>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</si>
  <si>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</si>
  <si>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</si>
  <si>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</si>
  <si>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</si>
  <si>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</si>
  <si>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</si>
  <si>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</si>
  <si>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</si>
  <si>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</si>
  <si>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</si>
  <si>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</si>
  <si>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</si>
  <si>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</si>
  <si>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</si>
  <si>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</si>
  <si>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</si>
  <si>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</si>
  <si>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</si>
  <si>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</si>
  <si>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</si>
  <si>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</si>
  <si>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</si>
  <si>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</si>
  <si>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</si>
  <si>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</si>
  <si>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</si>
  <si>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</si>
  <si>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</si>
  <si>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</si>
  <si>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</si>
  <si>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</si>
  <si>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</si>
  <si>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</si>
  <si>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</si>
  <si>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</si>
  <si>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</si>
  <si>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</si>
  <si>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</si>
  <si>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</si>
  <si>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</si>
  <si>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</si>
  <si>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</si>
  <si>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</si>
  <si>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</si>
  <si>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</si>
  <si>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</si>
  <si>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</si>
  <si>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</si>
  <si>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</si>
  <si>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</si>
  <si>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</si>
  <si>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</si>
  <si>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</si>
  <si>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</si>
  <si>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</si>
  <si>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</si>
  <si>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</si>
  <si>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</si>
  <si>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</si>
  <si>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</si>
  <si>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</si>
  <si>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</si>
  <si>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</si>
  <si>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</si>
  <si>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</si>
  <si>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</si>
  <si>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</si>
  <si>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</si>
  <si>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</si>
  <si>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</si>
  <si>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</si>
  <si>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</si>
  <si>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</si>
  <si>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</si>
  <si>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</si>
  <si>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</si>
  <si>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</si>
  <si>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</si>
  <si>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</si>
  <si>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</si>
  <si>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</si>
  <si>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</si>
  <si>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</si>
  <si>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</si>
  <si>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</si>
  <si>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</si>
  <si>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</si>
  <si>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</si>
  <si>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</si>
  <si>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</si>
  <si>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</si>
  <si>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</si>
  <si>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</si>
  <si>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</si>
  <si>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</si>
  <si>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</si>
  <si>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</si>
  <si>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</si>
  <si>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</si>
  <si>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</si>
  <si>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</si>
  <si>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</si>
  <si>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</si>
  <si>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</si>
  <si>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</si>
  <si>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</si>
  <si>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</si>
  <si>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</si>
  <si>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</si>
  <si>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</si>
  <si>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</si>
  <si>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</si>
  <si>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</si>
  <si>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</si>
  <si>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</si>
  <si>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</si>
  <si>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</si>
  <si>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</si>
  <si>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</si>
  <si>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</si>
  <si>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</si>
  <si>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</si>
  <si>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</si>
  <si>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</si>
  <si>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</si>
  <si>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</si>
  <si>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</si>
  <si>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</si>
  <si>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</si>
  <si>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</si>
  <si>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</si>
  <si>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</si>
  <si>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</si>
  <si>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</si>
  <si>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</si>
  <si>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</si>
  <si>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</si>
  <si>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</si>
  <si>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</si>
  <si>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</si>
  <si>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</si>
  <si>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</si>
  <si>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</si>
  <si>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</si>
  <si>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</si>
  <si>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</si>
  <si>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</si>
  <si>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</si>
  <si>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</si>
  <si>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</si>
  <si>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</si>
  <si>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</si>
  <si>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</si>
  <si>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</si>
  <si>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</si>
  <si>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</si>
  <si>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</si>
  <si>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</si>
  <si>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</si>
  <si>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</si>
  <si>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</si>
  <si>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</si>
  <si>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</si>
  <si>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</si>
  <si>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</si>
  <si>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</si>
  <si>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</si>
  <si>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</si>
  <si>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</si>
  <si>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</si>
  <si>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</si>
  <si>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</si>
  <si>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</si>
  <si>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</si>
  <si>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</si>
  <si>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</si>
  <si>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</si>
  <si>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</si>
  <si>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</si>
  <si>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</si>
  <si>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</si>
  <si>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</si>
  <si>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</si>
  <si>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</si>
  <si>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</si>
  <si>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</si>
  <si>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</si>
  <si>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</si>
  <si>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</si>
  <si>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</si>
  <si>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</si>
  <si>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</si>
  <si>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</si>
  <si>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</si>
  <si>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</si>
  <si>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</si>
  <si>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</si>
  <si>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</si>
  <si>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</si>
  <si>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августа  2008 года </t>
  </si>
  <si>
    <t>Nominal or notional principal amounts outstanding at end-August 2008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</si>
  <si>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</si>
  <si>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</si>
  <si>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</si>
  <si>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</si>
  <si>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</si>
  <si>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</si>
  <si>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</si>
  <si>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</si>
  <si>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</si>
  <si>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</si>
  <si>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</si>
  <si>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</si>
  <si>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</si>
  <si>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</si>
  <si>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</si>
  <si>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</si>
  <si>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</si>
  <si>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</si>
  <si>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</si>
  <si>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</si>
  <si>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</si>
  <si>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</si>
  <si>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</si>
  <si>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</si>
  <si>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729</t>
  </si>
  <si>
    <t>ОАО "БАНК ВЕФК"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</si>
  <si>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</si>
  <si>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</si>
  <si>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</si>
  <si>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</si>
  <si>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</si>
  <si>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</si>
  <si>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</si>
  <si>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</si>
  <si>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</si>
  <si>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</si>
  <si>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</si>
  <si>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</si>
  <si>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</si>
  <si>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</si>
  <si>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</si>
  <si>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</si>
  <si>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</si>
  <si>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</si>
  <si>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</si>
  <si>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</si>
  <si>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</si>
  <si>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</si>
  <si>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</si>
  <si>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</si>
  <si>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</si>
  <si>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</si>
  <si>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</si>
  <si>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</si>
  <si>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</si>
  <si>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</si>
  <si>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</si>
  <si>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</si>
  <si>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</si>
  <si>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</si>
  <si>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</si>
  <si>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</si>
  <si>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</si>
  <si>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</si>
  <si>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</si>
  <si>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</si>
  <si>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</si>
  <si>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</si>
  <si>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</si>
  <si>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</si>
  <si>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</si>
  <si>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</si>
  <si>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</si>
  <si>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</si>
  <si>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</si>
  <si>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</si>
  <si>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</si>
  <si>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</si>
  <si>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</si>
  <si>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</si>
  <si>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</si>
  <si>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</si>
  <si>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</si>
  <si>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</si>
  <si>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</si>
  <si>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</si>
  <si>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</si>
  <si>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</si>
  <si>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</si>
  <si>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</si>
  <si>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</si>
  <si>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</si>
  <si>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</si>
  <si>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</si>
  <si>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</si>
  <si>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</si>
  <si>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</si>
  <si>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САМАРСКАЯ ОБЛАСТЬ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</si>
  <si>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</si>
  <si>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</si>
  <si>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</si>
  <si>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</si>
  <si>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</si>
  <si>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</si>
  <si>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</si>
  <si>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</si>
  <si>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</si>
  <si>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</si>
  <si>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</si>
  <si>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</si>
  <si>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</si>
  <si>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</si>
  <si>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</si>
  <si>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</si>
  <si>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</si>
  <si>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</si>
  <si>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</si>
  <si>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</si>
  <si>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</si>
  <si>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</si>
  <si>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</si>
  <si>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</si>
  <si>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</si>
  <si>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2783</t>
  </si>
  <si>
    <t>ИНВЕСТИЦИОННЫЙ БАНК "ТРАСТ" (ОАО)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</si>
  <si>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</si>
  <si>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</si>
  <si>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</si>
  <si>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</si>
  <si>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</si>
  <si>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</si>
  <si>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</si>
  <si>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</si>
  <si>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</si>
  <si>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</si>
  <si>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</si>
  <si>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</si>
  <si>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</si>
  <si>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</si>
  <si>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</si>
  <si>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</si>
  <si>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</si>
  <si>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</si>
  <si>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</si>
  <si>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</si>
  <si>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</si>
  <si>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</si>
  <si>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</si>
  <si>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</si>
  <si>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</si>
  <si>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</si>
  <si>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</si>
  <si>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</si>
  <si>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</si>
  <si>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</si>
  <si>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</si>
  <si>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</si>
  <si>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</si>
  <si>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</si>
  <si>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</si>
  <si>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</si>
  <si>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</si>
  <si>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</si>
  <si>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</si>
  <si>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</si>
  <si>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</si>
  <si>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</si>
  <si>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</si>
  <si>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</si>
  <si>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</si>
  <si>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</si>
  <si>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</si>
  <si>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</si>
  <si>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1481/1160</t>
  </si>
  <si>
    <t>ПРИМОРСКОЕ ОСБ N8635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</si>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</sst>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zoomScale="85" workbookViewId="0">
      <pane xSplit="2" ySplit="3" topLeftCell="C8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218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218</v>
      </c>
    </row>
    <row r="12" spans="1:4">
      <c r="A12">
        <v>9</v>
      </c>
      <c r="B12" s="438" t="s">
        <v>228</v>
      </c>
      <c r="C12" s="439" t="s">
        <v>229</v>
      </c>
      <c r="D12" s="439" t="s">
        <v>218</v>
      </c>
    </row>
    <row r="13" spans="1:4">
      <c r="A13">
        <v>10</v>
      </c>
      <c r="B13" s="438" t="s">
        <v>230</v>
      </c>
      <c r="C13" s="439" t="s">
        <v>231</v>
      </c>
      <c r="D13" s="439" t="s">
        <v>232</v>
      </c>
    </row>
    <row r="14" spans="1:4">
      <c r="A14">
        <v>11</v>
      </c>
      <c r="B14" s="438" t="s">
        <v>233</v>
      </c>
      <c r="C14" s="439" t="s">
        <v>234</v>
      </c>
      <c r="D14" s="439" t="s">
        <v>218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218</v>
      </c>
    </row>
    <row r="23" spans="1:4">
      <c r="A23">
        <v>20</v>
      </c>
      <c r="B23" s="438" t="s">
        <v>251</v>
      </c>
      <c r="C23" s="439" t="s">
        <v>252</v>
      </c>
      <c r="D23" s="439" t="s">
        <v>211</v>
      </c>
    </row>
    <row r="24" spans="1:4">
      <c r="A24">
        <v>21</v>
      </c>
      <c r="B24" s="438" t="s">
        <v>253</v>
      </c>
      <c r="C24" s="439" t="s">
        <v>254</v>
      </c>
      <c r="D24" s="439" t="s">
        <v>218</v>
      </c>
    </row>
    <row r="25" spans="1:4">
      <c r="A25">
        <v>22</v>
      </c>
      <c r="B25" s="438" t="s">
        <v>255</v>
      </c>
      <c r="C25" s="439" t="s">
        <v>256</v>
      </c>
      <c r="D25" s="439" t="s">
        <v>211</v>
      </c>
    </row>
    <row r="26" spans="1:4">
      <c r="A26">
        <v>23</v>
      </c>
      <c r="B26" s="438" t="s">
        <v>257</v>
      </c>
      <c r="C26" s="439" t="s">
        <v>258</v>
      </c>
      <c r="D26" s="439" t="s">
        <v>211</v>
      </c>
    </row>
    <row r="27" spans="1:4">
      <c r="A27">
        <v>24</v>
      </c>
      <c r="B27" s="438" t="s">
        <v>259</v>
      </c>
      <c r="C27" s="439" t="s">
        <v>260</v>
      </c>
      <c r="D27" s="439" t="s">
        <v>211</v>
      </c>
    </row>
    <row r="28" spans="1:4">
      <c r="A28">
        <v>25</v>
      </c>
      <c r="B28" s="438" t="s">
        <v>261</v>
      </c>
      <c r="C28" s="439" t="s">
        <v>262</v>
      </c>
      <c r="D28" s="439" t="s">
        <v>232</v>
      </c>
    </row>
    <row r="29" spans="1:4">
      <c r="A29">
        <v>26</v>
      </c>
      <c r="B29" s="438" t="s">
        <v>263</v>
      </c>
      <c r="C29" s="439" t="s">
        <v>264</v>
      </c>
      <c r="D29" s="439" t="s">
        <v>211</v>
      </c>
    </row>
    <row r="30" spans="1:4">
      <c r="A30">
        <v>27</v>
      </c>
      <c r="B30" s="438" t="s">
        <v>265</v>
      </c>
      <c r="C30" s="439" t="s">
        <v>266</v>
      </c>
      <c r="D30" s="439" t="s">
        <v>211</v>
      </c>
    </row>
    <row r="31" spans="1:4">
      <c r="A31">
        <v>28</v>
      </c>
      <c r="B31" s="438" t="s">
        <v>267</v>
      </c>
      <c r="C31" s="439" t="s">
        <v>268</v>
      </c>
      <c r="D31" s="439" t="s">
        <v>211</v>
      </c>
    </row>
    <row r="32" spans="1:4">
      <c r="A32">
        <v>29</v>
      </c>
      <c r="B32" s="438" t="s">
        <v>269</v>
      </c>
      <c r="C32" s="439" t="s">
        <v>270</v>
      </c>
      <c r="D32" s="439" t="s">
        <v>211</v>
      </c>
    </row>
    <row r="33" spans="1:4">
      <c r="A33">
        <v>30</v>
      </c>
      <c r="B33" s="438" t="s">
        <v>271</v>
      </c>
      <c r="C33" s="439" t="s">
        <v>272</v>
      </c>
      <c r="D33" s="439" t="s">
        <v>273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218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306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218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325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232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306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218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306</v>
      </c>
    </row>
    <row r="87" spans="1:4">
      <c r="A87">
        <v>84</v>
      </c>
      <c r="B87" s="438" t="s">
        <v>382</v>
      </c>
      <c r="C87" s="439" t="s">
        <v>383</v>
      </c>
      <c r="D87" s="439" t="s">
        <v>325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  <row r="90" spans="1:4">
      <c r="A90">
        <v>87</v>
      </c>
      <c r="B90" s="438" t="s">
        <v>388</v>
      </c>
      <c r="C90" s="439" t="s">
        <v>389</v>
      </c>
      <c r="D90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end-August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29660.495666749975</v>
      </c>
      <c r="E18" s="315">
        <v>14101.637291609995</v>
      </c>
      <c r="F18" s="315">
        <v>127.82970115000002</v>
      </c>
      <c r="G18" s="315">
        <v>1159.6480171000001</v>
      </c>
      <c r="H18" s="315">
        <v>813.07037305999995</v>
      </c>
      <c r="I18" s="315">
        <v>0</v>
      </c>
      <c r="J18" s="315">
        <v>880.47236452000004</v>
      </c>
      <c r="K18" s="315">
        <v>437.4993408499999</v>
      </c>
      <c r="L18" s="316">
        <v>0</v>
      </c>
      <c r="M18" s="297">
        <f t="shared" ref="M18:O20" si="0">+SUM(D18,G18,J18)</f>
        <v>31700.616048369975</v>
      </c>
      <c r="N18" s="297">
        <f>+SUM(E18,H18,K18)</f>
        <v>15352.207005519995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146181.70850099414</v>
      </c>
      <c r="E19" s="315">
        <v>27489.284008450002</v>
      </c>
      <c r="F19" s="315">
        <v>159.83950549000005</v>
      </c>
      <c r="G19" s="315">
        <v>1414.1739502800003</v>
      </c>
      <c r="H19" s="315">
        <v>421.70090382999996</v>
      </c>
      <c r="I19" s="315">
        <v>0</v>
      </c>
      <c r="J19" s="315">
        <v>1663.1397245299997</v>
      </c>
      <c r="K19" s="315">
        <v>611.31492774000003</v>
      </c>
      <c r="L19" s="316">
        <v>0</v>
      </c>
      <c r="M19" s="297">
        <f t="shared" si="0"/>
        <v>149259.02217580413</v>
      </c>
      <c r="N19" s="297">
        <f>+SUM(E19,H19,K19)</f>
        <v>28522.299840020001</v>
      </c>
      <c r="O19" s="297">
        <f>+SUM(F19,I19,L19)</f>
        <v>159.83950549000005</v>
      </c>
    </row>
    <row r="20" spans="1:15" s="17" customFormat="1" ht="18" customHeight="1">
      <c r="A20" s="20"/>
      <c r="B20" s="51" t="s">
        <v>107</v>
      </c>
      <c r="C20" s="25"/>
      <c r="D20" s="315">
        <v>9251.2189232799956</v>
      </c>
      <c r="E20" s="315">
        <v>2313.2503024849993</v>
      </c>
      <c r="F20" s="315">
        <v>9.7863385099999984</v>
      </c>
      <c r="G20" s="315">
        <v>552.20332121000013</v>
      </c>
      <c r="H20" s="315">
        <v>506.73157736999985</v>
      </c>
      <c r="I20" s="315">
        <v>12.097759030000001</v>
      </c>
      <c r="J20" s="315">
        <v>706.41778837000004</v>
      </c>
      <c r="K20" s="315">
        <v>303.25535180999998</v>
      </c>
      <c r="L20" s="316">
        <v>15.170583690000001</v>
      </c>
      <c r="M20" s="297">
        <f t="shared" si="0"/>
        <v>10509.840032859995</v>
      </c>
      <c r="N20" s="297">
        <f t="shared" si="0"/>
        <v>3123.2372316649989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185093.4230910241</v>
      </c>
      <c r="E21" s="296">
        <f t="shared" ref="E21:K21" si="1">+SUM(E18:E20)</f>
        <v>43904.171602545</v>
      </c>
      <c r="F21" s="296">
        <f t="shared" si="1"/>
        <v>297.45554515000009</v>
      </c>
      <c r="G21" s="296">
        <f t="shared" si="1"/>
        <v>3126.0252885900004</v>
      </c>
      <c r="H21" s="296">
        <f t="shared" si="1"/>
        <v>1741.5028542599998</v>
      </c>
      <c r="I21" s="296">
        <f>+SUM(I18:I20)</f>
        <v>12.097759030000001</v>
      </c>
      <c r="J21" s="296">
        <f>+SUM(J18:J20)</f>
        <v>3250.0298774199996</v>
      </c>
      <c r="K21" s="296">
        <f t="shared" si="1"/>
        <v>1352.0696204000001</v>
      </c>
      <c r="L21" s="313">
        <f>+SUM(L18:L20)</f>
        <v>15.170583690000001</v>
      </c>
      <c r="M21" s="314">
        <f>+SUM(M18:M20)</f>
        <v>191469.47825703409</v>
      </c>
      <c r="N21" s="296">
        <f>+SUM(N18:N20)</f>
        <v>46997.744077204996</v>
      </c>
      <c r="O21" s="296">
        <f>+SUM(O18:O20)</f>
        <v>324.72388787000011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5" zoomScaleNormal="75" zoomScaleSheetLayoutView="100" workbookViewId="0">
      <selection activeCell="AR11" sqref="AR11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42565.119882280036</v>
      </c>
      <c r="E15" s="430">
        <f>OUT_1!E15</f>
        <v>6026.7289329599998</v>
      </c>
      <c r="F15" s="430">
        <f>OUT_1!F15</f>
        <v>165.34558487999999</v>
      </c>
      <c r="G15" s="430">
        <f>OUT_1!G15</f>
        <v>92.426594540000011</v>
      </c>
      <c r="H15" s="430">
        <f>OUT_1!H15</f>
        <v>75.831586899999991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9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3.4405835200000006</v>
      </c>
      <c r="AE15" s="430">
        <f>OUT_1!AE15</f>
        <v>18.25</v>
      </c>
      <c r="AF15" s="430">
        <f>OUT_1!AF15</f>
        <v>0</v>
      </c>
      <c r="AG15" s="430">
        <f>OUT_1!AG15</f>
        <v>0</v>
      </c>
      <c r="AH15" s="430">
        <f>OUT_1!AH15</f>
        <v>9.2733047200000005</v>
      </c>
      <c r="AI15" s="430">
        <f>OUT_1!AI15</f>
        <v>0</v>
      </c>
      <c r="AJ15" s="430">
        <f>OUT_1!AJ15</f>
        <v>38628.025707230001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186.48314219</v>
      </c>
      <c r="AS15" s="430">
        <f>OUT_1!AS15</f>
        <v>43889.962659610021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169769.95088785965</v>
      </c>
      <c r="E16" s="430">
        <f>OUT_1!E16</f>
        <v>13179.838466820003</v>
      </c>
      <c r="F16" s="430">
        <f>OUT_1!F16</f>
        <v>236.40970076999994</v>
      </c>
      <c r="G16" s="430">
        <f>OUT_1!G16</f>
        <v>284.65212483999994</v>
      </c>
      <c r="H16" s="430">
        <f>OUT_1!H16</f>
        <v>89.975903930000001</v>
      </c>
      <c r="I16" s="430">
        <f>OUT_1!I16</f>
        <v>6.01768634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4.05</v>
      </c>
      <c r="R16" s="430">
        <f>OUT_1!R16</f>
        <v>6.0295950000000001E-2</v>
      </c>
      <c r="S16" s="430">
        <f>OUT_1!S16</f>
        <v>0</v>
      </c>
      <c r="T16" s="430">
        <f>OUT_1!T16</f>
        <v>0</v>
      </c>
      <c r="U16" s="430">
        <f>OUT_1!U16</f>
        <v>0.81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22.739583369999998</v>
      </c>
      <c r="AB16" s="430">
        <f>OUT_1!AB16</f>
        <v>0</v>
      </c>
      <c r="AC16" s="430">
        <f>OUT_1!AC16</f>
        <v>0</v>
      </c>
      <c r="AD16" s="430">
        <f>OUT_1!AD16</f>
        <v>2.7685278699999998</v>
      </c>
      <c r="AE16" s="430">
        <f>OUT_1!AE16</f>
        <v>11.269</v>
      </c>
      <c r="AF16" s="430">
        <f>OUT_1!AF16</f>
        <v>0</v>
      </c>
      <c r="AG16" s="430">
        <f>OUT_1!AG16</f>
        <v>0</v>
      </c>
      <c r="AH16" s="430">
        <f>OUT_1!AH16</f>
        <v>4.7110000000000003</v>
      </c>
      <c r="AI16" s="430">
        <f>OUT_1!AI16</f>
        <v>0</v>
      </c>
      <c r="AJ16" s="430">
        <f>OUT_1!AJ16</f>
        <v>163491.7419382197</v>
      </c>
      <c r="AK16" s="430">
        <f>OUT_1!AK16</f>
        <v>0</v>
      </c>
      <c r="AL16" s="430">
        <f>OUT_1!AL16</f>
        <v>0.14788167000000002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50</v>
      </c>
      <c r="AR16" s="430">
        <f>OUT_1!AR16</f>
        <v>479.52103217000001</v>
      </c>
      <c r="AS16" s="430">
        <f>OUT_1!AS16</f>
        <v>173830.83201490468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9297.2494281600011</v>
      </c>
      <c r="E17" s="430">
        <f>OUT_1!E17</f>
        <v>3647.1340357099975</v>
      </c>
      <c r="F17" s="430">
        <f>OUT_1!F17</f>
        <v>19.596888890000002</v>
      </c>
      <c r="G17" s="430">
        <f>OUT_1!G17</f>
        <v>3.6066160000000007E-2</v>
      </c>
      <c r="H17" s="430">
        <f>OUT_1!H17</f>
        <v>0</v>
      </c>
      <c r="I17" s="430">
        <f>OUT_1!I17</f>
        <v>5.8810735200000002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18.830024080000005</v>
      </c>
      <c r="AI17" s="430">
        <f>OUT_1!AI17</f>
        <v>0</v>
      </c>
      <c r="AJ17" s="430">
        <f>OUT_1!AJ17</f>
        <v>10142.920956250005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16.737431140000002</v>
      </c>
      <c r="AS17" s="430">
        <f>OUT_1!AS17</f>
        <v>11574.255564255005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221632.32019829968</v>
      </c>
      <c r="E18" s="430">
        <f>OUT_1!E18</f>
        <v>22853.701435490002</v>
      </c>
      <c r="F18" s="430">
        <f>OUT_1!F18</f>
        <v>421.35217453999991</v>
      </c>
      <c r="G18" s="430">
        <f>OUT_1!G18</f>
        <v>377.11478553999996</v>
      </c>
      <c r="H18" s="430">
        <f>OUT_1!H18</f>
        <v>165.80749083000001</v>
      </c>
      <c r="I18" s="430">
        <f>OUT_1!I18</f>
        <v>11.89875986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13.05</v>
      </c>
      <c r="R18" s="430">
        <f>OUT_1!R18</f>
        <v>6.0295950000000001E-2</v>
      </c>
      <c r="S18" s="430">
        <f>OUT_1!S18</f>
        <v>0</v>
      </c>
      <c r="T18" s="430">
        <f>OUT_1!T18</f>
        <v>0</v>
      </c>
      <c r="U18" s="430">
        <f>OUT_1!U18</f>
        <v>0.93522460000000007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22.739583369999998</v>
      </c>
      <c r="AB18" s="430">
        <f>OUT_1!AB18</f>
        <v>0</v>
      </c>
      <c r="AC18" s="430">
        <f>OUT_1!AC18</f>
        <v>0</v>
      </c>
      <c r="AD18" s="430">
        <f>OUT_1!AD18</f>
        <v>6.2091113900000003</v>
      </c>
      <c r="AE18" s="430">
        <f>OUT_1!AE18</f>
        <v>29.518999999999998</v>
      </c>
      <c r="AF18" s="430">
        <f>OUT_1!AF18</f>
        <v>0</v>
      </c>
      <c r="AG18" s="430">
        <f>OUT_1!AG18</f>
        <v>0</v>
      </c>
      <c r="AH18" s="430">
        <f>OUT_1!AH18</f>
        <v>32.814328800000006</v>
      </c>
      <c r="AI18" s="430">
        <f>OUT_1!AI18</f>
        <v>0</v>
      </c>
      <c r="AJ18" s="430">
        <f>OUT_1!AJ18</f>
        <v>212262.68860169972</v>
      </c>
      <c r="AK18" s="430">
        <f>OUT_1!AK18</f>
        <v>0</v>
      </c>
      <c r="AL18" s="430">
        <f>OUT_1!AL18</f>
        <v>0.14788167000000002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50</v>
      </c>
      <c r="AR18" s="430">
        <f>OUT_1!AR18</f>
        <v>682.74160549999999</v>
      </c>
      <c r="AS18" s="430">
        <f>OUT_1!AS18</f>
        <v>229295.05023876971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221632.32019829968</v>
      </c>
      <c r="E19" s="436">
        <f t="shared" si="0"/>
        <v>22853.701435490002</v>
      </c>
      <c r="F19" s="436">
        <f t="shared" si="0"/>
        <v>421.35217453999991</v>
      </c>
      <c r="G19" s="436">
        <f t="shared" si="0"/>
        <v>377.11478553999996</v>
      </c>
      <c r="H19" s="436">
        <f t="shared" si="0"/>
        <v>165.80749083000001</v>
      </c>
      <c r="I19" s="436">
        <f t="shared" si="0"/>
        <v>11.89875986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1186.8426186199999</v>
      </c>
      <c r="E29" s="430">
        <f>OUT_1!E29</f>
        <v>785.87577155000008</v>
      </c>
      <c r="F29" s="430">
        <f>OUT_1!F29</f>
        <v>0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1669.5117089999999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92.261769389999998</v>
      </c>
      <c r="AS29" s="430">
        <f>OUT_1!AS29</f>
        <v>1972.718390175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1282.7659695799998</v>
      </c>
      <c r="E30" s="430">
        <f>OUT_1!E30</f>
        <v>1215.5711534699999</v>
      </c>
      <c r="F30" s="430">
        <f>OUT_1!F30</f>
        <v>0</v>
      </c>
      <c r="G30" s="430">
        <f>OUT_1!G30</f>
        <v>136.64805021999999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787.25203038999996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100</v>
      </c>
      <c r="AR30" s="430">
        <f>OUT_1!AR30</f>
        <v>149.51250457999998</v>
      </c>
      <c r="AS30" s="430">
        <f>OUT_1!AS30</f>
        <v>1835.87485412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731.72530809</v>
      </c>
      <c r="E31" s="430">
        <f>OUT_1!E31</f>
        <v>501.67345088000002</v>
      </c>
      <c r="F31" s="430">
        <f>OUT_1!F31</f>
        <v>31.038964480000004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877.62759180000012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1071.032657625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3201.3338962899998</v>
      </c>
      <c r="E32" s="430">
        <f>OUT_1!E32</f>
        <v>2503.1203759</v>
      </c>
      <c r="F32" s="430">
        <f>OUT_1!F32</f>
        <v>31.038964480000004</v>
      </c>
      <c r="G32" s="430">
        <f>OUT_1!G32</f>
        <v>347.59296201000001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3334.3913311900001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100</v>
      </c>
      <c r="AR32" s="430">
        <f>OUT_1!AR32</f>
        <v>241.77427396999997</v>
      </c>
      <c r="AS32" s="430">
        <f>OUT_1!AS32</f>
        <v>4879.6259019199997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3201.3338962899998</v>
      </c>
      <c r="E33" s="436">
        <f t="shared" si="1"/>
        <v>2503.1203759</v>
      </c>
      <c r="F33" s="436">
        <f t="shared" si="1"/>
        <v>31.038964480000004</v>
      </c>
      <c r="G33" s="436">
        <f t="shared" si="1"/>
        <v>347.59296201000001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516.45478714000001</v>
      </c>
      <c r="E36" s="430">
        <f>OUT_1!E36</f>
        <v>704.38204779</v>
      </c>
      <c r="F36" s="430">
        <f>OUT_1!F36</f>
        <v>108.1151929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1209.85651246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97.13487044</v>
      </c>
      <c r="AS36" s="430">
        <f>OUT_1!AS36</f>
        <v>1317.9717053649999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1796.9893609699998</v>
      </c>
      <c r="E37" s="430">
        <f>OUT_1!E37</f>
        <v>1313.0268633000001</v>
      </c>
      <c r="F37" s="430">
        <f>OUT_1!F37</f>
        <v>97.13487044</v>
      </c>
      <c r="G37" s="430">
        <f>OUT_1!G37</f>
        <v>288.58942668000003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938.68689641000003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114.48188675999999</v>
      </c>
      <c r="AS37" s="430">
        <f>OUT_1!AS37</f>
        <v>2274.4546522800001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363.36349233000004</v>
      </c>
      <c r="E38" s="430">
        <f>OUT_1!E38</f>
        <v>661.4802315300002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1024.8437238700001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1024.8437238650001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2676.8076404399999</v>
      </c>
      <c r="E39" s="430">
        <f>OUT_1!E39</f>
        <v>2678.8891426200003</v>
      </c>
      <c r="F39" s="430">
        <f>OUT_1!F39</f>
        <v>205.25006334</v>
      </c>
      <c r="G39" s="430">
        <f>OUT_1!G39</f>
        <v>288.58942668000003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3173.3871327400002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211.6167572</v>
      </c>
      <c r="AS39" s="430">
        <f>OUT_1!AS39</f>
        <v>4617.2700815099997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2678.8891426200003</v>
      </c>
      <c r="F40" s="436">
        <f t="shared" si="2"/>
        <v>205.25006334</v>
      </c>
      <c r="G40" s="436">
        <f t="shared" si="2"/>
        <v>288.58942668000003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5878.1415367299996</v>
      </c>
      <c r="E42" s="430">
        <f t="shared" si="3"/>
        <v>5182.0095185200007</v>
      </c>
      <c r="F42" s="430">
        <f t="shared" si="3"/>
        <v>236.28902782</v>
      </c>
      <c r="G42" s="430">
        <f t="shared" si="3"/>
        <v>636.18238869000004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6507.7784639300007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100</v>
      </c>
      <c r="AR42" s="430">
        <f t="shared" si="3"/>
        <v>453.39103116999996</v>
      </c>
      <c r="AS42" s="430">
        <f t="shared" si="3"/>
        <v>9496.8959834300003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227510.46173502968</v>
      </c>
      <c r="E47" s="431">
        <f t="shared" si="4"/>
        <v>28035.710954010003</v>
      </c>
      <c r="F47" s="431">
        <f t="shared" si="4"/>
        <v>657.64120235999985</v>
      </c>
      <c r="G47" s="431">
        <f t="shared" si="4"/>
        <v>1013.29717423</v>
      </c>
      <c r="H47" s="431">
        <f t="shared" si="4"/>
        <v>165.80749083000001</v>
      </c>
      <c r="I47" s="431">
        <f t="shared" si="4"/>
        <v>11.89875986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13.05</v>
      </c>
      <c r="R47" s="431">
        <f t="shared" si="4"/>
        <v>6.0295950000000001E-2</v>
      </c>
      <c r="S47" s="431">
        <f t="shared" si="4"/>
        <v>0</v>
      </c>
      <c r="T47" s="431">
        <f t="shared" si="4"/>
        <v>0</v>
      </c>
      <c r="U47" s="431">
        <f t="shared" si="4"/>
        <v>0.93522460000000007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22.739583369999998</v>
      </c>
      <c r="AB47" s="431">
        <f t="shared" si="4"/>
        <v>0</v>
      </c>
      <c r="AC47" s="431">
        <f t="shared" si="4"/>
        <v>0</v>
      </c>
      <c r="AD47" s="431">
        <f t="shared" si="4"/>
        <v>6.2091113900000003</v>
      </c>
      <c r="AE47" s="431">
        <f t="shared" si="4"/>
        <v>29.518999999999998</v>
      </c>
      <c r="AF47" s="431">
        <f t="shared" si="4"/>
        <v>0</v>
      </c>
      <c r="AG47" s="431">
        <f t="shared" si="4"/>
        <v>0</v>
      </c>
      <c r="AH47" s="431">
        <f t="shared" si="4"/>
        <v>32.814328800000006</v>
      </c>
      <c r="AI47" s="431">
        <f t="shared" si="4"/>
        <v>0</v>
      </c>
      <c r="AJ47" s="431">
        <f t="shared" si="4"/>
        <v>218770.46706562972</v>
      </c>
      <c r="AK47" s="431">
        <f t="shared" si="4"/>
        <v>0</v>
      </c>
      <c r="AL47" s="431">
        <f t="shared" si="4"/>
        <v>0.14788167000000002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150</v>
      </c>
      <c r="AR47" s="431">
        <f t="shared" si="4"/>
        <v>1136.13263667</v>
      </c>
      <c r="AS47" s="431">
        <f t="shared" si="4"/>
        <v>238791.94622219971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227510.46173502968</v>
      </c>
      <c r="E48" s="390">
        <f t="shared" si="5"/>
        <v>28035.710954010003</v>
      </c>
      <c r="F48" s="390">
        <f t="shared" si="5"/>
        <v>657.64120235999985</v>
      </c>
      <c r="G48" s="390">
        <f t="shared" si="5"/>
        <v>1013.29717423</v>
      </c>
      <c r="H48" s="390">
        <f t="shared" si="5"/>
        <v>165.80749083000001</v>
      </c>
      <c r="I48" s="390">
        <f t="shared" si="5"/>
        <v>11.89875986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августа  2008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29660.495666749975</v>
      </c>
      <c r="E18" s="430">
        <f>OUT_4!E18</f>
        <v>14101.637291609995</v>
      </c>
      <c r="F18" s="430">
        <f>OUT_4!F18</f>
        <v>127.82970115000002</v>
      </c>
      <c r="G18" s="430">
        <f>OUT_4!G18</f>
        <v>1159.6480171000001</v>
      </c>
      <c r="H18" s="430">
        <f>OUT_4!H18</f>
        <v>813.07037305999995</v>
      </c>
      <c r="I18" s="430">
        <f>OUT_4!I18</f>
        <v>0</v>
      </c>
      <c r="J18" s="430">
        <f>OUT_4!J18</f>
        <v>880.47236452000004</v>
      </c>
      <c r="K18" s="430">
        <f>OUT_4!K18</f>
        <v>437.4993408499999</v>
      </c>
      <c r="L18" s="430">
        <f>OUT_4!L18</f>
        <v>0</v>
      </c>
      <c r="M18" s="430">
        <f>OUT_4!M18</f>
        <v>31700.616048369975</v>
      </c>
      <c r="N18" s="430">
        <f>OUT_4!N18</f>
        <v>15352.207005519995</v>
      </c>
      <c r="O18" s="430">
        <f>OUT_4!O18</f>
        <v>127.82970115000002</v>
      </c>
    </row>
    <row r="19" spans="1:16" s="376" customFormat="1" ht="15">
      <c r="A19" s="385"/>
      <c r="B19" s="441" t="s">
        <v>158</v>
      </c>
      <c r="C19" s="442"/>
      <c r="D19" s="430">
        <f>OUT_4!D19</f>
        <v>146181.70850099414</v>
      </c>
      <c r="E19" s="430">
        <f>OUT_4!E19</f>
        <v>27489.284008450002</v>
      </c>
      <c r="F19" s="430">
        <f>OUT_4!F19</f>
        <v>159.83950549000005</v>
      </c>
      <c r="G19" s="430">
        <f>OUT_4!G19</f>
        <v>1414.1739502800003</v>
      </c>
      <c r="H19" s="430">
        <f>OUT_4!H19</f>
        <v>421.70090382999996</v>
      </c>
      <c r="I19" s="430">
        <f>OUT_4!I19</f>
        <v>0</v>
      </c>
      <c r="J19" s="430">
        <f>OUT_4!J19</f>
        <v>1663.1397245299997</v>
      </c>
      <c r="K19" s="430">
        <f>OUT_4!K19</f>
        <v>611.31492774000003</v>
      </c>
      <c r="L19" s="430">
        <f>OUT_4!L19</f>
        <v>0</v>
      </c>
      <c r="M19" s="430">
        <f>OUT_4!M19</f>
        <v>149259.02217580413</v>
      </c>
      <c r="N19" s="430">
        <f>OUT_4!N19</f>
        <v>28522.299840020001</v>
      </c>
      <c r="O19" s="430">
        <f>OUT_4!O19</f>
        <v>159.83950549000005</v>
      </c>
    </row>
    <row r="20" spans="1:16" s="376" customFormat="1" ht="15">
      <c r="A20" s="382"/>
      <c r="B20" s="386" t="s">
        <v>159</v>
      </c>
      <c r="C20" s="386"/>
      <c r="D20" s="430">
        <f>OUT_4!D20</f>
        <v>9251.2189232799956</v>
      </c>
      <c r="E20" s="430">
        <f>OUT_4!E20</f>
        <v>2313.2503024849993</v>
      </c>
      <c r="F20" s="430">
        <f>OUT_4!F20</f>
        <v>9.7863385099999984</v>
      </c>
      <c r="G20" s="430">
        <f>OUT_4!G20</f>
        <v>552.20332121000013</v>
      </c>
      <c r="H20" s="430">
        <f>OUT_4!H20</f>
        <v>506.73157736999985</v>
      </c>
      <c r="I20" s="430">
        <f>OUT_4!I20</f>
        <v>12.097759030000001</v>
      </c>
      <c r="J20" s="430">
        <f>OUT_4!J20</f>
        <v>706.41778837000004</v>
      </c>
      <c r="K20" s="430">
        <f>OUT_4!K20</f>
        <v>303.25535180999998</v>
      </c>
      <c r="L20" s="430">
        <f>OUT_4!L20</f>
        <v>15.170583690000001</v>
      </c>
      <c r="M20" s="430">
        <f>OUT_4!M20</f>
        <v>10509.840032859995</v>
      </c>
      <c r="N20" s="430">
        <f>OUT_4!N20</f>
        <v>3123.2372316649989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185093.4230910241</v>
      </c>
      <c r="E21" s="431">
        <f>OUT_4!E21</f>
        <v>43904.171602545</v>
      </c>
      <c r="F21" s="431">
        <f>OUT_4!F21</f>
        <v>297.45554515000009</v>
      </c>
      <c r="G21" s="431">
        <f>OUT_4!G21</f>
        <v>3126.0252885900004</v>
      </c>
      <c r="H21" s="431">
        <f>OUT_4!H21</f>
        <v>1741.5028542599998</v>
      </c>
      <c r="I21" s="431">
        <f>OUT_4!I21</f>
        <v>12.097759030000001</v>
      </c>
      <c r="J21" s="431">
        <f>OUT_4!J21</f>
        <v>3250.0298774199996</v>
      </c>
      <c r="K21" s="431">
        <f>OUT_4!K21</f>
        <v>1352.0696204000001</v>
      </c>
      <c r="L21" s="431">
        <f>OUT_4!L21</f>
        <v>15.170583690000001</v>
      </c>
      <c r="M21" s="431">
        <f>OUT_4!M21</f>
        <v>191469.47825703409</v>
      </c>
      <c r="N21" s="431">
        <f>OUT_4!N21</f>
        <v>46997.744077204996</v>
      </c>
      <c r="O21" s="431">
        <f>OUT_4!O21</f>
        <v>324.72388787000011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tabSelected="1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 ht="13.5" thickBot="1">
      <c r="A15" s="276"/>
      <c r="B15" s="285" t="s">
        <v>186</v>
      </c>
      <c r="C15" s="286"/>
      <c r="D15" s="291">
        <f>Complementary_Inf!D15</f>
        <v>87</v>
      </c>
      <c r="E15" s="281"/>
    </row>
    <row r="16" spans="1:5" ht="13.5" hidden="1" thickBot="1">
      <c r="A16" s="276"/>
      <c r="B16" s="285" t="s">
        <v>188</v>
      </c>
      <c r="C16" s="286"/>
      <c r="D16" s="291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42565.119882280036</v>
      </c>
      <c r="E15" s="227">
        <v>6026.7289329599998</v>
      </c>
      <c r="F15" s="225">
        <v>165.34558487999999</v>
      </c>
      <c r="G15" s="227">
        <v>92.426594540000011</v>
      </c>
      <c r="H15" s="227">
        <v>75.831586899999991</v>
      </c>
      <c r="I15" s="227"/>
      <c r="J15" s="227"/>
      <c r="K15" s="227"/>
      <c r="L15" s="227"/>
      <c r="M15" s="227"/>
      <c r="N15" s="227"/>
      <c r="O15" s="227"/>
      <c r="P15" s="227"/>
      <c r="Q15" s="227">
        <v>9</v>
      </c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>
        <v>3.4405835200000006</v>
      </c>
      <c r="AE15" s="227">
        <v>18.25</v>
      </c>
      <c r="AF15" s="227"/>
      <c r="AG15" s="227"/>
      <c r="AH15" s="227">
        <v>9.2733047200000005</v>
      </c>
      <c r="AI15" s="227"/>
      <c r="AJ15" s="227">
        <v>38628.025707230001</v>
      </c>
      <c r="AK15" s="227"/>
      <c r="AL15" s="227"/>
      <c r="AM15" s="227"/>
      <c r="AN15" s="227"/>
      <c r="AO15" s="227"/>
      <c r="AP15" s="227"/>
      <c r="AQ15" s="227"/>
      <c r="AR15" s="227">
        <v>186.48314219</v>
      </c>
      <c r="AS15" s="295">
        <f>SUM(D15:AR15)/2</f>
        <v>43889.962659610021</v>
      </c>
    </row>
    <row r="16" spans="1:62" s="23" customFormat="1" ht="18" customHeight="1">
      <c r="A16" s="26"/>
      <c r="B16" s="51" t="s">
        <v>106</v>
      </c>
      <c r="C16" s="328"/>
      <c r="D16" s="227">
        <v>169769.95088785965</v>
      </c>
      <c r="E16" s="227">
        <v>13179.838466820003</v>
      </c>
      <c r="F16" s="227">
        <v>236.40970076999994</v>
      </c>
      <c r="G16" s="227">
        <v>284.65212483999994</v>
      </c>
      <c r="H16" s="227">
        <v>89.975903930000001</v>
      </c>
      <c r="I16" s="225">
        <v>6.01768634</v>
      </c>
      <c r="J16" s="227"/>
      <c r="K16" s="227"/>
      <c r="L16" s="227"/>
      <c r="M16" s="227"/>
      <c r="N16" s="227"/>
      <c r="O16" s="227"/>
      <c r="P16" s="227"/>
      <c r="Q16" s="227">
        <v>4.05</v>
      </c>
      <c r="R16" s="227">
        <v>6.0295950000000001E-2</v>
      </c>
      <c r="S16" s="227"/>
      <c r="T16" s="227"/>
      <c r="U16" s="227">
        <v>0.81</v>
      </c>
      <c r="V16" s="227"/>
      <c r="W16" s="227"/>
      <c r="X16" s="227">
        <v>27</v>
      </c>
      <c r="Y16" s="227"/>
      <c r="Z16" s="227"/>
      <c r="AA16" s="227">
        <v>22.739583369999998</v>
      </c>
      <c r="AB16" s="227"/>
      <c r="AC16" s="227"/>
      <c r="AD16" s="227">
        <v>2.7685278699999998</v>
      </c>
      <c r="AE16" s="227">
        <v>11.269</v>
      </c>
      <c r="AF16" s="227"/>
      <c r="AG16" s="227"/>
      <c r="AH16" s="227">
        <v>4.7110000000000003</v>
      </c>
      <c r="AI16" s="227"/>
      <c r="AJ16" s="227">
        <v>163491.7419382197</v>
      </c>
      <c r="AK16" s="227"/>
      <c r="AL16" s="227">
        <v>0.14788167000000002</v>
      </c>
      <c r="AM16" s="227"/>
      <c r="AN16" s="227"/>
      <c r="AO16" s="227"/>
      <c r="AP16" s="227"/>
      <c r="AQ16" s="227">
        <v>50</v>
      </c>
      <c r="AR16" s="227">
        <v>479.52103217000001</v>
      </c>
      <c r="AS16" s="295">
        <f>SUM(D16:AR16)/2</f>
        <v>173830.83201490468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9297.2494281600011</v>
      </c>
      <c r="E17" s="227">
        <v>3647.1340357099975</v>
      </c>
      <c r="F17" s="227">
        <v>19.596888890000002</v>
      </c>
      <c r="G17" s="227">
        <v>3.6066160000000007E-2</v>
      </c>
      <c r="H17" s="227"/>
      <c r="I17" s="227">
        <v>5.8810735200000002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18.830024080000005</v>
      </c>
      <c r="AI17" s="227"/>
      <c r="AJ17" s="227">
        <v>10142.920956250005</v>
      </c>
      <c r="AK17" s="227"/>
      <c r="AL17" s="227"/>
      <c r="AM17" s="227"/>
      <c r="AN17" s="227"/>
      <c r="AO17" s="227"/>
      <c r="AP17" s="227"/>
      <c r="AQ17" s="227"/>
      <c r="AR17" s="227">
        <v>16.737431140000002</v>
      </c>
      <c r="AS17" s="295">
        <f>SUM(D17:AR17)/2</f>
        <v>11574.255564255005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221632.32019829968</v>
      </c>
      <c r="E18" s="295">
        <f t="shared" si="0"/>
        <v>22853.701435490002</v>
      </c>
      <c r="F18" s="295">
        <f t="shared" si="0"/>
        <v>421.35217453999991</v>
      </c>
      <c r="G18" s="295">
        <f t="shared" si="0"/>
        <v>377.11478553999996</v>
      </c>
      <c r="H18" s="295">
        <f t="shared" si="0"/>
        <v>165.80749083000001</v>
      </c>
      <c r="I18" s="295">
        <f t="shared" si="0"/>
        <v>11.89875986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13.05</v>
      </c>
      <c r="R18" s="295">
        <f t="shared" si="0"/>
        <v>6.0295950000000001E-2</v>
      </c>
      <c r="S18" s="295">
        <f t="shared" si="0"/>
        <v>0</v>
      </c>
      <c r="T18" s="295">
        <f t="shared" si="0"/>
        <v>0</v>
      </c>
      <c r="U18" s="295">
        <f t="shared" si="0"/>
        <v>0.93522460000000007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22.739583369999998</v>
      </c>
      <c r="AB18" s="295">
        <f t="shared" si="0"/>
        <v>0</v>
      </c>
      <c r="AC18" s="295">
        <f t="shared" si="0"/>
        <v>0</v>
      </c>
      <c r="AD18" s="295">
        <f t="shared" si="0"/>
        <v>6.2091113900000003</v>
      </c>
      <c r="AE18" s="295">
        <f t="shared" si="0"/>
        <v>29.518999999999998</v>
      </c>
      <c r="AF18" s="295">
        <f t="shared" si="0"/>
        <v>0</v>
      </c>
      <c r="AG18" s="295">
        <f t="shared" si="0"/>
        <v>0</v>
      </c>
      <c r="AH18" s="295">
        <f t="shared" si="0"/>
        <v>32.814328800000006</v>
      </c>
      <c r="AI18" s="295">
        <f t="shared" si="0"/>
        <v>0</v>
      </c>
      <c r="AJ18" s="295">
        <f t="shared" si="0"/>
        <v>212262.68860169972</v>
      </c>
      <c r="AK18" s="295">
        <f t="shared" si="0"/>
        <v>0</v>
      </c>
      <c r="AL18" s="295">
        <f t="shared" si="0"/>
        <v>0.14788167000000002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50</v>
      </c>
      <c r="AR18" s="295">
        <f t="shared" si="0"/>
        <v>682.74160549999999</v>
      </c>
      <c r="AS18" s="295">
        <f>SUM(D18:AR18)/2</f>
        <v>229295.05023876971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229295.05023876971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1186.8426186199999</v>
      </c>
      <c r="E29" s="227">
        <v>785.87577155000008</v>
      </c>
      <c r="F29" s="227"/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1669.5117089999999</v>
      </c>
      <c r="AK29" s="227"/>
      <c r="AL29" s="227"/>
      <c r="AM29" s="227"/>
      <c r="AN29" s="227"/>
      <c r="AO29" s="227"/>
      <c r="AP29" s="227"/>
      <c r="AQ29" s="227"/>
      <c r="AR29" s="227">
        <v>92.261769389999998</v>
      </c>
      <c r="AS29" s="295">
        <f>SUM(D29:AR29)/2</f>
        <v>1972.718390175</v>
      </c>
    </row>
    <row r="30" spans="1:62" s="17" customFormat="1" ht="18" customHeight="1">
      <c r="A30" s="24"/>
      <c r="B30" s="51" t="s">
        <v>106</v>
      </c>
      <c r="C30" s="25"/>
      <c r="D30" s="227">
        <v>1282.7659695799998</v>
      </c>
      <c r="E30" s="227">
        <v>1215.5711534699999</v>
      </c>
      <c r="F30" s="227"/>
      <c r="G30" s="227">
        <v>136.64805021999999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787.25203038999996</v>
      </c>
      <c r="AK30" s="227"/>
      <c r="AL30" s="227"/>
      <c r="AM30" s="227"/>
      <c r="AN30" s="227"/>
      <c r="AO30" s="227"/>
      <c r="AP30" s="227"/>
      <c r="AQ30" s="227">
        <v>100</v>
      </c>
      <c r="AR30" s="227">
        <v>149.51250457999998</v>
      </c>
      <c r="AS30" s="295">
        <f>SUM(D30:AR30)/2</f>
        <v>1835.87485412</v>
      </c>
    </row>
    <row r="31" spans="1:62" s="17" customFormat="1" ht="18" customHeight="1">
      <c r="A31" s="20"/>
      <c r="B31" s="51" t="s">
        <v>107</v>
      </c>
      <c r="C31" s="25"/>
      <c r="D31" s="227">
        <v>731.72530809</v>
      </c>
      <c r="E31" s="227">
        <v>501.67345088000002</v>
      </c>
      <c r="F31" s="227">
        <v>31.038964480000004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877.62759180000012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1071.032657625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3201.3338962899998</v>
      </c>
      <c r="E32" s="295">
        <f t="shared" si="2"/>
        <v>2503.1203759</v>
      </c>
      <c r="F32" s="295">
        <f t="shared" si="2"/>
        <v>31.038964480000004</v>
      </c>
      <c r="G32" s="295">
        <f t="shared" si="2"/>
        <v>347.59296201000001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3334.3913311900001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100</v>
      </c>
      <c r="AR32" s="295">
        <f t="shared" si="2"/>
        <v>241.77427396999997</v>
      </c>
      <c r="AS32" s="295">
        <f>SUM(D32:AR32)/2</f>
        <v>4879.6259019199997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4879.6259019199997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516.45478714000001</v>
      </c>
      <c r="E36" s="227">
        <v>704.38204779</v>
      </c>
      <c r="F36" s="227">
        <v>108.1151929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1209.85651246</v>
      </c>
      <c r="AK36" s="227"/>
      <c r="AL36" s="227"/>
      <c r="AM36" s="227"/>
      <c r="AN36" s="227"/>
      <c r="AO36" s="227"/>
      <c r="AP36" s="227"/>
      <c r="AQ36" s="227"/>
      <c r="AR36" s="227">
        <v>97.13487044</v>
      </c>
      <c r="AS36" s="295">
        <f>SUM(D36:AR36)/2</f>
        <v>1317.9717053649999</v>
      </c>
    </row>
    <row r="37" spans="1:62" s="17" customFormat="1" ht="18" customHeight="1">
      <c r="A37" s="24"/>
      <c r="B37" s="51" t="s">
        <v>106</v>
      </c>
      <c r="C37" s="25"/>
      <c r="D37" s="227">
        <v>1796.9893609699998</v>
      </c>
      <c r="E37" s="227">
        <v>1313.0268633000001</v>
      </c>
      <c r="F37" s="227">
        <v>97.13487044</v>
      </c>
      <c r="G37" s="227">
        <v>288.58942668000003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938.68689641000003</v>
      </c>
      <c r="AK37" s="227"/>
      <c r="AL37" s="227"/>
      <c r="AM37" s="227"/>
      <c r="AN37" s="227"/>
      <c r="AO37" s="227"/>
      <c r="AP37" s="227"/>
      <c r="AQ37" s="227"/>
      <c r="AR37" s="227">
        <v>114.48188675999999</v>
      </c>
      <c r="AS37" s="295">
        <f>SUM(D37:AR37)/2</f>
        <v>2274.4546522800001</v>
      </c>
    </row>
    <row r="38" spans="1:62" s="17" customFormat="1" ht="18" customHeight="1">
      <c r="A38" s="20"/>
      <c r="B38" s="51" t="s">
        <v>107</v>
      </c>
      <c r="C38" s="25"/>
      <c r="D38" s="227">
        <v>363.36349233000004</v>
      </c>
      <c r="E38" s="227">
        <v>661.4802315300002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1024.8437238700001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1024.8437238650001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2676.8076404399999</v>
      </c>
      <c r="E39" s="295">
        <f t="shared" si="3"/>
        <v>2678.8891426200003</v>
      </c>
      <c r="F39" s="295">
        <f t="shared" si="3"/>
        <v>205.25006334</v>
      </c>
      <c r="G39" s="295">
        <f t="shared" si="3"/>
        <v>288.58942668000003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3173.3871327400002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211.6167572</v>
      </c>
      <c r="AS39" s="295">
        <f>SUM(D39:AR39)/2</f>
        <v>4617.2700815099997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4617.2700815099997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5878.1415367299996</v>
      </c>
      <c r="E42" s="295">
        <f>+SUM(E39,E32)</f>
        <v>5182.0095185200007</v>
      </c>
      <c r="F42" s="295">
        <f>+SUM(F39,F32)</f>
        <v>236.28902782</v>
      </c>
      <c r="G42" s="295">
        <f>+SUM(G39,G32)</f>
        <v>636.18238869000004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6507.7784639300007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100</v>
      </c>
      <c r="AR42" s="295">
        <f t="shared" si="4"/>
        <v>453.39103116999996</v>
      </c>
      <c r="AS42" s="295">
        <f>SUM(D42:AR42)/2</f>
        <v>9496.8959834299985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227510.46173502968</v>
      </c>
      <c r="E46" s="296">
        <f t="shared" si="5"/>
        <v>28035.710954010003</v>
      </c>
      <c r="F46" s="296">
        <f t="shared" si="5"/>
        <v>657.64120235999985</v>
      </c>
      <c r="G46" s="296">
        <f t="shared" si="5"/>
        <v>1013.29717423</v>
      </c>
      <c r="H46" s="296">
        <f t="shared" si="5"/>
        <v>165.80749083000001</v>
      </c>
      <c r="I46" s="296">
        <f t="shared" si="5"/>
        <v>11.89875986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13.05</v>
      </c>
      <c r="R46" s="296">
        <f t="shared" si="5"/>
        <v>6.0295950000000001E-2</v>
      </c>
      <c r="S46" s="296">
        <f t="shared" si="5"/>
        <v>0</v>
      </c>
      <c r="T46" s="296">
        <f t="shared" si="5"/>
        <v>0</v>
      </c>
      <c r="U46" s="296">
        <f t="shared" si="5"/>
        <v>0.93522460000000007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22.739583369999998</v>
      </c>
      <c r="AB46" s="296">
        <f t="shared" si="5"/>
        <v>0</v>
      </c>
      <c r="AC46" s="296">
        <f t="shared" si="5"/>
        <v>0</v>
      </c>
      <c r="AD46" s="296">
        <f t="shared" si="5"/>
        <v>6.2091113900000003</v>
      </c>
      <c r="AE46" s="296">
        <f t="shared" si="5"/>
        <v>29.518999999999998</v>
      </c>
      <c r="AF46" s="296">
        <f t="shared" si="5"/>
        <v>0</v>
      </c>
      <c r="AG46" s="296">
        <f t="shared" si="5"/>
        <v>0</v>
      </c>
      <c r="AH46" s="296">
        <f t="shared" si="5"/>
        <v>32.814328800000006</v>
      </c>
      <c r="AI46" s="296">
        <f t="shared" si="5"/>
        <v>0</v>
      </c>
      <c r="AJ46" s="296">
        <f t="shared" si="5"/>
        <v>218770.46706562972</v>
      </c>
      <c r="AK46" s="296">
        <f t="shared" si="5"/>
        <v>0</v>
      </c>
      <c r="AL46" s="296">
        <f t="shared" si="5"/>
        <v>0.14788167000000002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150</v>
      </c>
      <c r="AR46" s="296">
        <f t="shared" si="5"/>
        <v>1136.13263667</v>
      </c>
      <c r="AS46" s="296">
        <f>+SUM(AS42,AS25,AS18,AS44)</f>
        <v>238791.94622219971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238791.94622219971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2019-10-01T14:06:26Z</dcterms:created>
  <dcterms:modified xsi:type="dcterms:W3CDTF">2019-10-01T14:06:26Z</dcterms:modified>
  <cp:category/>
</cp:coreProperties>
</file>