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9" i="2" s="1"/>
  <c r="AS20" i="19" s="1"/>
  <c r="H18" i="2"/>
  <c r="I18" i="2"/>
  <c r="AS18" i="2" s="1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AS25" i="2" s="1"/>
  <c r="AS26" i="19" s="1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AS32" i="2" s="1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H39" i="2"/>
  <c r="H42" i="2" s="1"/>
  <c r="I39" i="2"/>
  <c r="J39" i="2"/>
  <c r="K39" i="2"/>
  <c r="L39" i="2"/>
  <c r="M39" i="2"/>
  <c r="N39" i="2"/>
  <c r="O39" i="2"/>
  <c r="P39" i="2"/>
  <c r="P42" i="2" s="1"/>
  <c r="Q39" i="2"/>
  <c r="R39" i="2"/>
  <c r="S39" i="2"/>
  <c r="T39" i="2"/>
  <c r="U39" i="2"/>
  <c r="V39" i="2"/>
  <c r="W39" i="2"/>
  <c r="X39" i="2"/>
  <c r="X42" i="2" s="1"/>
  <c r="Y39" i="2"/>
  <c r="Z39" i="2"/>
  <c r="AA39" i="2"/>
  <c r="AB39" i="2"/>
  <c r="AC39" i="2"/>
  <c r="AD39" i="2"/>
  <c r="AE39" i="2"/>
  <c r="AF39" i="2"/>
  <c r="AF42" i="2" s="1"/>
  <c r="AG39" i="2"/>
  <c r="AH39" i="2"/>
  <c r="AI39" i="2"/>
  <c r="AJ39" i="2"/>
  <c r="AK39" i="2"/>
  <c r="AL39" i="2"/>
  <c r="AM39" i="2"/>
  <c r="AN39" i="2"/>
  <c r="AN42" i="2" s="1"/>
  <c r="AO39" i="2"/>
  <c r="AP39" i="2"/>
  <c r="AQ39" i="2"/>
  <c r="AR39" i="2"/>
  <c r="D42" i="2"/>
  <c r="E42" i="2"/>
  <c r="F42" i="2"/>
  <c r="G42" i="2"/>
  <c r="I42" i="2"/>
  <c r="J42" i="2"/>
  <c r="K42" i="2"/>
  <c r="L42" i="2"/>
  <c r="M42" i="2"/>
  <c r="N42" i="2"/>
  <c r="O42" i="2"/>
  <c r="Q42" i="2"/>
  <c r="R42" i="2"/>
  <c r="S42" i="2"/>
  <c r="T42" i="2"/>
  <c r="U42" i="2"/>
  <c r="V42" i="2"/>
  <c r="W42" i="2"/>
  <c r="Y42" i="2"/>
  <c r="Z42" i="2"/>
  <c r="AA42" i="2"/>
  <c r="AB42" i="2"/>
  <c r="AC42" i="2"/>
  <c r="AD42" i="2"/>
  <c r="AE42" i="2"/>
  <c r="AG42" i="2"/>
  <c r="AH42" i="2"/>
  <c r="AI42" i="2"/>
  <c r="AJ42" i="2"/>
  <c r="AK42" i="2"/>
  <c r="AL42" i="2"/>
  <c r="AM42" i="2"/>
  <c r="AO42" i="2"/>
  <c r="AP42" i="2"/>
  <c r="AQ42" i="2"/>
  <c r="AR42" i="2"/>
  <c r="D46" i="2"/>
  <c r="E46" i="2"/>
  <c r="F46" i="2"/>
  <c r="G46" i="2"/>
  <c r="I46" i="2"/>
  <c r="J46" i="2"/>
  <c r="K46" i="2"/>
  <c r="L46" i="2"/>
  <c r="M46" i="2"/>
  <c r="N46" i="2"/>
  <c r="O46" i="2"/>
  <c r="Q46" i="2"/>
  <c r="R46" i="2"/>
  <c r="S46" i="2"/>
  <c r="T46" i="2"/>
  <c r="U46" i="2"/>
  <c r="V46" i="2"/>
  <c r="W46" i="2"/>
  <c r="Y46" i="2"/>
  <c r="Z46" i="2"/>
  <c r="AA46" i="2"/>
  <c r="AB46" i="2"/>
  <c r="AC46" i="2"/>
  <c r="AD46" i="2"/>
  <c r="AE46" i="2"/>
  <c r="AG46" i="2"/>
  <c r="AH46" i="2"/>
  <c r="AI46" i="2"/>
  <c r="AJ46" i="2"/>
  <c r="AK46" i="2"/>
  <c r="AL46" i="2"/>
  <c r="AM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F43" i="19"/>
  <c r="G43" i="19"/>
  <c r="I43" i="19"/>
  <c r="J43" i="19"/>
  <c r="K43" i="19"/>
  <c r="L43" i="19"/>
  <c r="M43" i="19"/>
  <c r="N43" i="19"/>
  <c r="O43" i="19"/>
  <c r="Q43" i="19"/>
  <c r="R43" i="19"/>
  <c r="S43" i="19"/>
  <c r="T43" i="19"/>
  <c r="U43" i="19"/>
  <c r="V43" i="19"/>
  <c r="W43" i="19"/>
  <c r="Y43" i="19"/>
  <c r="Z43" i="19"/>
  <c r="AA43" i="19"/>
  <c r="AB43" i="19"/>
  <c r="AC43" i="19"/>
  <c r="AD43" i="19"/>
  <c r="AE43" i="19"/>
  <c r="AG43" i="19"/>
  <c r="AH43" i="19"/>
  <c r="AI43" i="19"/>
  <c r="AJ43" i="19"/>
  <c r="AK43" i="19"/>
  <c r="AL43" i="19"/>
  <c r="AM43" i="19"/>
  <c r="AO43" i="19"/>
  <c r="AP43" i="19"/>
  <c r="AQ43" i="19"/>
  <c r="AR43" i="19"/>
  <c r="D47" i="19"/>
  <c r="E47" i="19"/>
  <c r="F47" i="19"/>
  <c r="G47" i="19"/>
  <c r="I47" i="19"/>
  <c r="J47" i="19"/>
  <c r="K47" i="19"/>
  <c r="L47" i="19"/>
  <c r="M47" i="19"/>
  <c r="N47" i="19"/>
  <c r="O47" i="19"/>
  <c r="Q47" i="19"/>
  <c r="R47" i="19"/>
  <c r="S47" i="19"/>
  <c r="T47" i="19"/>
  <c r="U47" i="19"/>
  <c r="V47" i="19"/>
  <c r="W47" i="19"/>
  <c r="Y47" i="19"/>
  <c r="Z47" i="19"/>
  <c r="AA47" i="19"/>
  <c r="AB47" i="19"/>
  <c r="AC47" i="19"/>
  <c r="AD47" i="19"/>
  <c r="AE47" i="19"/>
  <c r="AG47" i="19"/>
  <c r="AH47" i="19"/>
  <c r="AI47" i="19"/>
  <c r="AJ47" i="19"/>
  <c r="AK47" i="19"/>
  <c r="AL47" i="19"/>
  <c r="AM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I18" i="42"/>
  <c r="I19" i="42" s="1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H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42" i="42" s="1"/>
  <c r="E47" i="42" s="1"/>
  <c r="E48" i="42" s="1"/>
  <c r="F32" i="42"/>
  <c r="G32" i="42"/>
  <c r="H32" i="42"/>
  <c r="H33" i="42" s="1"/>
  <c r="I32" i="42"/>
  <c r="I33" i="42" s="1"/>
  <c r="J32" i="42"/>
  <c r="K32" i="42"/>
  <c r="L32" i="42"/>
  <c r="L33" i="42" s="1"/>
  <c r="M32" i="42"/>
  <c r="M42" i="42" s="1"/>
  <c r="M47" i="42" s="1"/>
  <c r="N32" i="42"/>
  <c r="O32" i="42"/>
  <c r="P32" i="42"/>
  <c r="Q32" i="42"/>
  <c r="R32" i="42"/>
  <c r="S32" i="42"/>
  <c r="T32" i="42"/>
  <c r="U32" i="42"/>
  <c r="U42" i="42" s="1"/>
  <c r="U47" i="42" s="1"/>
  <c r="V32" i="42"/>
  <c r="W32" i="42"/>
  <c r="X32" i="42"/>
  <c r="Y32" i="42"/>
  <c r="Z32" i="42"/>
  <c r="AA32" i="42"/>
  <c r="AB32" i="42"/>
  <c r="AC32" i="42"/>
  <c r="AC42" i="42" s="1"/>
  <c r="AC47" i="42" s="1"/>
  <c r="AD32" i="42"/>
  <c r="AE32" i="42"/>
  <c r="AF32" i="42"/>
  <c r="AG32" i="42"/>
  <c r="AH32" i="42"/>
  <c r="AI32" i="42"/>
  <c r="AJ32" i="42"/>
  <c r="AK32" i="42"/>
  <c r="AK42" i="42" s="1"/>
  <c r="AK47" i="42" s="1"/>
  <c r="AL32" i="42"/>
  <c r="AM32" i="42"/>
  <c r="AN32" i="42"/>
  <c r="AO32" i="42"/>
  <c r="AP32" i="42"/>
  <c r="AQ32" i="42"/>
  <c r="AR32" i="42"/>
  <c r="F33" i="42"/>
  <c r="G33" i="42"/>
  <c r="J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G39" i="42"/>
  <c r="G40" i="42" s="1"/>
  <c r="H39" i="42"/>
  <c r="H40" i="42" s="1"/>
  <c r="I39" i="42"/>
  <c r="J39" i="42"/>
  <c r="K39" i="42"/>
  <c r="K40" i="42" s="1"/>
  <c r="L39" i="42"/>
  <c r="L40" i="42" s="1"/>
  <c r="M39" i="42"/>
  <c r="N39" i="42"/>
  <c r="O39" i="42"/>
  <c r="O42" i="42" s="1"/>
  <c r="O47" i="42" s="1"/>
  <c r="P39" i="42"/>
  <c r="Q39" i="42"/>
  <c r="R39" i="42"/>
  <c r="S39" i="42"/>
  <c r="S42" i="42" s="1"/>
  <c r="S47" i="42" s="1"/>
  <c r="T39" i="42"/>
  <c r="T42" i="42" s="1"/>
  <c r="T47" i="42" s="1"/>
  <c r="U39" i="42"/>
  <c r="V39" i="42"/>
  <c r="W39" i="42"/>
  <c r="W42" i="42" s="1"/>
  <c r="W47" i="42" s="1"/>
  <c r="X39" i="42"/>
  <c r="Y39" i="42"/>
  <c r="Z39" i="42"/>
  <c r="AA39" i="42"/>
  <c r="AA42" i="42" s="1"/>
  <c r="AA47" i="42" s="1"/>
  <c r="AB39" i="42"/>
  <c r="AB42" i="42" s="1"/>
  <c r="AB47" i="42" s="1"/>
  <c r="AC39" i="42"/>
  <c r="AD39" i="42"/>
  <c r="AE39" i="42"/>
  <c r="AE42" i="42" s="1"/>
  <c r="AE47" i="42" s="1"/>
  <c r="AF39" i="42"/>
  <c r="AG39" i="42"/>
  <c r="AH39" i="42"/>
  <c r="AI39" i="42"/>
  <c r="AI42" i="42" s="1"/>
  <c r="AI47" i="42" s="1"/>
  <c r="AJ39" i="42"/>
  <c r="AJ42" i="42" s="1"/>
  <c r="AJ47" i="42" s="1"/>
  <c r="AK39" i="42"/>
  <c r="AL39" i="42"/>
  <c r="AM39" i="42"/>
  <c r="AM42" i="42" s="1"/>
  <c r="AM47" i="42" s="1"/>
  <c r="AN39" i="42"/>
  <c r="AO39" i="42"/>
  <c r="AP39" i="42"/>
  <c r="AQ39" i="42"/>
  <c r="AQ42" i="42" s="1"/>
  <c r="AQ47" i="42" s="1"/>
  <c r="AR39" i="42"/>
  <c r="AR42" i="42" s="1"/>
  <c r="AR47" i="42" s="1"/>
  <c r="D40" i="42"/>
  <c r="E40" i="42"/>
  <c r="F40" i="42"/>
  <c r="I40" i="42"/>
  <c r="J40" i="42"/>
  <c r="F42" i="42"/>
  <c r="H42" i="42"/>
  <c r="H47" i="42" s="1"/>
  <c r="H48" i="42" s="1"/>
  <c r="I42" i="42"/>
  <c r="I47" i="42" s="1"/>
  <c r="I48" i="42" s="1"/>
  <c r="J42" i="42"/>
  <c r="N42" i="42"/>
  <c r="P42" i="42"/>
  <c r="P47" i="42" s="1"/>
  <c r="Q42" i="42"/>
  <c r="Q47" i="42" s="1"/>
  <c r="R42" i="42"/>
  <c r="V42" i="42"/>
  <c r="X42" i="42"/>
  <c r="X47" i="42" s="1"/>
  <c r="Y42" i="42"/>
  <c r="Y47" i="42" s="1"/>
  <c r="Z42" i="42"/>
  <c r="AD42" i="42"/>
  <c r="AF42" i="42"/>
  <c r="AF47" i="42" s="1"/>
  <c r="AG42" i="42"/>
  <c r="AG47" i="42" s="1"/>
  <c r="AH42" i="42"/>
  <c r="AL42" i="42"/>
  <c r="AN42" i="42"/>
  <c r="AN47" i="42" s="1"/>
  <c r="AO42" i="42"/>
  <c r="AO47" i="42" s="1"/>
  <c r="AP42" i="42"/>
  <c r="F47" i="42"/>
  <c r="F48" i="42" s="1"/>
  <c r="J47" i="42"/>
  <c r="J48" i="42" s="1"/>
  <c r="N47" i="42"/>
  <c r="R47" i="42"/>
  <c r="V47" i="42"/>
  <c r="Z47" i="42"/>
  <c r="AD47" i="42"/>
  <c r="AH47" i="42"/>
  <c r="AL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R20" i="28" s="1"/>
  <c r="M19" i="14"/>
  <c r="M19" i="43" s="1"/>
  <c r="N19" i="14"/>
  <c r="O19" i="14"/>
  <c r="M20" i="14"/>
  <c r="N20" i="14"/>
  <c r="O20" i="14"/>
  <c r="D21" i="14"/>
  <c r="E21" i="14"/>
  <c r="E21" i="43" s="1"/>
  <c r="F21" i="14"/>
  <c r="G21" i="14"/>
  <c r="H21" i="14"/>
  <c r="I21" i="14"/>
  <c r="J21" i="14"/>
  <c r="K21" i="14"/>
  <c r="L21" i="14"/>
  <c r="N21" i="14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M28" i="14" s="1"/>
  <c r="E28" i="14"/>
  <c r="N28" i="14" s="1"/>
  <c r="Q30" i="28" s="1"/>
  <c r="F28" i="14"/>
  <c r="O28" i="14" s="1"/>
  <c r="R30" i="28" s="1"/>
  <c r="G28" i="14"/>
  <c r="H28" i="14"/>
  <c r="I28" i="14"/>
  <c r="J30" i="28" s="1"/>
  <c r="J28" i="14"/>
  <c r="K28" i="14"/>
  <c r="L28" i="14"/>
  <c r="N30" i="28" s="1"/>
  <c r="M32" i="14"/>
  <c r="N32" i="14"/>
  <c r="Q34" i="28" s="1"/>
  <c r="O32" i="14"/>
  <c r="M33" i="14"/>
  <c r="N33" i="14"/>
  <c r="O33" i="14"/>
  <c r="M34" i="14"/>
  <c r="N34" i="14"/>
  <c r="O34" i="14"/>
  <c r="D35" i="14"/>
  <c r="M35" i="14" s="1"/>
  <c r="P37" i="28" s="1"/>
  <c r="E35" i="14"/>
  <c r="F35" i="14"/>
  <c r="G35" i="14"/>
  <c r="H35" i="14"/>
  <c r="N35" i="14" s="1"/>
  <c r="I35" i="14"/>
  <c r="J35" i="14"/>
  <c r="K35" i="14"/>
  <c r="M37" i="28" s="1"/>
  <c r="L35" i="14"/>
  <c r="N37" i="28" s="1"/>
  <c r="P16" i="28"/>
  <c r="Q16" i="28"/>
  <c r="R16" i="28"/>
  <c r="G20" i="28"/>
  <c r="K20" i="28"/>
  <c r="O20" i="28"/>
  <c r="P20" i="28"/>
  <c r="Q20" i="28"/>
  <c r="G21" i="28"/>
  <c r="K21" i="28"/>
  <c r="O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L23" i="28"/>
  <c r="M23" i="28"/>
  <c r="N23" i="28"/>
  <c r="Q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K30" i="28"/>
  <c r="L30" i="28"/>
  <c r="M30" i="28"/>
  <c r="O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G21" i="43"/>
  <c r="H21" i="43"/>
  <c r="I21" i="43"/>
  <c r="J21" i="43"/>
  <c r="K21" i="43"/>
  <c r="L21" i="43"/>
  <c r="N21" i="43"/>
  <c r="AS19" i="19" l="1"/>
  <c r="G23" i="28"/>
  <c r="AS18" i="42"/>
  <c r="P34" i="28"/>
  <c r="AS33" i="19"/>
  <c r="AS32" i="42"/>
  <c r="AS34" i="19"/>
  <c r="K23" i="28"/>
  <c r="AN43" i="19"/>
  <c r="AN46" i="2"/>
  <c r="AN47" i="19" s="1"/>
  <c r="AF43" i="19"/>
  <c r="AF46" i="2"/>
  <c r="AF47" i="19" s="1"/>
  <c r="X43" i="19"/>
  <c r="A5" i="2" s="1"/>
  <c r="X46" i="2"/>
  <c r="X47" i="19" s="1"/>
  <c r="P43" i="19"/>
  <c r="P46" i="2"/>
  <c r="P47" i="19" s="1"/>
  <c r="H43" i="19"/>
  <c r="H46" i="2"/>
  <c r="H47" i="19" s="1"/>
  <c r="AS42" i="2"/>
  <c r="P27" i="28"/>
  <c r="P30" i="28"/>
  <c r="A6" i="14"/>
  <c r="Q37" i="28"/>
  <c r="Q36" i="28"/>
  <c r="O35" i="14"/>
  <c r="L42" i="42"/>
  <c r="L47" i="42" s="1"/>
  <c r="L48" i="42" s="1"/>
  <c r="A5" i="14"/>
  <c r="K42" i="42"/>
  <c r="K47" i="42" s="1"/>
  <c r="K48" i="42" s="1"/>
  <c r="E33" i="42"/>
  <c r="P21" i="28"/>
  <c r="O21" i="14"/>
  <c r="AS40" i="2"/>
  <c r="AS39" i="2"/>
  <c r="M21" i="14"/>
  <c r="G42" i="42"/>
  <c r="G47" i="42" s="1"/>
  <c r="G48" i="42" s="1"/>
  <c r="R23" i="28" l="1"/>
  <c r="O21" i="43"/>
  <c r="AS47" i="2"/>
  <c r="AS41" i="19"/>
  <c r="AS46" i="2"/>
  <c r="AS47" i="19" s="1"/>
  <c r="A7" i="2" s="1"/>
  <c r="AS43" i="19"/>
  <c r="R36" i="28"/>
  <c r="A3" i="14" s="1"/>
  <c r="R37" i="28"/>
  <c r="P23" i="28"/>
  <c r="A4" i="14" s="1"/>
  <c r="M21" i="43"/>
  <c r="O23" i="28"/>
  <c r="E8" i="27" s="1"/>
  <c r="AS40" i="19"/>
  <c r="AS39" i="42"/>
  <c r="AS42" i="42" s="1"/>
  <c r="AS47" i="42" s="1"/>
  <c r="AS48" i="19" l="1"/>
  <c r="A6" i="2" s="1"/>
  <c r="T16" i="28"/>
  <c r="E5" i="27"/>
  <c r="E6" i="27"/>
  <c r="A3" i="2"/>
</calcChain>
</file>

<file path=xl/sharedStrings.xml><?xml version="1.0" encoding="utf-8"?>
<sst xmlns="http://schemas.openxmlformats.org/spreadsheetml/2006/main" count="946" uniqueCount="389">
  <si>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</si>
  <si>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</si>
  <si>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</si>
  <si>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</si>
  <si>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</si>
  <si>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</si>
  <si>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</si>
  <si>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</si>
  <si>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</si>
  <si>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</si>
  <si>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</si>
  <si>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</si>
  <si>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</si>
  <si>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</si>
  <si>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</si>
  <si>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</si>
  <si>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</si>
  <si>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</si>
  <si>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</si>
  <si>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</si>
  <si>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</si>
  <si>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</si>
  <si>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</si>
  <si>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</si>
  <si>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</si>
  <si>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</si>
  <si>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</si>
  <si>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</si>
  <si>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</si>
  <si>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</si>
  <si>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</si>
  <si>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</si>
  <si>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</si>
  <si>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</si>
  <si>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</si>
  <si>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</si>
  <si>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</si>
  <si>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</si>
  <si>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</si>
  <si>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</si>
  <si>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</si>
  <si>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</si>
  <si>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</si>
  <si>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</si>
  <si>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</si>
  <si>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</si>
  <si>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</si>
  <si>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</si>
  <si>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</si>
  <si>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</si>
  <si>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</si>
  <si>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</si>
  <si>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</si>
  <si>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</si>
  <si>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</si>
  <si>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</si>
  <si>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</si>
  <si>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</si>
  <si>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</si>
  <si>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</si>
  <si>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</si>
  <si>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</si>
  <si>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</si>
  <si>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</si>
  <si>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</si>
  <si>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</si>
  <si>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</si>
  <si>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</si>
  <si>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</si>
  <si>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</si>
  <si>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</si>
  <si>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</si>
  <si>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</si>
  <si>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</si>
  <si>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</si>
  <si>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</si>
  <si>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</si>
  <si>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</si>
  <si>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</si>
  <si>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</si>
  <si>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</si>
  <si>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</si>
  <si>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</si>
  <si>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</si>
  <si>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</si>
  <si>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</si>
  <si>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</si>
  <si>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</si>
  <si>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</si>
  <si>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</si>
  <si>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</si>
  <si>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</si>
  <si>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</si>
  <si>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</si>
  <si>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</si>
  <si>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</si>
  <si>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</si>
  <si>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</si>
  <si>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</si>
  <si>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</si>
  <si>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</si>
  <si>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</si>
  <si>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</si>
  <si>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</si>
  <si>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</si>
  <si>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</si>
  <si>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</si>
  <si>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</si>
  <si>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</si>
  <si>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</si>
  <si>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</si>
  <si>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</si>
  <si>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</si>
  <si>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</si>
  <si>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</si>
  <si>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</si>
  <si>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</si>
  <si>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</si>
  <si>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</si>
  <si>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</si>
  <si>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</si>
  <si>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</si>
  <si>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</si>
  <si>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</si>
  <si>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</si>
  <si>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</si>
  <si>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</si>
  <si>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</si>
  <si>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</si>
  <si>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</si>
  <si>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</si>
  <si>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</si>
  <si>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</si>
  <si>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</si>
  <si>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</si>
  <si>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</si>
  <si>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</si>
  <si>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</si>
  <si>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</si>
  <si>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</si>
  <si>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</si>
  <si>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</si>
  <si>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</si>
  <si>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</si>
  <si>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</si>
  <si>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</si>
  <si>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</si>
  <si>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</si>
  <si>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</si>
  <si>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</si>
  <si>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</si>
  <si>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</si>
  <si>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</si>
  <si>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</si>
  <si>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</si>
  <si>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</si>
  <si>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</si>
  <si>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</si>
  <si>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</si>
  <si>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</si>
  <si>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</si>
  <si>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</si>
  <si>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</si>
  <si>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</si>
  <si>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</si>
  <si>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</si>
  <si>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</si>
  <si>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</si>
  <si>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</si>
  <si>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</si>
  <si>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</si>
  <si>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</si>
  <si>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</si>
  <si>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</si>
  <si>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</si>
  <si>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</si>
  <si>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</si>
  <si>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</si>
  <si>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</si>
  <si>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</si>
  <si>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</si>
  <si>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</si>
  <si>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</si>
  <si>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</si>
  <si>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</si>
  <si>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</si>
  <si>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</si>
  <si>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</si>
  <si>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</si>
  <si>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</si>
  <si>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</si>
  <si>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</si>
  <si>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</si>
  <si>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</si>
  <si>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</si>
  <si>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</si>
  <si>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</si>
  <si>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</si>
  <si>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</si>
  <si>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</si>
  <si>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</si>
  <si>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</si>
  <si>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</si>
  <si>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</si>
  <si>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</si>
  <si>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</si>
  <si>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</si>
  <si>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июня  2009 года </t>
  </si>
  <si>
    <t>Nominal or notional principal amounts outstanding at end-June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</si>
  <si>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</si>
  <si>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</si>
  <si>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</si>
  <si>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</si>
  <si>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</si>
  <si>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</si>
  <si>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</si>
  <si>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</si>
  <si>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</si>
  <si>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</si>
  <si>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</si>
  <si>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</si>
  <si>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</si>
  <si>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</si>
  <si>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</si>
  <si>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</si>
  <si>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</si>
  <si>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</si>
  <si>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</si>
  <si>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</si>
  <si>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</si>
  <si>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354</t>
  </si>
  <si>
    <t>ГПБ (ОАО)</t>
  </si>
  <si>
    <t>410</t>
  </si>
  <si>
    <t>ЗАО "БАНК ВЕФК-СИБИРЬ"</t>
  </si>
  <si>
    <t>436</t>
  </si>
  <si>
    <t>ОАО "БАНК САНКТ-ПЕТЕРБУРГ"</t>
  </si>
  <si>
    <t>554</t>
  </si>
  <si>
    <t>ОАО КБ "СОЛИДАРНОСТЬ"</t>
  </si>
  <si>
    <t>705</t>
  </si>
  <si>
    <t>ОАО "СКБ-БАНК"</t>
  </si>
  <si>
    <t>СВЕРДЛОВСКАЯ ОБЛАСТЬ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</si>
  <si>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</si>
  <si>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</si>
  <si>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</si>
  <si>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</si>
  <si>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</si>
  <si>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</si>
  <si>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</si>
  <si>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</si>
  <si>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</si>
  <si>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</si>
  <si>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</si>
  <si>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</si>
  <si>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</si>
  <si>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</si>
  <si>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</si>
  <si>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</si>
  <si>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</si>
  <si>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</si>
  <si>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</si>
  <si>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</si>
  <si>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</si>
  <si>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</si>
  <si>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</si>
  <si>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</si>
  <si>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</si>
  <si>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</si>
  <si>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</si>
  <si>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</si>
  <si>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</si>
  <si>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</si>
  <si>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</si>
  <si>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</si>
  <si>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</si>
  <si>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</si>
  <si>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</si>
  <si>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</si>
  <si>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</si>
  <si>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</si>
  <si>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</si>
  <si>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</si>
  <si>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</si>
  <si>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</si>
  <si>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</si>
  <si>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</si>
  <si>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</si>
  <si>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</si>
  <si>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</si>
  <si>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</si>
  <si>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</si>
  <si>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</si>
  <si>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</si>
  <si>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</si>
  <si>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</si>
  <si>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</si>
  <si>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</si>
  <si>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</si>
  <si>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</si>
  <si>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</si>
  <si>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</si>
  <si>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</si>
  <si>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</si>
  <si>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</si>
  <si>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</si>
  <si>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</si>
  <si>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</si>
  <si>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</si>
  <si>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</si>
  <si>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</si>
  <si>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</si>
  <si>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</si>
  <si>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</si>
  <si>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</si>
  <si>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</si>
  <si>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</si>
  <si>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</si>
  <si>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</si>
  <si>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</si>
  <si>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</si>
  <si>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</si>
  <si>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</si>
  <si>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</si>
  <si>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</si>
  <si>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</si>
  <si>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</si>
  <si>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</si>
  <si>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</si>
  <si>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</si>
  <si>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</si>
  <si>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</si>
  <si>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</si>
  <si>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</si>
  <si>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</si>
  <si>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</si>
  <si>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</si>
  <si>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</si>
  <si>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</si>
  <si>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</si>
  <si>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</si>
  <si>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</si>
  <si>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</si>
  <si>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</si>
  <si>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</si>
  <si>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</si>
  <si>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</si>
  <si>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</si>
  <si>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</si>
  <si>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</si>
  <si>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</si>
  <si>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</si>
  <si>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</si>
  <si>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</si>
  <si>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</si>
  <si>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</si>
  <si>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</si>
  <si>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</si>
  <si>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</si>
  <si>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</si>
  <si>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</si>
  <si>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</si>
  <si>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</si>
  <si>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</si>
  <si>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</si>
  <si>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</si>
  <si>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</si>
  <si>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</si>
  <si>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</si>
  <si>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</si>
  <si>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</si>
  <si>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</si>
  <si>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</si>
  <si>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</si>
  <si>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</si>
  <si>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</si>
  <si>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</si>
  <si>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</si>
  <si>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</si>
  <si>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</si>
  <si>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</si>
  <si>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</si>
  <si>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</si>
  <si>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</si>
  <si>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</si>
  <si>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1481/1258</t>
  </si>
  <si>
    <t>ПОВОЛЖСКИЙ БАНК СБЕРБАНКА РФ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</si>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</sst>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="85" workbookViewId="0">
      <pane xSplit="2" ySplit="3" topLeftCell="C7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216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223</v>
      </c>
    </row>
    <row r="18" spans="1:4">
      <c r="A18">
        <v>15</v>
      </c>
      <c r="B18" s="438" t="s">
        <v>243</v>
      </c>
      <c r="C18" s="439" t="s">
        <v>244</v>
      </c>
      <c r="D18" s="439" t="s">
        <v>240</v>
      </c>
    </row>
    <row r="19" spans="1:4">
      <c r="A19">
        <v>16</v>
      </c>
      <c r="B19" s="438" t="s">
        <v>245</v>
      </c>
      <c r="C19" s="439" t="s">
        <v>246</v>
      </c>
      <c r="D19" s="439" t="s">
        <v>247</v>
      </c>
    </row>
    <row r="20" spans="1:4">
      <c r="A20">
        <v>17</v>
      </c>
      <c r="B20" s="438" t="s">
        <v>248</v>
      </c>
      <c r="C20" s="439" t="s">
        <v>249</v>
      </c>
      <c r="D20" s="439" t="s">
        <v>211</v>
      </c>
    </row>
    <row r="21" spans="1:4">
      <c r="A21">
        <v>18</v>
      </c>
      <c r="B21" s="438" t="s">
        <v>250</v>
      </c>
      <c r="C21" s="439" t="s">
        <v>251</v>
      </c>
      <c r="D21" s="439" t="s">
        <v>211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211</v>
      </c>
    </row>
    <row r="24" spans="1:4">
      <c r="A24">
        <v>21</v>
      </c>
      <c r="B24" s="438" t="s">
        <v>256</v>
      </c>
      <c r="C24" s="439" t="s">
        <v>257</v>
      </c>
      <c r="D24" s="439" t="s">
        <v>211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211</v>
      </c>
    </row>
    <row r="27" spans="1:4">
      <c r="A27">
        <v>24</v>
      </c>
      <c r="B27" s="438" t="s">
        <v>262</v>
      </c>
      <c r="C27" s="439" t="s">
        <v>263</v>
      </c>
      <c r="D27" s="439" t="s">
        <v>211</v>
      </c>
    </row>
    <row r="28" spans="1:4">
      <c r="A28">
        <v>25</v>
      </c>
      <c r="B28" s="438" t="s">
        <v>264</v>
      </c>
      <c r="C28" s="439" t="s">
        <v>265</v>
      </c>
      <c r="D28" s="439" t="s">
        <v>223</v>
      </c>
    </row>
    <row r="29" spans="1:4">
      <c r="A29">
        <v>26</v>
      </c>
      <c r="B29" s="438" t="s">
        <v>266</v>
      </c>
      <c r="C29" s="439" t="s">
        <v>267</v>
      </c>
      <c r="D29" s="439" t="s">
        <v>211</v>
      </c>
    </row>
    <row r="30" spans="1:4">
      <c r="A30">
        <v>27</v>
      </c>
      <c r="B30" s="438" t="s">
        <v>268</v>
      </c>
      <c r="C30" s="439" t="s">
        <v>269</v>
      </c>
      <c r="D30" s="439" t="s">
        <v>216</v>
      </c>
    </row>
    <row r="31" spans="1:4">
      <c r="A31">
        <v>28</v>
      </c>
      <c r="B31" s="438" t="s">
        <v>270</v>
      </c>
      <c r="C31" s="439" t="s">
        <v>271</v>
      </c>
      <c r="D31" s="439" t="s">
        <v>223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286</v>
      </c>
    </row>
    <row r="39" spans="1:4">
      <c r="A39">
        <v>36</v>
      </c>
      <c r="B39" s="438" t="s">
        <v>287</v>
      </c>
      <c r="C39" s="439" t="s">
        <v>288</v>
      </c>
      <c r="D39" s="439" t="s">
        <v>211</v>
      </c>
    </row>
    <row r="40" spans="1:4">
      <c r="A40">
        <v>37</v>
      </c>
      <c r="B40" s="438" t="s">
        <v>289</v>
      </c>
      <c r="C40" s="439" t="s">
        <v>290</v>
      </c>
      <c r="D40" s="439" t="s">
        <v>211</v>
      </c>
    </row>
    <row r="41" spans="1:4">
      <c r="A41">
        <v>38</v>
      </c>
      <c r="B41" s="438" t="s">
        <v>291</v>
      </c>
      <c r="C41" s="439" t="s">
        <v>292</v>
      </c>
      <c r="D41" s="439" t="s">
        <v>211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216</v>
      </c>
    </row>
    <row r="46" spans="1:4">
      <c r="A46">
        <v>43</v>
      </c>
      <c r="B46" s="438" t="s">
        <v>301</v>
      </c>
      <c r="C46" s="439" t="s">
        <v>302</v>
      </c>
      <c r="D46" s="439" t="s">
        <v>211</v>
      </c>
    </row>
    <row r="47" spans="1:4">
      <c r="A47">
        <v>44</v>
      </c>
      <c r="B47" s="438" t="s">
        <v>303</v>
      </c>
      <c r="C47" s="439" t="s">
        <v>304</v>
      </c>
      <c r="D47" s="439" t="s">
        <v>211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223</v>
      </c>
    </row>
    <row r="51" spans="1:4">
      <c r="A51">
        <v>48</v>
      </c>
      <c r="B51" s="438" t="s">
        <v>311</v>
      </c>
      <c r="C51" s="439" t="s">
        <v>312</v>
      </c>
      <c r="D51" s="439" t="s">
        <v>211</v>
      </c>
    </row>
    <row r="52" spans="1:4">
      <c r="A52">
        <v>49</v>
      </c>
      <c r="B52" s="438" t="s">
        <v>313</v>
      </c>
      <c r="C52" s="439" t="s">
        <v>314</v>
      </c>
      <c r="D52" s="439" t="s">
        <v>211</v>
      </c>
    </row>
    <row r="53" spans="1:4">
      <c r="A53">
        <v>50</v>
      </c>
      <c r="B53" s="438" t="s">
        <v>315</v>
      </c>
      <c r="C53" s="439" t="s">
        <v>316</v>
      </c>
      <c r="D53" s="439" t="s">
        <v>216</v>
      </c>
    </row>
    <row r="54" spans="1:4">
      <c r="A54">
        <v>51</v>
      </c>
      <c r="B54" s="438" t="s">
        <v>317</v>
      </c>
      <c r="C54" s="439" t="s">
        <v>318</v>
      </c>
      <c r="D54" s="439" t="s">
        <v>211</v>
      </c>
    </row>
    <row r="55" spans="1:4">
      <c r="A55">
        <v>52</v>
      </c>
      <c r="B55" s="438" t="s">
        <v>319</v>
      </c>
      <c r="C55" s="439" t="s">
        <v>320</v>
      </c>
      <c r="D55" s="439" t="s">
        <v>211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247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211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240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216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223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216</v>
      </c>
    </row>
    <row r="86" spans="1:4">
      <c r="A86">
        <v>83</v>
      </c>
      <c r="B86" s="438" t="s">
        <v>381</v>
      </c>
      <c r="C86" s="439" t="s">
        <v>382</v>
      </c>
      <c r="D86" s="439" t="s">
        <v>247</v>
      </c>
    </row>
    <row r="87" spans="1:4">
      <c r="A87">
        <v>84</v>
      </c>
      <c r="B87" s="438" t="s">
        <v>383</v>
      </c>
      <c r="C87" s="439" t="s">
        <v>384</v>
      </c>
      <c r="D87" s="439" t="s">
        <v>216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7622.4276932500034</v>
      </c>
      <c r="E18" s="315">
        <v>7006.1146007399984</v>
      </c>
      <c r="F18" s="315">
        <v>129.43245138999998</v>
      </c>
      <c r="G18" s="315">
        <v>596.8358091299998</v>
      </c>
      <c r="H18" s="315">
        <v>8214.9766642600007</v>
      </c>
      <c r="I18" s="315">
        <v>0</v>
      </c>
      <c r="J18" s="315">
        <v>475.94814614500001</v>
      </c>
      <c r="K18" s="315">
        <v>375.42991781000001</v>
      </c>
      <c r="L18" s="316">
        <v>0</v>
      </c>
      <c r="M18" s="297">
        <f t="shared" ref="M18:O20" si="0">+SUM(D18,G18,J18)</f>
        <v>8695.2116485250026</v>
      </c>
      <c r="N18" s="297">
        <f>+SUM(E18,H18,K18)</f>
        <v>15596.52118281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34657.351717215068</v>
      </c>
      <c r="E19" s="315">
        <v>18240.753601799996</v>
      </c>
      <c r="F19" s="315">
        <v>536.62262607999992</v>
      </c>
      <c r="G19" s="315">
        <v>1118.77232796</v>
      </c>
      <c r="H19" s="315">
        <v>7595.3698423599999</v>
      </c>
      <c r="I19" s="315">
        <v>0</v>
      </c>
      <c r="J19" s="315">
        <v>553.46822407500008</v>
      </c>
      <c r="K19" s="315">
        <v>566.75077623000004</v>
      </c>
      <c r="L19" s="316">
        <v>0</v>
      </c>
      <c r="M19" s="297">
        <f t="shared" si="0"/>
        <v>36329.592269250068</v>
      </c>
      <c r="N19" s="297">
        <f>+SUM(E19,H19,K19)</f>
        <v>26402.874220389996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3146.3059857900021</v>
      </c>
      <c r="E20" s="315">
        <v>2298.0829422399997</v>
      </c>
      <c r="F20" s="315">
        <v>11.389088749999999</v>
      </c>
      <c r="G20" s="315">
        <v>714.34051723500011</v>
      </c>
      <c r="H20" s="315">
        <v>811.87601969000002</v>
      </c>
      <c r="I20" s="315">
        <v>12.097759030000001</v>
      </c>
      <c r="J20" s="315">
        <v>177.14511822</v>
      </c>
      <c r="K20" s="315">
        <v>291.49599810000001</v>
      </c>
      <c r="L20" s="316">
        <v>15.170583690000001</v>
      </c>
      <c r="M20" s="297">
        <f t="shared" si="0"/>
        <v>4037.7916212450018</v>
      </c>
      <c r="N20" s="297">
        <f t="shared" si="0"/>
        <v>3401.4549600299997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45426.085396255068</v>
      </c>
      <c r="E21" s="296">
        <f t="shared" ref="E21:K21" si="1">+SUM(E18:E20)</f>
        <v>27544.951144779992</v>
      </c>
      <c r="F21" s="296">
        <f t="shared" si="1"/>
        <v>677.44416621999994</v>
      </c>
      <c r="G21" s="296">
        <f t="shared" si="1"/>
        <v>2429.9486543249996</v>
      </c>
      <c r="H21" s="296">
        <f t="shared" si="1"/>
        <v>16622.222526310001</v>
      </c>
      <c r="I21" s="296">
        <f>+SUM(I18:I20)</f>
        <v>12.097759030000001</v>
      </c>
      <c r="J21" s="296">
        <f>+SUM(J18:J20)</f>
        <v>1206.5614884400002</v>
      </c>
      <c r="K21" s="296">
        <f t="shared" si="1"/>
        <v>1233.6766921400001</v>
      </c>
      <c r="L21" s="313">
        <f>+SUM(L18:L20)</f>
        <v>15.170583690000001</v>
      </c>
      <c r="M21" s="314">
        <f>+SUM(M18:M20)</f>
        <v>49062.595539020069</v>
      </c>
      <c r="N21" s="296">
        <f>+SUM(N18:N20)</f>
        <v>45400.850363229998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G12" sqref="G12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13935.601617950004</v>
      </c>
      <c r="E15" s="430">
        <f>OUT_1!E15</f>
        <v>3304.5958417699999</v>
      </c>
      <c r="F15" s="430">
        <f>OUT_1!F15</f>
        <v>9.7845790000000008</v>
      </c>
      <c r="G15" s="430">
        <f>OUT_1!G15</f>
        <v>49.147700560000004</v>
      </c>
      <c r="H15" s="430">
        <f>OUT_1!H15</f>
        <v>13.103658489999999</v>
      </c>
      <c r="I15" s="430">
        <f>OUT_1!I15</f>
        <v>0.79485335000000001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12087.779318730005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91.641920979999995</v>
      </c>
      <c r="AS15" s="430">
        <f>OUT_1!AS15</f>
        <v>14757.974745415002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50652.88051962998</v>
      </c>
      <c r="E16" s="430">
        <f>OUT_1!E16</f>
        <v>11062.664913630004</v>
      </c>
      <c r="F16" s="430">
        <f>OUT_1!F16</f>
        <v>473.67971627000003</v>
      </c>
      <c r="G16" s="430">
        <f>OUT_1!G16</f>
        <v>329.70372867999998</v>
      </c>
      <c r="H16" s="430">
        <f>OUT_1!H16</f>
        <v>214.25106323999998</v>
      </c>
      <c r="I16" s="430">
        <f>OUT_1!I16</f>
        <v>18.981238210000001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1.0314148400000001</v>
      </c>
      <c r="R16" s="430">
        <f>OUT_1!R16</f>
        <v>9.3972620000000007E-2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0.34650003000000001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43868.867708880061</v>
      </c>
      <c r="AK16" s="430">
        <f>OUT_1!AK16</f>
        <v>0</v>
      </c>
      <c r="AL16" s="430">
        <f>OUT_1!AL16</f>
        <v>0.20527355999999999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240.92487635000003</v>
      </c>
      <c r="AS16" s="430">
        <f>OUT_1!AS16</f>
        <v>53434.727945080027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4250.9096266100014</v>
      </c>
      <c r="E17" s="430">
        <f>OUT_1!E17</f>
        <v>1320.7819690199995</v>
      </c>
      <c r="F17" s="430">
        <f>OUT_1!F17</f>
        <v>5.9841800000000001E-2</v>
      </c>
      <c r="G17" s="430">
        <f>OUT_1!G17</f>
        <v>28.775909590000005</v>
      </c>
      <c r="H17" s="430">
        <f>OUT_1!H17</f>
        <v>0</v>
      </c>
      <c r="I17" s="430">
        <f>OUT_1!I17</f>
        <v>15.460227160000001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5295.4774004500023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5455.7780167400015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68839.391764189975</v>
      </c>
      <c r="E18" s="430">
        <f>OUT_1!E18</f>
        <v>15688.042724420004</v>
      </c>
      <c r="F18" s="430">
        <f>OUT_1!F18</f>
        <v>483.52413707000005</v>
      </c>
      <c r="G18" s="430">
        <f>OUT_1!G18</f>
        <v>407.62733883000004</v>
      </c>
      <c r="H18" s="430">
        <f>OUT_1!H18</f>
        <v>227.35472172999997</v>
      </c>
      <c r="I18" s="430">
        <f>OUT_1!I18</f>
        <v>35.23631872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1.0314148400000001</v>
      </c>
      <c r="R18" s="430">
        <f>OUT_1!R18</f>
        <v>9.3972620000000007E-2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0.34650003000000001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61252.124428060066</v>
      </c>
      <c r="AK18" s="430">
        <f>OUT_1!AK18</f>
        <v>0</v>
      </c>
      <c r="AL18" s="430">
        <f>OUT_1!AL18</f>
        <v>0.20527355999999999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332.59370738000007</v>
      </c>
      <c r="AS18" s="430">
        <f>OUT_1!AS18</f>
        <v>73648.480707235023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68839.391764189975</v>
      </c>
      <c r="E19" s="436">
        <f t="shared" si="0"/>
        <v>15688.042724420004</v>
      </c>
      <c r="F19" s="436">
        <f t="shared" si="0"/>
        <v>483.52413707000005</v>
      </c>
      <c r="G19" s="436">
        <f t="shared" si="0"/>
        <v>407.62733883000004</v>
      </c>
      <c r="H19" s="436">
        <f t="shared" si="0"/>
        <v>227.35472172999997</v>
      </c>
      <c r="I19" s="436">
        <f t="shared" si="0"/>
        <v>35.23631872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4639.3701698699997</v>
      </c>
      <c r="E29" s="430">
        <f>OUT_1!E29</f>
        <v>4542.0446587899996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8414.5463729200001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8811.8124734150006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5185.7222688800002</v>
      </c>
      <c r="E30" s="430">
        <f>OUT_1!E30</f>
        <v>3579.1254639199997</v>
      </c>
      <c r="F30" s="430">
        <f>OUT_1!F30</f>
        <v>10.089781090000001</v>
      </c>
      <c r="G30" s="430">
        <f>OUT_1!G30</f>
        <v>0</v>
      </c>
      <c r="H30" s="430">
        <f>OUT_1!H30</f>
        <v>2.6855208400000001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8429.7175330999999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8714.1421703100004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1365.8773221800004</v>
      </c>
      <c r="E31" s="430">
        <f>OUT_1!E31</f>
        <v>334.80307514000003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1333.8810313699998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1538.3142959800002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11190.96976093</v>
      </c>
      <c r="E32" s="430">
        <f>OUT_1!E32</f>
        <v>8455.9731978499985</v>
      </c>
      <c r="F32" s="430">
        <f>OUT_1!F32</f>
        <v>52.156944360000011</v>
      </c>
      <c r="G32" s="430">
        <f>OUT_1!G32</f>
        <v>0</v>
      </c>
      <c r="H32" s="430">
        <f>OUT_1!H32</f>
        <v>2.6855208400000001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18178.144937390003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19064.268939705002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11190.96976093</v>
      </c>
      <c r="E33" s="436">
        <f t="shared" si="1"/>
        <v>8455.9731978499985</v>
      </c>
      <c r="F33" s="436">
        <f t="shared" si="1"/>
        <v>52.156944360000011</v>
      </c>
      <c r="G33" s="436">
        <f t="shared" si="1"/>
        <v>0</v>
      </c>
      <c r="H33" s="436">
        <f t="shared" si="1"/>
        <v>2.6855208400000001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668.57462055999997</v>
      </c>
      <c r="E36" s="430">
        <f>OUT_1!E36</f>
        <v>433.04845848999997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562.65873297999997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851.37806394999996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899.62470129999997</v>
      </c>
      <c r="E37" s="430">
        <f>OUT_1!E37</f>
        <v>403.10089275999991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784.1757491699999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1120.2190003199999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177.79770339999999</v>
      </c>
      <c r="E38" s="430">
        <f>OUT_1!E38</f>
        <v>376.32133675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413.50435986000002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483.81170000500003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1745.9970252600001</v>
      </c>
      <c r="E39" s="430">
        <f>OUT_1!E39</f>
        <v>1212.4706879999999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1760.33884201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2455.4087642750001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1212.4706879999999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12936.96678619</v>
      </c>
      <c r="E42" s="430">
        <f t="shared" si="3"/>
        <v>9668.443885849998</v>
      </c>
      <c r="F42" s="430">
        <f t="shared" si="3"/>
        <v>106.69795058000001</v>
      </c>
      <c r="G42" s="430">
        <f t="shared" si="3"/>
        <v>0</v>
      </c>
      <c r="H42" s="430">
        <f t="shared" si="3"/>
        <v>2.6855208400000001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19938.483779400005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21519.67770398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81776.35855037997</v>
      </c>
      <c r="E47" s="431">
        <f t="shared" si="4"/>
        <v>25356.486610270003</v>
      </c>
      <c r="F47" s="431">
        <f t="shared" si="4"/>
        <v>590.22208765000005</v>
      </c>
      <c r="G47" s="431">
        <f t="shared" si="4"/>
        <v>407.62733883000004</v>
      </c>
      <c r="H47" s="431">
        <f t="shared" si="4"/>
        <v>230.04024256999998</v>
      </c>
      <c r="I47" s="431">
        <f t="shared" si="4"/>
        <v>35.23631872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1.0314148400000001</v>
      </c>
      <c r="R47" s="431">
        <f t="shared" si="4"/>
        <v>9.3972620000000007E-2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0.34650003000000001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81190.608207460071</v>
      </c>
      <c r="AK47" s="431">
        <f t="shared" si="4"/>
        <v>0</v>
      </c>
      <c r="AL47" s="431">
        <f t="shared" si="4"/>
        <v>0.20527355999999999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718.67119248000006</v>
      </c>
      <c r="AS47" s="431">
        <f t="shared" si="4"/>
        <v>95168.15841121503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81776.35855037997</v>
      </c>
      <c r="E48" s="390">
        <f t="shared" si="5"/>
        <v>25356.486610270003</v>
      </c>
      <c r="F48" s="390">
        <f t="shared" si="5"/>
        <v>590.22208765000005</v>
      </c>
      <c r="G48" s="390">
        <f t="shared" si="5"/>
        <v>407.62733883000004</v>
      </c>
      <c r="H48" s="390">
        <f t="shared" si="5"/>
        <v>230.04024256999998</v>
      </c>
      <c r="I48" s="390">
        <f t="shared" si="5"/>
        <v>35.23631872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7622.4276932500034</v>
      </c>
      <c r="E18" s="430">
        <f>OUT_4!E18</f>
        <v>7006.1146007399984</v>
      </c>
      <c r="F18" s="430">
        <f>OUT_4!F18</f>
        <v>129.43245138999998</v>
      </c>
      <c r="G18" s="430">
        <f>OUT_4!G18</f>
        <v>596.8358091299998</v>
      </c>
      <c r="H18" s="430">
        <f>OUT_4!H18</f>
        <v>8214.9766642600007</v>
      </c>
      <c r="I18" s="430">
        <f>OUT_4!I18</f>
        <v>0</v>
      </c>
      <c r="J18" s="430">
        <f>OUT_4!J18</f>
        <v>475.94814614500001</v>
      </c>
      <c r="K18" s="430">
        <f>OUT_4!K18</f>
        <v>375.42991781000001</v>
      </c>
      <c r="L18" s="430">
        <f>OUT_4!L18</f>
        <v>0</v>
      </c>
      <c r="M18" s="430">
        <f>OUT_4!M18</f>
        <v>8695.2116485250026</v>
      </c>
      <c r="N18" s="430">
        <f>OUT_4!N18</f>
        <v>15596.52118281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34657.351717215068</v>
      </c>
      <c r="E19" s="430">
        <f>OUT_4!E19</f>
        <v>18240.753601799996</v>
      </c>
      <c r="F19" s="430">
        <f>OUT_4!F19</f>
        <v>536.62262607999992</v>
      </c>
      <c r="G19" s="430">
        <f>OUT_4!G19</f>
        <v>1118.77232796</v>
      </c>
      <c r="H19" s="430">
        <f>OUT_4!H19</f>
        <v>7595.3698423599999</v>
      </c>
      <c r="I19" s="430">
        <f>OUT_4!I19</f>
        <v>0</v>
      </c>
      <c r="J19" s="430">
        <f>OUT_4!J19</f>
        <v>553.46822407500008</v>
      </c>
      <c r="K19" s="430">
        <f>OUT_4!K19</f>
        <v>566.75077623000004</v>
      </c>
      <c r="L19" s="430">
        <f>OUT_4!L19</f>
        <v>0</v>
      </c>
      <c r="M19" s="430">
        <f>OUT_4!M19</f>
        <v>36329.592269250068</v>
      </c>
      <c r="N19" s="430">
        <f>OUT_4!N19</f>
        <v>26402.874220389996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3146.3059857900021</v>
      </c>
      <c r="E20" s="430">
        <f>OUT_4!E20</f>
        <v>2298.0829422399997</v>
      </c>
      <c r="F20" s="430">
        <f>OUT_4!F20</f>
        <v>11.389088749999999</v>
      </c>
      <c r="G20" s="430">
        <f>OUT_4!G20</f>
        <v>714.34051723500011</v>
      </c>
      <c r="H20" s="430">
        <f>OUT_4!H20</f>
        <v>811.87601969000002</v>
      </c>
      <c r="I20" s="430">
        <f>OUT_4!I20</f>
        <v>12.097759030000001</v>
      </c>
      <c r="J20" s="430">
        <f>OUT_4!J20</f>
        <v>177.14511822</v>
      </c>
      <c r="K20" s="430">
        <f>OUT_4!K20</f>
        <v>291.49599810000001</v>
      </c>
      <c r="L20" s="430">
        <f>OUT_4!L20</f>
        <v>15.170583690000001</v>
      </c>
      <c r="M20" s="430">
        <f>OUT_4!M20</f>
        <v>4037.7916212450018</v>
      </c>
      <c r="N20" s="430">
        <f>OUT_4!N20</f>
        <v>3401.4549600299997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45426.085396255068</v>
      </c>
      <c r="E21" s="431">
        <f>OUT_4!E21</f>
        <v>27544.951144779992</v>
      </c>
      <c r="F21" s="431">
        <f>OUT_4!F21</f>
        <v>677.44416621999994</v>
      </c>
      <c r="G21" s="431">
        <f>OUT_4!G21</f>
        <v>2429.9486543249996</v>
      </c>
      <c r="H21" s="431">
        <f>OUT_4!H21</f>
        <v>16622.222526310001</v>
      </c>
      <c r="I21" s="431">
        <f>OUT_4!I21</f>
        <v>12.097759030000001</v>
      </c>
      <c r="J21" s="431">
        <f>OUT_4!J21</f>
        <v>1206.5614884400002</v>
      </c>
      <c r="K21" s="431">
        <f>OUT_4!K21</f>
        <v>1233.6766921400001</v>
      </c>
      <c r="L21" s="431">
        <f>OUT_4!L21</f>
        <v>15.170583690000001</v>
      </c>
      <c r="M21" s="431">
        <f>OUT_4!M21</f>
        <v>49062.595539020069</v>
      </c>
      <c r="N21" s="431">
        <f>OUT_4!N21</f>
        <v>45400.850363229998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13935.601617950004</v>
      </c>
      <c r="E15" s="227">
        <v>3304.5958417699999</v>
      </c>
      <c r="F15" s="225">
        <v>9.7845790000000008</v>
      </c>
      <c r="G15" s="227">
        <v>49.147700560000004</v>
      </c>
      <c r="H15" s="227">
        <v>13.103658489999999</v>
      </c>
      <c r="I15" s="227">
        <v>0.79485335000000001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12087.779318730005</v>
      </c>
      <c r="AK15" s="227"/>
      <c r="AL15" s="227"/>
      <c r="AM15" s="227"/>
      <c r="AN15" s="227"/>
      <c r="AO15" s="227"/>
      <c r="AP15" s="227"/>
      <c r="AQ15" s="227"/>
      <c r="AR15" s="227">
        <v>91.641920979999995</v>
      </c>
      <c r="AS15" s="295">
        <f>SUM(D15:AR15)/2</f>
        <v>14757.974745415002</v>
      </c>
    </row>
    <row r="16" spans="1:62" s="23" customFormat="1" ht="18" customHeight="1">
      <c r="A16" s="26"/>
      <c r="B16" s="51" t="s">
        <v>106</v>
      </c>
      <c r="C16" s="328"/>
      <c r="D16" s="227">
        <v>50652.88051962998</v>
      </c>
      <c r="E16" s="227">
        <v>11062.664913630004</v>
      </c>
      <c r="F16" s="227">
        <v>473.67971627000003</v>
      </c>
      <c r="G16" s="227">
        <v>329.70372867999998</v>
      </c>
      <c r="H16" s="227">
        <v>214.25106323999998</v>
      </c>
      <c r="I16" s="225">
        <v>18.981238210000001</v>
      </c>
      <c r="J16" s="227"/>
      <c r="K16" s="227"/>
      <c r="L16" s="227"/>
      <c r="M16" s="227"/>
      <c r="N16" s="227"/>
      <c r="O16" s="227"/>
      <c r="P16" s="227"/>
      <c r="Q16" s="227">
        <v>1.0314148400000001</v>
      </c>
      <c r="R16" s="227">
        <v>9.3972620000000007E-2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0.34650003000000001</v>
      </c>
      <c r="AE16" s="227"/>
      <c r="AF16" s="227"/>
      <c r="AG16" s="227"/>
      <c r="AH16" s="227"/>
      <c r="AI16" s="227"/>
      <c r="AJ16" s="227">
        <v>43868.867708880061</v>
      </c>
      <c r="AK16" s="227"/>
      <c r="AL16" s="227">
        <v>0.20527355999999999</v>
      </c>
      <c r="AM16" s="227"/>
      <c r="AN16" s="227"/>
      <c r="AO16" s="227"/>
      <c r="AP16" s="227"/>
      <c r="AQ16" s="227"/>
      <c r="AR16" s="227">
        <v>240.92487635000003</v>
      </c>
      <c r="AS16" s="295">
        <f>SUM(D16:AR16)/2</f>
        <v>53434.727945080027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4250.9096266100014</v>
      </c>
      <c r="E17" s="227">
        <v>1320.7819690199995</v>
      </c>
      <c r="F17" s="227">
        <v>5.9841800000000001E-2</v>
      </c>
      <c r="G17" s="227">
        <v>28.775909590000005</v>
      </c>
      <c r="H17" s="227"/>
      <c r="I17" s="227">
        <v>15.460227160000001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5295.4774004500023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5455.7780167400015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68839.391764189975</v>
      </c>
      <c r="E18" s="295">
        <f t="shared" si="0"/>
        <v>15688.042724420004</v>
      </c>
      <c r="F18" s="295">
        <f t="shared" si="0"/>
        <v>483.52413707000005</v>
      </c>
      <c r="G18" s="295">
        <f t="shared" si="0"/>
        <v>407.62733883000004</v>
      </c>
      <c r="H18" s="295">
        <f t="shared" si="0"/>
        <v>227.35472172999997</v>
      </c>
      <c r="I18" s="295">
        <f t="shared" si="0"/>
        <v>35.23631872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1.0314148400000001</v>
      </c>
      <c r="R18" s="295">
        <f t="shared" si="0"/>
        <v>9.3972620000000007E-2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0.34650003000000001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61252.124428060066</v>
      </c>
      <c r="AK18" s="295">
        <f t="shared" si="0"/>
        <v>0</v>
      </c>
      <c r="AL18" s="295">
        <f t="shared" si="0"/>
        <v>0.20527355999999999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332.59370738000007</v>
      </c>
      <c r="AS18" s="295">
        <f>SUM(D18:AR18)/2</f>
        <v>73648.480707235023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73648.480707235023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4639.3701698699997</v>
      </c>
      <c r="E29" s="227">
        <v>4542.0446587899996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8414.5463729200001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8811.8124734150006</v>
      </c>
    </row>
    <row r="30" spans="1:62" s="17" customFormat="1" ht="18" customHeight="1">
      <c r="A30" s="24"/>
      <c r="B30" s="51" t="s">
        <v>106</v>
      </c>
      <c r="C30" s="25"/>
      <c r="D30" s="227">
        <v>5185.7222688800002</v>
      </c>
      <c r="E30" s="227">
        <v>3579.1254639199997</v>
      </c>
      <c r="F30" s="227">
        <v>10.089781090000001</v>
      </c>
      <c r="G30" s="227"/>
      <c r="H30" s="227">
        <v>2.6855208400000001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8429.7175330999999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8714.1421703100004</v>
      </c>
    </row>
    <row r="31" spans="1:62" s="17" customFormat="1" ht="18" customHeight="1">
      <c r="A31" s="20"/>
      <c r="B31" s="51" t="s">
        <v>107</v>
      </c>
      <c r="C31" s="25"/>
      <c r="D31" s="227">
        <v>1365.8773221800004</v>
      </c>
      <c r="E31" s="227">
        <v>334.80307514000003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1333.8810313699998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1538.3142959800002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11190.96976093</v>
      </c>
      <c r="E32" s="295">
        <f t="shared" si="2"/>
        <v>8455.9731978499985</v>
      </c>
      <c r="F32" s="295">
        <f t="shared" si="2"/>
        <v>52.156944360000011</v>
      </c>
      <c r="G32" s="295">
        <f t="shared" si="2"/>
        <v>0</v>
      </c>
      <c r="H32" s="295">
        <f t="shared" si="2"/>
        <v>2.6855208400000001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18178.144937390003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19064.268939705002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19064.268939705002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668.57462055999997</v>
      </c>
      <c r="E36" s="227">
        <v>433.04845848999997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562.65873297999997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851.37806394999996</v>
      </c>
    </row>
    <row r="37" spans="1:62" s="17" customFormat="1" ht="18" customHeight="1">
      <c r="A37" s="24"/>
      <c r="B37" s="51" t="s">
        <v>106</v>
      </c>
      <c r="C37" s="25"/>
      <c r="D37" s="227">
        <v>899.62470129999997</v>
      </c>
      <c r="E37" s="227">
        <v>403.10089275999991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784.1757491699999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1120.2190003199999</v>
      </c>
    </row>
    <row r="38" spans="1:62" s="17" customFormat="1" ht="18" customHeight="1">
      <c r="A38" s="20"/>
      <c r="B38" s="51" t="s">
        <v>107</v>
      </c>
      <c r="C38" s="25"/>
      <c r="D38" s="227">
        <v>177.79770339999999</v>
      </c>
      <c r="E38" s="227">
        <v>376.32133675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413.50435986000002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483.81170000500003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1745.9970252600001</v>
      </c>
      <c r="E39" s="295">
        <f t="shared" si="3"/>
        <v>1212.4706879999999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1760.33884201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2455.4087642750001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2455.4087642750001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12936.96678619</v>
      </c>
      <c r="E42" s="295">
        <f>+SUM(E39,E32)</f>
        <v>9668.443885849998</v>
      </c>
      <c r="F42" s="295">
        <f>+SUM(F39,F32)</f>
        <v>106.69795058000001</v>
      </c>
      <c r="G42" s="295">
        <f>+SUM(G39,G32)</f>
        <v>0</v>
      </c>
      <c r="H42" s="295">
        <f>+SUM(H39,H32)</f>
        <v>2.6855208400000001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19938.483779400005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21519.677703980004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81776.35855037997</v>
      </c>
      <c r="E46" s="296">
        <f t="shared" si="5"/>
        <v>25356.486610270003</v>
      </c>
      <c r="F46" s="296">
        <f t="shared" si="5"/>
        <v>590.22208765000005</v>
      </c>
      <c r="G46" s="296">
        <f t="shared" si="5"/>
        <v>407.62733883000004</v>
      </c>
      <c r="H46" s="296">
        <f t="shared" si="5"/>
        <v>230.04024256999998</v>
      </c>
      <c r="I46" s="296">
        <f t="shared" si="5"/>
        <v>35.23631872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1.0314148400000001</v>
      </c>
      <c r="R46" s="296">
        <f t="shared" si="5"/>
        <v>9.3972620000000007E-2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0.34650003000000001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81190.608207460071</v>
      </c>
      <c r="AK46" s="296">
        <f t="shared" si="5"/>
        <v>0</v>
      </c>
      <c r="AL46" s="296">
        <f t="shared" si="5"/>
        <v>0.20527355999999999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718.67119248000006</v>
      </c>
      <c r="AS46" s="296">
        <f>+SUM(AS42,AS25,AS18,AS44)</f>
        <v>95168.15841121503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95168.15841121503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2019-10-01T14:05:11Z</dcterms:created>
  <dcterms:modified xsi:type="dcterms:W3CDTF">2019-10-01T14:05:12Z</dcterms:modified>
  <cp:category/>
</cp:coreProperties>
</file>