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AS25" i="2" s="1"/>
  <c r="AS26" i="19" s="1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I42" i="2" s="1"/>
  <c r="J32" i="2"/>
  <c r="K32" i="2"/>
  <c r="L32" i="2"/>
  <c r="M32" i="2"/>
  <c r="M42" i="2" s="1"/>
  <c r="N32" i="2"/>
  <c r="O32" i="2"/>
  <c r="P32" i="2"/>
  <c r="Q32" i="2"/>
  <c r="Q42" i="2" s="1"/>
  <c r="R32" i="2"/>
  <c r="S32" i="2"/>
  <c r="T32" i="2"/>
  <c r="U32" i="2"/>
  <c r="U42" i="2" s="1"/>
  <c r="V32" i="2"/>
  <c r="W32" i="2"/>
  <c r="X32" i="2"/>
  <c r="Y32" i="2"/>
  <c r="Y42" i="2" s="1"/>
  <c r="Z32" i="2"/>
  <c r="AA32" i="2"/>
  <c r="AB32" i="2"/>
  <c r="AC32" i="2"/>
  <c r="AC42" i="2" s="1"/>
  <c r="AD32" i="2"/>
  <c r="AE32" i="2"/>
  <c r="AF32" i="2"/>
  <c r="AG32" i="2"/>
  <c r="AG42" i="2" s="1"/>
  <c r="AH32" i="2"/>
  <c r="AI32" i="2"/>
  <c r="AJ32" i="2"/>
  <c r="AK32" i="2"/>
  <c r="AK42" i="2" s="1"/>
  <c r="AL32" i="2"/>
  <c r="AM32" i="2"/>
  <c r="AN32" i="2"/>
  <c r="AO32" i="2"/>
  <c r="AO42" i="2" s="1"/>
  <c r="AP32" i="2"/>
  <c r="AQ32" i="2"/>
  <c r="AR32" i="2"/>
  <c r="AS32" i="2"/>
  <c r="AS36" i="2"/>
  <c r="AS37" i="2"/>
  <c r="AS38" i="2"/>
  <c r="D39" i="2"/>
  <c r="E39" i="2"/>
  <c r="F39" i="2"/>
  <c r="G39" i="2"/>
  <c r="G42" i="2" s="1"/>
  <c r="H39" i="2"/>
  <c r="I39" i="2"/>
  <c r="J39" i="2"/>
  <c r="K39" i="2"/>
  <c r="K42" i="2" s="1"/>
  <c r="L39" i="2"/>
  <c r="M39" i="2"/>
  <c r="N39" i="2"/>
  <c r="O39" i="2"/>
  <c r="O42" i="2" s="1"/>
  <c r="P39" i="2"/>
  <c r="Q39" i="2"/>
  <c r="R39" i="2"/>
  <c r="S39" i="2"/>
  <c r="S42" i="2" s="1"/>
  <c r="T39" i="2"/>
  <c r="U39" i="2"/>
  <c r="V39" i="2"/>
  <c r="W39" i="2"/>
  <c r="W42" i="2" s="1"/>
  <c r="X39" i="2"/>
  <c r="Y39" i="2"/>
  <c r="Z39" i="2"/>
  <c r="AA39" i="2"/>
  <c r="AA42" i="2" s="1"/>
  <c r="AB39" i="2"/>
  <c r="AC39" i="2"/>
  <c r="AD39" i="2"/>
  <c r="AE39" i="2"/>
  <c r="AE42" i="2" s="1"/>
  <c r="AF39" i="2"/>
  <c r="AG39" i="2"/>
  <c r="AH39" i="2"/>
  <c r="AI39" i="2"/>
  <c r="AI42" i="2" s="1"/>
  <c r="AJ39" i="2"/>
  <c r="AK39" i="2"/>
  <c r="AL39" i="2"/>
  <c r="AM39" i="2"/>
  <c r="AM42" i="2" s="1"/>
  <c r="AN39" i="2"/>
  <c r="AO39" i="2"/>
  <c r="AP39" i="2"/>
  <c r="AQ39" i="2"/>
  <c r="AQ42" i="2" s="1"/>
  <c r="AR39" i="2"/>
  <c r="D42" i="2"/>
  <c r="D46" i="2" s="1"/>
  <c r="D47" i="19" s="1"/>
  <c r="F42" i="2"/>
  <c r="H42" i="2"/>
  <c r="H46" i="2" s="1"/>
  <c r="H47" i="19" s="1"/>
  <c r="J42" i="2"/>
  <c r="L42" i="2"/>
  <c r="L46" i="2" s="1"/>
  <c r="L47" i="19" s="1"/>
  <c r="N42" i="2"/>
  <c r="P42" i="2"/>
  <c r="P46" i="2" s="1"/>
  <c r="P47" i="19" s="1"/>
  <c r="R42" i="2"/>
  <c r="T42" i="2"/>
  <c r="T46" i="2" s="1"/>
  <c r="T47" i="19" s="1"/>
  <c r="V42" i="2"/>
  <c r="X42" i="2"/>
  <c r="X46" i="2" s="1"/>
  <c r="X47" i="19" s="1"/>
  <c r="Z42" i="2"/>
  <c r="AB42" i="2"/>
  <c r="AB46" i="2" s="1"/>
  <c r="AB47" i="19" s="1"/>
  <c r="AD42" i="2"/>
  <c r="AF42" i="2"/>
  <c r="AF46" i="2" s="1"/>
  <c r="AF47" i="19" s="1"/>
  <c r="AH42" i="2"/>
  <c r="AJ42" i="2"/>
  <c r="AJ46" i="2" s="1"/>
  <c r="AJ47" i="19" s="1"/>
  <c r="AL42" i="2"/>
  <c r="AN42" i="2"/>
  <c r="AN46" i="2" s="1"/>
  <c r="AN47" i="19" s="1"/>
  <c r="AP42" i="2"/>
  <c r="AR42" i="2"/>
  <c r="AR46" i="2" s="1"/>
  <c r="AR47" i="19" s="1"/>
  <c r="F46" i="2"/>
  <c r="J46" i="2"/>
  <c r="N46" i="2"/>
  <c r="R46" i="2"/>
  <c r="V46" i="2"/>
  <c r="Z46" i="2"/>
  <c r="AD46" i="2"/>
  <c r="AH46" i="2"/>
  <c r="AL46" i="2"/>
  <c r="AP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F43" i="19"/>
  <c r="H43" i="19"/>
  <c r="J43" i="19"/>
  <c r="L43" i="19"/>
  <c r="N43" i="19"/>
  <c r="P43" i="19"/>
  <c r="R43" i="19"/>
  <c r="T43" i="19"/>
  <c r="V43" i="19"/>
  <c r="X43" i="19"/>
  <c r="Z43" i="19"/>
  <c r="AB43" i="19"/>
  <c r="AD43" i="19"/>
  <c r="AF43" i="19"/>
  <c r="AH43" i="19"/>
  <c r="AJ43" i="19"/>
  <c r="AL43" i="19"/>
  <c r="AN43" i="19"/>
  <c r="AP43" i="19"/>
  <c r="AR43" i="19"/>
  <c r="F47" i="19"/>
  <c r="J47" i="19"/>
  <c r="N47" i="19"/>
  <c r="R47" i="19"/>
  <c r="V47" i="19"/>
  <c r="Z47" i="19"/>
  <c r="AD47" i="19"/>
  <c r="AH47" i="19"/>
  <c r="AL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I32" i="42"/>
  <c r="J32" i="42"/>
  <c r="K32" i="42"/>
  <c r="K33" i="42" s="1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F33" i="42"/>
  <c r="H33" i="42"/>
  <c r="I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F40" i="42" s="1"/>
  <c r="G39" i="42"/>
  <c r="H39" i="42"/>
  <c r="H42" i="42" s="1"/>
  <c r="H47" i="42" s="1"/>
  <c r="H48" i="42" s="1"/>
  <c r="I39" i="42"/>
  <c r="J39" i="42"/>
  <c r="J40" i="42" s="1"/>
  <c r="K39" i="42"/>
  <c r="L39" i="42"/>
  <c r="L42" i="42" s="1"/>
  <c r="L47" i="42" s="1"/>
  <c r="L48" i="42" s="1"/>
  <c r="M39" i="42"/>
  <c r="N39" i="42"/>
  <c r="N42" i="42" s="1"/>
  <c r="N47" i="42" s="1"/>
  <c r="O39" i="42"/>
  <c r="P39" i="42"/>
  <c r="P42" i="42" s="1"/>
  <c r="P47" i="42" s="1"/>
  <c r="Q39" i="42"/>
  <c r="R39" i="42"/>
  <c r="R42" i="42" s="1"/>
  <c r="R47" i="42" s="1"/>
  <c r="S39" i="42"/>
  <c r="T39" i="42"/>
  <c r="T42" i="42" s="1"/>
  <c r="T47" i="42" s="1"/>
  <c r="U39" i="42"/>
  <c r="V39" i="42"/>
  <c r="V42" i="42" s="1"/>
  <c r="V47" i="42" s="1"/>
  <c r="W39" i="42"/>
  <c r="X39" i="42"/>
  <c r="X42" i="42" s="1"/>
  <c r="X47" i="42" s="1"/>
  <c r="Y39" i="42"/>
  <c r="Z39" i="42"/>
  <c r="Z42" i="42" s="1"/>
  <c r="Z47" i="42" s="1"/>
  <c r="AA39" i="42"/>
  <c r="AB39" i="42"/>
  <c r="AB42" i="42" s="1"/>
  <c r="AB47" i="42" s="1"/>
  <c r="AC39" i="42"/>
  <c r="AD39" i="42"/>
  <c r="AD42" i="42" s="1"/>
  <c r="AD47" i="42" s="1"/>
  <c r="AE39" i="42"/>
  <c r="AF39" i="42"/>
  <c r="AF42" i="42" s="1"/>
  <c r="AF47" i="42" s="1"/>
  <c r="AG39" i="42"/>
  <c r="AH39" i="42"/>
  <c r="AH42" i="42" s="1"/>
  <c r="AH47" i="42" s="1"/>
  <c r="AI39" i="42"/>
  <c r="AJ39" i="42"/>
  <c r="AJ42" i="42" s="1"/>
  <c r="AJ47" i="42" s="1"/>
  <c r="AK39" i="42"/>
  <c r="AL39" i="42"/>
  <c r="AL42" i="42" s="1"/>
  <c r="AL47" i="42" s="1"/>
  <c r="AM39" i="42"/>
  <c r="AN39" i="42"/>
  <c r="AN42" i="42" s="1"/>
  <c r="AN47" i="42" s="1"/>
  <c r="AO39" i="42"/>
  <c r="AP39" i="42"/>
  <c r="AP42" i="42" s="1"/>
  <c r="AP47" i="42" s="1"/>
  <c r="AQ39" i="42"/>
  <c r="AR39" i="42"/>
  <c r="AR42" i="42" s="1"/>
  <c r="AR47" i="42" s="1"/>
  <c r="D40" i="42"/>
  <c r="E40" i="42"/>
  <c r="G40" i="42"/>
  <c r="H40" i="42"/>
  <c r="I40" i="42"/>
  <c r="K40" i="42"/>
  <c r="L40" i="42"/>
  <c r="E42" i="42"/>
  <c r="G42" i="42"/>
  <c r="G47" i="42" s="1"/>
  <c r="G48" i="42" s="1"/>
  <c r="I42" i="42"/>
  <c r="K42" i="42"/>
  <c r="K47" i="42" s="1"/>
  <c r="K48" i="42" s="1"/>
  <c r="M42" i="42"/>
  <c r="O42" i="42"/>
  <c r="O47" i="42" s="1"/>
  <c r="Q42" i="42"/>
  <c r="S42" i="42"/>
  <c r="S47" i="42" s="1"/>
  <c r="U42" i="42"/>
  <c r="W42" i="42"/>
  <c r="W47" i="42" s="1"/>
  <c r="Y42" i="42"/>
  <c r="AA42" i="42"/>
  <c r="AA47" i="42" s="1"/>
  <c r="AC42" i="42"/>
  <c r="AE42" i="42"/>
  <c r="AE47" i="42" s="1"/>
  <c r="AG42" i="42"/>
  <c r="AI42" i="42"/>
  <c r="AI47" i="42" s="1"/>
  <c r="AK42" i="42"/>
  <c r="AM42" i="42"/>
  <c r="AM47" i="42" s="1"/>
  <c r="AO42" i="42"/>
  <c r="AQ42" i="42"/>
  <c r="AQ47" i="42" s="1"/>
  <c r="E47" i="42"/>
  <c r="E48" i="42" s="1"/>
  <c r="I47" i="42"/>
  <c r="I48" i="42" s="1"/>
  <c r="M47" i="42"/>
  <c r="Q47" i="42"/>
  <c r="U47" i="42"/>
  <c r="Y47" i="42"/>
  <c r="AC47" i="42"/>
  <c r="AG47" i="42"/>
  <c r="AK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M19" i="14"/>
  <c r="M21" i="14" s="1"/>
  <c r="N19" i="14"/>
  <c r="O19" i="14"/>
  <c r="O21" i="14" s="1"/>
  <c r="M20" i="14"/>
  <c r="N20" i="14"/>
  <c r="O20" i="14"/>
  <c r="D21" i="14"/>
  <c r="D21" i="43" s="1"/>
  <c r="E21" i="14"/>
  <c r="F21" i="14"/>
  <c r="G21" i="14"/>
  <c r="H21" i="14"/>
  <c r="I23" i="28" s="1"/>
  <c r="I21" i="14"/>
  <c r="J21" i="14"/>
  <c r="K21" i="14"/>
  <c r="L21" i="14"/>
  <c r="N23" i="28" s="1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P30" i="28" s="1"/>
  <c r="H28" i="14"/>
  <c r="I28" i="14"/>
  <c r="J30" i="28" s="1"/>
  <c r="J28" i="14"/>
  <c r="K28" i="14"/>
  <c r="M30" i="28" s="1"/>
  <c r="L28" i="14"/>
  <c r="O28" i="14"/>
  <c r="R30" i="28" s="1"/>
  <c r="M32" i="14"/>
  <c r="N32" i="14"/>
  <c r="O32" i="14"/>
  <c r="M33" i="14"/>
  <c r="N33" i="14"/>
  <c r="O33" i="14"/>
  <c r="M34" i="14"/>
  <c r="N34" i="14"/>
  <c r="O34" i="14"/>
  <c r="D35" i="14"/>
  <c r="M35" i="14" s="1"/>
  <c r="P37" i="28" s="1"/>
  <c r="E35" i="14"/>
  <c r="F35" i="14"/>
  <c r="O35" i="14" s="1"/>
  <c r="G35" i="14"/>
  <c r="H35" i="14"/>
  <c r="I37" i="28" s="1"/>
  <c r="I35" i="14"/>
  <c r="J35" i="14"/>
  <c r="L37" i="28" s="1"/>
  <c r="K35" i="14"/>
  <c r="L35" i="14"/>
  <c r="N35" i="14"/>
  <c r="Q37" i="28" s="1"/>
  <c r="P16" i="28"/>
  <c r="Q16" i="28"/>
  <c r="R16" i="28"/>
  <c r="A5" i="14" s="1"/>
  <c r="G20" i="28"/>
  <c r="K20" i="28"/>
  <c r="O20" i="28"/>
  <c r="P20" i="28"/>
  <c r="R20" i="28"/>
  <c r="G21" i="28"/>
  <c r="K21" i="28"/>
  <c r="O21" i="28"/>
  <c r="Q21" i="28"/>
  <c r="G22" i="28"/>
  <c r="K22" i="28"/>
  <c r="O22" i="28"/>
  <c r="P22" i="28"/>
  <c r="Q22" i="28"/>
  <c r="R22" i="28"/>
  <c r="D23" i="28"/>
  <c r="E23" i="28"/>
  <c r="F23" i="28"/>
  <c r="H23" i="28"/>
  <c r="J23" i="28"/>
  <c r="L23" i="28"/>
  <c r="M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G21" i="43"/>
  <c r="I21" i="43"/>
  <c r="J21" i="43"/>
  <c r="K21" i="43"/>
  <c r="P23" i="28" l="1"/>
  <c r="M21" i="43"/>
  <c r="AO43" i="19"/>
  <c r="AO46" i="2"/>
  <c r="AO47" i="19" s="1"/>
  <c r="AG43" i="19"/>
  <c r="AG46" i="2"/>
  <c r="AG47" i="19" s="1"/>
  <c r="Y43" i="19"/>
  <c r="Y46" i="2"/>
  <c r="Y47" i="19" s="1"/>
  <c r="Q43" i="19"/>
  <c r="Q46" i="2"/>
  <c r="Q47" i="19" s="1"/>
  <c r="I43" i="19"/>
  <c r="I46" i="2"/>
  <c r="I47" i="19" s="1"/>
  <c r="P27" i="28"/>
  <c r="AQ43" i="19"/>
  <c r="AQ46" i="2"/>
  <c r="AQ47" i="19" s="1"/>
  <c r="AI43" i="19"/>
  <c r="AI46" i="2"/>
  <c r="AI47" i="19" s="1"/>
  <c r="AA43" i="19"/>
  <c r="AA46" i="2"/>
  <c r="AA47" i="19" s="1"/>
  <c r="S43" i="19"/>
  <c r="S46" i="2"/>
  <c r="S47" i="19" s="1"/>
  <c r="K43" i="19"/>
  <c r="K46" i="2"/>
  <c r="K47" i="19" s="1"/>
  <c r="R37" i="28"/>
  <c r="R36" i="28"/>
  <c r="P34" i="28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S19" i="19"/>
  <c r="G23" i="28"/>
  <c r="A6" i="14" s="1"/>
  <c r="AS18" i="42"/>
  <c r="R23" i="28"/>
  <c r="O21" i="43"/>
  <c r="N18" i="43"/>
  <c r="P35" i="28"/>
  <c r="R21" i="28"/>
  <c r="AS42" i="2"/>
  <c r="E42" i="2"/>
  <c r="H21" i="43"/>
  <c r="K23" i="28"/>
  <c r="P21" i="28"/>
  <c r="A3" i="14" s="1"/>
  <c r="J42" i="42"/>
  <c r="J47" i="42" s="1"/>
  <c r="J48" i="42" s="1"/>
  <c r="AS40" i="2"/>
  <c r="N21" i="14"/>
  <c r="AS39" i="2"/>
  <c r="AS19" i="2"/>
  <c r="AS20" i="19" s="1"/>
  <c r="H30" i="28"/>
  <c r="L21" i="43"/>
  <c r="F42" i="42"/>
  <c r="F47" i="42" s="1"/>
  <c r="F48" i="42" s="1"/>
  <c r="O23" i="28" l="1"/>
  <c r="E8" i="27" s="1"/>
  <c r="AS40" i="19"/>
  <c r="AS39" i="42"/>
  <c r="AS42" i="42" s="1"/>
  <c r="AS47" i="42" s="1"/>
  <c r="E46" i="2"/>
  <c r="E47" i="19" s="1"/>
  <c r="E43" i="19"/>
  <c r="A5" i="2" s="1"/>
  <c r="Q23" i="28"/>
  <c r="A4" i="14" s="1"/>
  <c r="N21" i="43"/>
  <c r="AS47" i="2"/>
  <c r="AS41" i="19"/>
  <c r="AS46" i="2"/>
  <c r="AS47" i="19" s="1"/>
  <c r="AS43" i="19"/>
  <c r="A3" i="2" s="1"/>
  <c r="A7" i="2" l="1"/>
  <c r="AS48" i="19"/>
  <c r="E5" i="27" s="1"/>
  <c r="T16" i="28"/>
  <c r="E6" i="27"/>
  <c r="A6" i="2" l="1"/>
</calcChain>
</file>

<file path=xl/sharedStrings.xml><?xml version="1.0" encoding="utf-8"?>
<sst xmlns="http://schemas.openxmlformats.org/spreadsheetml/2006/main" count="940" uniqueCount="385">
  <si>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</si>
  <si>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</si>
  <si>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</si>
  <si>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</si>
  <si>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</si>
  <si>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</si>
  <si>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</si>
  <si>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</si>
  <si>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</si>
  <si>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</si>
  <si>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</si>
  <si>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</si>
  <si>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</si>
  <si>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</si>
  <si>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</si>
  <si>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</si>
  <si>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</si>
  <si>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</si>
  <si>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</si>
  <si>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</si>
  <si>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</si>
  <si>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</si>
  <si>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</si>
  <si>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</si>
  <si>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</si>
  <si>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</si>
  <si>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</si>
  <si>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</si>
  <si>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</si>
  <si>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</si>
  <si>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</si>
  <si>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</si>
  <si>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</si>
  <si>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</si>
  <si>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</si>
  <si>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</si>
  <si>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</si>
  <si>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</si>
  <si>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</si>
  <si>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</si>
  <si>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</si>
  <si>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</si>
  <si>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</si>
  <si>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</si>
  <si>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</si>
  <si>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</si>
  <si>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</si>
  <si>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</si>
  <si>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</si>
  <si>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</si>
  <si>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</si>
  <si>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</si>
  <si>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</si>
  <si>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</si>
  <si>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</si>
  <si>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</si>
  <si>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</si>
  <si>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</si>
  <si>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</si>
  <si>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</si>
  <si>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</si>
  <si>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</si>
  <si>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</si>
  <si>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</si>
  <si>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</si>
  <si>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</si>
  <si>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</si>
  <si>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</si>
  <si>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</si>
  <si>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</si>
  <si>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</si>
  <si>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</si>
  <si>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</si>
  <si>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</si>
  <si>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</si>
  <si>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</si>
  <si>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</si>
  <si>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</si>
  <si>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</si>
  <si>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</si>
  <si>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</si>
  <si>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</si>
  <si>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</si>
  <si>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</si>
  <si>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</si>
  <si>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</si>
  <si>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</si>
  <si>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</si>
  <si>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</si>
  <si>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</si>
  <si>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</si>
  <si>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</si>
  <si>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</si>
  <si>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</si>
  <si>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</si>
  <si>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</si>
  <si>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</si>
  <si>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</si>
  <si>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</si>
  <si>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</si>
  <si>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</si>
  <si>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</si>
  <si>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</si>
  <si>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</si>
  <si>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</si>
  <si>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</si>
  <si>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</si>
  <si>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</si>
  <si>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</si>
  <si>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</si>
  <si>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</si>
  <si>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</si>
  <si>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</si>
  <si>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</si>
  <si>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</si>
  <si>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</si>
  <si>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</si>
  <si>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</si>
  <si>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</si>
  <si>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</si>
  <si>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</si>
  <si>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</si>
  <si>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</si>
  <si>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</si>
  <si>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</si>
  <si>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</si>
  <si>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</si>
  <si>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</si>
  <si>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</si>
  <si>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</si>
  <si>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</si>
  <si>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</si>
  <si>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</si>
  <si>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</si>
  <si>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</si>
  <si>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</si>
  <si>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</si>
  <si>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</si>
  <si>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</si>
  <si>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</si>
  <si>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</si>
  <si>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</si>
  <si>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</si>
  <si>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</si>
  <si>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</si>
  <si>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</si>
  <si>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</si>
  <si>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</si>
  <si>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</si>
  <si>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</si>
  <si>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</si>
  <si>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</si>
  <si>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</si>
  <si>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</si>
  <si>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</si>
  <si>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</si>
  <si>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</si>
  <si>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</si>
  <si>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</si>
  <si>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</si>
  <si>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</si>
  <si>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</si>
  <si>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</si>
  <si>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</si>
  <si>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</si>
  <si>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</si>
  <si>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</si>
  <si>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</si>
  <si>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</si>
  <si>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</si>
  <si>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</si>
  <si>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</si>
  <si>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</si>
  <si>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</si>
  <si>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</si>
  <si>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</si>
  <si>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</si>
  <si>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</si>
  <si>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</si>
  <si>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</si>
  <si>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</si>
  <si>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</si>
  <si>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</si>
  <si>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</si>
  <si>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</si>
  <si>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</si>
  <si>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</si>
  <si>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</si>
  <si>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</si>
  <si>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</si>
  <si>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</si>
  <si>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</si>
  <si>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</si>
  <si>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</si>
  <si>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</si>
  <si>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</si>
  <si>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</si>
  <si>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</si>
  <si>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</si>
  <si>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</si>
  <si>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</si>
  <si>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</si>
  <si>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</si>
  <si>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</si>
  <si>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</si>
  <si>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</si>
  <si>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</si>
  <si>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мая  2009 года </t>
  </si>
  <si>
    <t>Nominal or notional principal amounts outstanding at end-May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</si>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</sst>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223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216</v>
      </c>
    </row>
    <row r="19" spans="1:4">
      <c r="A19">
        <v>16</v>
      </c>
      <c r="B19" s="438" t="s">
        <v>245</v>
      </c>
      <c r="C19" s="439" t="s">
        <v>246</v>
      </c>
      <c r="D19" s="439" t="s">
        <v>238</v>
      </c>
    </row>
    <row r="20" spans="1:4">
      <c r="A20">
        <v>17</v>
      </c>
      <c r="B20" s="438" t="s">
        <v>247</v>
      </c>
      <c r="C20" s="439" t="s">
        <v>248</v>
      </c>
      <c r="D20" s="439" t="s">
        <v>223</v>
      </c>
    </row>
    <row r="21" spans="1:4">
      <c r="A21">
        <v>18</v>
      </c>
      <c r="B21" s="438" t="s">
        <v>249</v>
      </c>
      <c r="C21" s="439" t="s">
        <v>250</v>
      </c>
      <c r="D21" s="439" t="s">
        <v>238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223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216</v>
      </c>
    </row>
    <row r="33" spans="1:4">
      <c r="A33">
        <v>30</v>
      </c>
      <c r="B33" s="438" t="s">
        <v>273</v>
      </c>
      <c r="C33" s="439" t="s">
        <v>274</v>
      </c>
      <c r="D33" s="439" t="s">
        <v>223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291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216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223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216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332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238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332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7390.4039907800097</v>
      </c>
      <c r="E18" s="315">
        <v>9839.8547224499962</v>
      </c>
      <c r="F18" s="315">
        <v>127.82970115000002</v>
      </c>
      <c r="G18" s="315">
        <v>640.90059581499986</v>
      </c>
      <c r="H18" s="315">
        <v>8245.6937937300008</v>
      </c>
      <c r="I18" s="315">
        <v>0</v>
      </c>
      <c r="J18" s="315">
        <v>570.61738944999991</v>
      </c>
      <c r="K18" s="315">
        <v>425.51458696999998</v>
      </c>
      <c r="L18" s="316">
        <v>0</v>
      </c>
      <c r="M18" s="297">
        <f t="shared" ref="M18:O20" si="0">+SUM(D18,G18,J18)</f>
        <v>8601.9219760450105</v>
      </c>
      <c r="N18" s="297">
        <f>+SUM(E18,H18,K18)</f>
        <v>18511.063103149994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60445.63365629506</v>
      </c>
      <c r="E19" s="315">
        <v>19055.843886429979</v>
      </c>
      <c r="F19" s="315">
        <v>536.62262607999992</v>
      </c>
      <c r="G19" s="315">
        <v>1388.426385555</v>
      </c>
      <c r="H19" s="315">
        <v>7539.3922520699998</v>
      </c>
      <c r="I19" s="315">
        <v>0</v>
      </c>
      <c r="J19" s="315">
        <v>660.40156691000004</v>
      </c>
      <c r="K19" s="315">
        <v>584.70436820000009</v>
      </c>
      <c r="L19" s="316">
        <v>0</v>
      </c>
      <c r="M19" s="297">
        <f t="shared" si="0"/>
        <v>62494.461608760059</v>
      </c>
      <c r="N19" s="297">
        <f>+SUM(E19,H19,K19)</f>
        <v>27179.940506699979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3576.5722020949979</v>
      </c>
      <c r="E20" s="315">
        <v>2306.4989539999988</v>
      </c>
      <c r="F20" s="315">
        <v>9.7863385099999984</v>
      </c>
      <c r="G20" s="315">
        <v>864.78993878000006</v>
      </c>
      <c r="H20" s="315">
        <v>747.37730961999989</v>
      </c>
      <c r="I20" s="315">
        <v>12.097759030000001</v>
      </c>
      <c r="J20" s="315">
        <v>160.45126102499998</v>
      </c>
      <c r="K20" s="315">
        <v>292.11581984000003</v>
      </c>
      <c r="L20" s="316">
        <v>15.170583690000001</v>
      </c>
      <c r="M20" s="297">
        <f t="shared" si="0"/>
        <v>4601.8134018999981</v>
      </c>
      <c r="N20" s="297">
        <f t="shared" si="0"/>
        <v>3345.9920834599984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71412.609849170054</v>
      </c>
      <c r="E21" s="296">
        <f t="shared" ref="E21:K21" si="1">+SUM(E18:E20)</f>
        <v>31202.197562879974</v>
      </c>
      <c r="F21" s="296">
        <f t="shared" si="1"/>
        <v>674.23866573999987</v>
      </c>
      <c r="G21" s="296">
        <f t="shared" si="1"/>
        <v>2894.1169201499997</v>
      </c>
      <c r="H21" s="296">
        <f t="shared" si="1"/>
        <v>16532.463355420001</v>
      </c>
      <c r="I21" s="296">
        <f>+SUM(I18:I20)</f>
        <v>12.097759030000001</v>
      </c>
      <c r="J21" s="296">
        <f>+SUM(J18:J20)</f>
        <v>1391.4702173849998</v>
      </c>
      <c r="K21" s="296">
        <f t="shared" si="1"/>
        <v>1302.3347750100002</v>
      </c>
      <c r="L21" s="313">
        <f>+SUM(L18:L20)</f>
        <v>15.170583690000001</v>
      </c>
      <c r="M21" s="314">
        <f>+SUM(M18:M20)</f>
        <v>75698.196986705065</v>
      </c>
      <c r="N21" s="296">
        <f>+SUM(N18:N20)</f>
        <v>49036.995693309967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16788.146070190003</v>
      </c>
      <c r="E15" s="430">
        <f>OUT_1!E15</f>
        <v>3084.9011477100007</v>
      </c>
      <c r="F15" s="430">
        <f>OUT_1!F15</f>
        <v>10.27984513</v>
      </c>
      <c r="G15" s="430">
        <f>OUT_1!G15</f>
        <v>30.218622200000002</v>
      </c>
      <c r="H15" s="430">
        <f>OUT_1!H15</f>
        <v>95.642843259999992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12.591536730000001</v>
      </c>
      <c r="AE15" s="430">
        <f>OUT_1!AE15</f>
        <v>5.1869999999999994</v>
      </c>
      <c r="AF15" s="430">
        <f>OUT_1!AF15</f>
        <v>0</v>
      </c>
      <c r="AG15" s="430">
        <f>OUT_1!AG15</f>
        <v>0</v>
      </c>
      <c r="AH15" s="430">
        <f>OUT_1!AH15</f>
        <v>1.3180000000000001</v>
      </c>
      <c r="AI15" s="430">
        <f>OUT_1!AI15</f>
        <v>0</v>
      </c>
      <c r="AJ15" s="430">
        <f>OUT_1!AJ15</f>
        <v>14628.889103450003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17358.088414420003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77852.365852930147</v>
      </c>
      <c r="E16" s="430">
        <f>OUT_1!E16</f>
        <v>19436.873501980008</v>
      </c>
      <c r="F16" s="430">
        <f>OUT_1!F16</f>
        <v>327.23643073</v>
      </c>
      <c r="G16" s="430">
        <f>OUT_1!G16</f>
        <v>735.04559756000026</v>
      </c>
      <c r="H16" s="430">
        <f>OUT_1!H16</f>
        <v>265.36797106</v>
      </c>
      <c r="I16" s="430">
        <f>OUT_1!I16</f>
        <v>24.491807670000004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0.61467000000000005</v>
      </c>
      <c r="R16" s="430">
        <f>OUT_1!R16</f>
        <v>0.22716911000000001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7.3672800000000004E-3</v>
      </c>
      <c r="AE16" s="430">
        <f>OUT_1!AE16</f>
        <v>17.778500000000001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61133.573338410009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276.58789306</v>
      </c>
      <c r="AS16" s="430">
        <f>OUT_1!AS16</f>
        <v>80038.10016878508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4543.7732588799981</v>
      </c>
      <c r="E17" s="430">
        <f>OUT_1!E17</f>
        <v>1492.76482409</v>
      </c>
      <c r="F17" s="430">
        <f>OUT_1!F17</f>
        <v>5.9841800000000001E-2</v>
      </c>
      <c r="G17" s="430">
        <f>OUT_1!G17</f>
        <v>1.4176127800000002</v>
      </c>
      <c r="H17" s="430">
        <f>OUT_1!H17</f>
        <v>41.493073060000008</v>
      </c>
      <c r="I17" s="430">
        <f>OUT_1!I17</f>
        <v>17.84937541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2.6829445400000003</v>
      </c>
      <c r="AI17" s="430">
        <f>OUT_1!AI17</f>
        <v>0</v>
      </c>
      <c r="AJ17" s="430">
        <f>OUT_1!AJ17</f>
        <v>5685.5829998399986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5892.8574946249992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99184.285182000152</v>
      </c>
      <c r="E18" s="430">
        <f>OUT_1!E18</f>
        <v>24014.539473780009</v>
      </c>
      <c r="F18" s="430">
        <f>OUT_1!F18</f>
        <v>337.57611766000002</v>
      </c>
      <c r="G18" s="430">
        <f>OUT_1!G18</f>
        <v>766.6818325400003</v>
      </c>
      <c r="H18" s="430">
        <f>OUT_1!H18</f>
        <v>402.50388738000004</v>
      </c>
      <c r="I18" s="430">
        <f>OUT_1!I18</f>
        <v>42.341183080000008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0.61467000000000005</v>
      </c>
      <c r="R18" s="430">
        <f>OUT_1!R18</f>
        <v>0.22716911000000001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12.598904010000002</v>
      </c>
      <c r="AE18" s="430">
        <f>OUT_1!AE18</f>
        <v>22.965499999999999</v>
      </c>
      <c r="AF18" s="430">
        <f>OUT_1!AF18</f>
        <v>0</v>
      </c>
      <c r="AG18" s="430">
        <f>OUT_1!AG18</f>
        <v>0</v>
      </c>
      <c r="AH18" s="430">
        <f>OUT_1!AH18</f>
        <v>4.0009445400000008</v>
      </c>
      <c r="AI18" s="430">
        <f>OUT_1!AI18</f>
        <v>0</v>
      </c>
      <c r="AJ18" s="430">
        <f>OUT_1!AJ18</f>
        <v>81448.045441700015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312.11746328000004</v>
      </c>
      <c r="AS18" s="430">
        <f>OUT_1!AS18</f>
        <v>103289.04607783009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99184.285182000152</v>
      </c>
      <c r="E19" s="436">
        <f t="shared" si="0"/>
        <v>24014.539473780009</v>
      </c>
      <c r="F19" s="436">
        <f t="shared" si="0"/>
        <v>337.57611766000002</v>
      </c>
      <c r="G19" s="436">
        <f t="shared" si="0"/>
        <v>766.6818325400003</v>
      </c>
      <c r="H19" s="436">
        <f t="shared" si="0"/>
        <v>402.50388738000004</v>
      </c>
      <c r="I19" s="436">
        <f t="shared" si="0"/>
        <v>42.341183080000008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4659.6746544800008</v>
      </c>
      <c r="E29" s="430">
        <f>OUT_1!E29</f>
        <v>4526.2147501600002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8559.6356291899992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8886.5943895400014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5375.7612621400012</v>
      </c>
      <c r="E30" s="430">
        <f>OUT_1!E30</f>
        <v>3596.3672315800004</v>
      </c>
      <c r="F30" s="430">
        <f>OUT_1!F30</f>
        <v>20.399997599999999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8642.1650111400013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8927.8186376250014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1416.3334199200003</v>
      </c>
      <c r="E31" s="430">
        <f>OUT_1!E31</f>
        <v>370.29768885999999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1419.8317428299999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1624.2650074400003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11451.769336540001</v>
      </c>
      <c r="E32" s="430">
        <f>OUT_1!E32</f>
        <v>8492.8796706000012</v>
      </c>
      <c r="F32" s="430">
        <f>OUT_1!F32</f>
        <v>62.467160870000008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18621.632383160002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19438.678034605004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11451.769336540001</v>
      </c>
      <c r="E33" s="436">
        <f t="shared" si="1"/>
        <v>8492.8796706000012</v>
      </c>
      <c r="F33" s="436">
        <f t="shared" si="1"/>
        <v>62.467160870000008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762.69372254000007</v>
      </c>
      <c r="E36" s="430">
        <f>OUT_1!E36</f>
        <v>483.68326897999998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707.41264545000001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996.13197642000011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1014.5674101299999</v>
      </c>
      <c r="E37" s="430">
        <f>OUT_1!E37</f>
        <v>413.04511871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909.06268394999995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1245.1059350999999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128.10220489</v>
      </c>
      <c r="E38" s="430">
        <f>OUT_1!E38</f>
        <v>339.63545966000004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467.73766454999998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467.73766454999998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1905.3633375599998</v>
      </c>
      <c r="E39" s="430">
        <f>OUT_1!E39</f>
        <v>1236.36384735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2084.2129939500001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2708.97557607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1236.36384735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13357.132674100001</v>
      </c>
      <c r="E42" s="430">
        <f t="shared" si="3"/>
        <v>9729.2435179500008</v>
      </c>
      <c r="F42" s="430">
        <f t="shared" si="3"/>
        <v>117.00816709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20705.845377110003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22147.653610675003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112541.41785610016</v>
      </c>
      <c r="E47" s="431">
        <f t="shared" si="4"/>
        <v>33743.782991730011</v>
      </c>
      <c r="F47" s="431">
        <f t="shared" si="4"/>
        <v>454.58428475000005</v>
      </c>
      <c r="G47" s="431">
        <f t="shared" si="4"/>
        <v>766.6818325400003</v>
      </c>
      <c r="H47" s="431">
        <f t="shared" si="4"/>
        <v>402.50388738000004</v>
      </c>
      <c r="I47" s="431">
        <f t="shared" si="4"/>
        <v>42.341183080000008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0.61467000000000005</v>
      </c>
      <c r="R47" s="431">
        <f t="shared" si="4"/>
        <v>0.22716911000000001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12.598904010000002</v>
      </c>
      <c r="AE47" s="431">
        <f t="shared" si="4"/>
        <v>22.965499999999999</v>
      </c>
      <c r="AF47" s="431">
        <f t="shared" si="4"/>
        <v>0</v>
      </c>
      <c r="AG47" s="431">
        <f t="shared" si="4"/>
        <v>0</v>
      </c>
      <c r="AH47" s="431">
        <f t="shared" si="4"/>
        <v>4.0009445400000008</v>
      </c>
      <c r="AI47" s="431">
        <f t="shared" si="4"/>
        <v>0</v>
      </c>
      <c r="AJ47" s="431">
        <f t="shared" si="4"/>
        <v>102153.89081881002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698.19494838000003</v>
      </c>
      <c r="AS47" s="431">
        <f t="shared" si="4"/>
        <v>125436.69968850509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112541.41785610016</v>
      </c>
      <c r="E48" s="390">
        <f t="shared" si="5"/>
        <v>33743.782991730011</v>
      </c>
      <c r="F48" s="390">
        <f t="shared" si="5"/>
        <v>454.58428475000005</v>
      </c>
      <c r="G48" s="390">
        <f t="shared" si="5"/>
        <v>766.6818325400003</v>
      </c>
      <c r="H48" s="390">
        <f t="shared" si="5"/>
        <v>402.50388738000004</v>
      </c>
      <c r="I48" s="390">
        <f t="shared" si="5"/>
        <v>42.341183080000008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7390.4039907800097</v>
      </c>
      <c r="E18" s="430">
        <f>OUT_4!E18</f>
        <v>9839.8547224499962</v>
      </c>
      <c r="F18" s="430">
        <f>OUT_4!F18</f>
        <v>127.82970115000002</v>
      </c>
      <c r="G18" s="430">
        <f>OUT_4!G18</f>
        <v>640.90059581499986</v>
      </c>
      <c r="H18" s="430">
        <f>OUT_4!H18</f>
        <v>8245.6937937300008</v>
      </c>
      <c r="I18" s="430">
        <f>OUT_4!I18</f>
        <v>0</v>
      </c>
      <c r="J18" s="430">
        <f>OUT_4!J18</f>
        <v>570.61738944999991</v>
      </c>
      <c r="K18" s="430">
        <f>OUT_4!K18</f>
        <v>425.51458696999998</v>
      </c>
      <c r="L18" s="430">
        <f>OUT_4!L18</f>
        <v>0</v>
      </c>
      <c r="M18" s="430">
        <f>OUT_4!M18</f>
        <v>8601.9219760450105</v>
      </c>
      <c r="N18" s="430">
        <f>OUT_4!N18</f>
        <v>18511.063103149994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60445.63365629506</v>
      </c>
      <c r="E19" s="430">
        <f>OUT_4!E19</f>
        <v>19055.843886429979</v>
      </c>
      <c r="F19" s="430">
        <f>OUT_4!F19</f>
        <v>536.62262607999992</v>
      </c>
      <c r="G19" s="430">
        <f>OUT_4!G19</f>
        <v>1388.426385555</v>
      </c>
      <c r="H19" s="430">
        <f>OUT_4!H19</f>
        <v>7539.3922520699998</v>
      </c>
      <c r="I19" s="430">
        <f>OUT_4!I19</f>
        <v>0</v>
      </c>
      <c r="J19" s="430">
        <f>OUT_4!J19</f>
        <v>660.40156691000004</v>
      </c>
      <c r="K19" s="430">
        <f>OUT_4!K19</f>
        <v>584.70436820000009</v>
      </c>
      <c r="L19" s="430">
        <f>OUT_4!L19</f>
        <v>0</v>
      </c>
      <c r="M19" s="430">
        <f>OUT_4!M19</f>
        <v>62494.461608760059</v>
      </c>
      <c r="N19" s="430">
        <f>OUT_4!N19</f>
        <v>27179.940506699979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3576.5722020949979</v>
      </c>
      <c r="E20" s="430">
        <f>OUT_4!E20</f>
        <v>2306.4989539999988</v>
      </c>
      <c r="F20" s="430">
        <f>OUT_4!F20</f>
        <v>9.7863385099999984</v>
      </c>
      <c r="G20" s="430">
        <f>OUT_4!G20</f>
        <v>864.78993878000006</v>
      </c>
      <c r="H20" s="430">
        <f>OUT_4!H20</f>
        <v>747.37730961999989</v>
      </c>
      <c r="I20" s="430">
        <f>OUT_4!I20</f>
        <v>12.097759030000001</v>
      </c>
      <c r="J20" s="430">
        <f>OUT_4!J20</f>
        <v>160.45126102499998</v>
      </c>
      <c r="K20" s="430">
        <f>OUT_4!K20</f>
        <v>292.11581984000003</v>
      </c>
      <c r="L20" s="430">
        <f>OUT_4!L20</f>
        <v>15.170583690000001</v>
      </c>
      <c r="M20" s="430">
        <f>OUT_4!M20</f>
        <v>4601.8134018999981</v>
      </c>
      <c r="N20" s="430">
        <f>OUT_4!N20</f>
        <v>3345.9920834599984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71412.609849170054</v>
      </c>
      <c r="E21" s="431">
        <f>OUT_4!E21</f>
        <v>31202.197562879974</v>
      </c>
      <c r="F21" s="431">
        <f>OUT_4!F21</f>
        <v>674.23866573999987</v>
      </c>
      <c r="G21" s="431">
        <f>OUT_4!G21</f>
        <v>2894.1169201499997</v>
      </c>
      <c r="H21" s="431">
        <f>OUT_4!H21</f>
        <v>16532.463355420001</v>
      </c>
      <c r="I21" s="431">
        <f>OUT_4!I21</f>
        <v>12.097759030000001</v>
      </c>
      <c r="J21" s="431">
        <f>OUT_4!J21</f>
        <v>1391.4702173849998</v>
      </c>
      <c r="K21" s="431">
        <f>OUT_4!K21</f>
        <v>1302.3347750100002</v>
      </c>
      <c r="L21" s="431">
        <f>OUT_4!L21</f>
        <v>15.170583690000001</v>
      </c>
      <c r="M21" s="431">
        <f>OUT_4!M21</f>
        <v>75698.196986705065</v>
      </c>
      <c r="N21" s="431">
        <f>OUT_4!N21</f>
        <v>49036.995693309967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16788.146070190003</v>
      </c>
      <c r="E15" s="227">
        <v>3084.9011477100007</v>
      </c>
      <c r="F15" s="225">
        <v>10.27984513</v>
      </c>
      <c r="G15" s="227">
        <v>30.218622200000002</v>
      </c>
      <c r="H15" s="227">
        <v>95.642843259999992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>
        <v>12.591536730000001</v>
      </c>
      <c r="AE15" s="227">
        <v>5.1869999999999994</v>
      </c>
      <c r="AF15" s="227"/>
      <c r="AG15" s="227"/>
      <c r="AH15" s="227">
        <v>1.3180000000000001</v>
      </c>
      <c r="AI15" s="227"/>
      <c r="AJ15" s="227">
        <v>14628.889103450003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17358.088414420003</v>
      </c>
    </row>
    <row r="16" spans="1:62" s="23" customFormat="1" ht="18" customHeight="1">
      <c r="A16" s="26"/>
      <c r="B16" s="51" t="s">
        <v>106</v>
      </c>
      <c r="C16" s="328"/>
      <c r="D16" s="227">
        <v>77852.365852930147</v>
      </c>
      <c r="E16" s="227">
        <v>19436.873501980008</v>
      </c>
      <c r="F16" s="227">
        <v>327.23643073</v>
      </c>
      <c r="G16" s="227">
        <v>735.04559756000026</v>
      </c>
      <c r="H16" s="227">
        <v>265.36797106</v>
      </c>
      <c r="I16" s="225">
        <v>24.491807670000004</v>
      </c>
      <c r="J16" s="227"/>
      <c r="K16" s="227"/>
      <c r="L16" s="227"/>
      <c r="M16" s="227"/>
      <c r="N16" s="227"/>
      <c r="O16" s="227"/>
      <c r="P16" s="227"/>
      <c r="Q16" s="227">
        <v>0.61467000000000005</v>
      </c>
      <c r="R16" s="227">
        <v>0.22716911000000001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7.3672800000000004E-3</v>
      </c>
      <c r="AE16" s="227">
        <v>17.778500000000001</v>
      </c>
      <c r="AF16" s="227"/>
      <c r="AG16" s="227"/>
      <c r="AH16" s="227"/>
      <c r="AI16" s="227"/>
      <c r="AJ16" s="227">
        <v>61133.573338410009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276.58789306</v>
      </c>
      <c r="AS16" s="295">
        <f>SUM(D16:AR16)/2</f>
        <v>80038.10016878508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4543.7732588799981</v>
      </c>
      <c r="E17" s="227">
        <v>1492.76482409</v>
      </c>
      <c r="F17" s="227">
        <v>5.9841800000000001E-2</v>
      </c>
      <c r="G17" s="227">
        <v>1.4176127800000002</v>
      </c>
      <c r="H17" s="227">
        <v>41.493073060000008</v>
      </c>
      <c r="I17" s="227">
        <v>17.84937541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2.6829445400000003</v>
      </c>
      <c r="AI17" s="227"/>
      <c r="AJ17" s="227">
        <v>5685.5829998399986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5892.8574946249992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99184.285182000152</v>
      </c>
      <c r="E18" s="295">
        <f t="shared" si="0"/>
        <v>24014.539473780009</v>
      </c>
      <c r="F18" s="295">
        <f t="shared" si="0"/>
        <v>337.57611766000002</v>
      </c>
      <c r="G18" s="295">
        <f t="shared" si="0"/>
        <v>766.6818325400003</v>
      </c>
      <c r="H18" s="295">
        <f t="shared" si="0"/>
        <v>402.50388738000004</v>
      </c>
      <c r="I18" s="295">
        <f t="shared" si="0"/>
        <v>42.341183080000008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0.61467000000000005</v>
      </c>
      <c r="R18" s="295">
        <f t="shared" si="0"/>
        <v>0.22716911000000001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12.598904010000002</v>
      </c>
      <c r="AE18" s="295">
        <f t="shared" si="0"/>
        <v>22.965499999999999</v>
      </c>
      <c r="AF18" s="295">
        <f t="shared" si="0"/>
        <v>0</v>
      </c>
      <c r="AG18" s="295">
        <f t="shared" si="0"/>
        <v>0</v>
      </c>
      <c r="AH18" s="295">
        <f t="shared" si="0"/>
        <v>4.0009445400000008</v>
      </c>
      <c r="AI18" s="295">
        <f t="shared" si="0"/>
        <v>0</v>
      </c>
      <c r="AJ18" s="295">
        <f t="shared" si="0"/>
        <v>81448.045441700015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312.11746328000004</v>
      </c>
      <c r="AS18" s="295">
        <f>SUM(D18:AR18)/2</f>
        <v>103289.04607783009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103289.04607783009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4659.6746544800008</v>
      </c>
      <c r="E29" s="227">
        <v>4526.2147501600002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8559.6356291899992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8886.5943895400014</v>
      </c>
    </row>
    <row r="30" spans="1:62" s="17" customFormat="1" ht="18" customHeight="1">
      <c r="A30" s="24"/>
      <c r="B30" s="51" t="s">
        <v>106</v>
      </c>
      <c r="C30" s="25"/>
      <c r="D30" s="227">
        <v>5375.7612621400012</v>
      </c>
      <c r="E30" s="227">
        <v>3596.3672315800004</v>
      </c>
      <c r="F30" s="227">
        <v>20.399997599999999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8642.1650111400013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8927.8186376250014</v>
      </c>
    </row>
    <row r="31" spans="1:62" s="17" customFormat="1" ht="18" customHeight="1">
      <c r="A31" s="20"/>
      <c r="B31" s="51" t="s">
        <v>107</v>
      </c>
      <c r="C31" s="25"/>
      <c r="D31" s="227">
        <v>1416.3334199200003</v>
      </c>
      <c r="E31" s="227">
        <v>370.29768885999999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1419.8317428299999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1624.2650074400003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11451.769336540001</v>
      </c>
      <c r="E32" s="295">
        <f t="shared" si="2"/>
        <v>8492.8796706000012</v>
      </c>
      <c r="F32" s="295">
        <f t="shared" si="2"/>
        <v>62.467160870000008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18621.632383160002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19438.678034605004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19438.678034605004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762.69372254000007</v>
      </c>
      <c r="E36" s="227">
        <v>483.68326897999998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707.41264545000001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996.13197642000011</v>
      </c>
    </row>
    <row r="37" spans="1:62" s="17" customFormat="1" ht="18" customHeight="1">
      <c r="A37" s="24"/>
      <c r="B37" s="51" t="s">
        <v>106</v>
      </c>
      <c r="C37" s="25"/>
      <c r="D37" s="227">
        <v>1014.5674101299999</v>
      </c>
      <c r="E37" s="227">
        <v>413.04511871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909.06268394999995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1245.1059350999999</v>
      </c>
    </row>
    <row r="38" spans="1:62" s="17" customFormat="1" ht="18" customHeight="1">
      <c r="A38" s="20"/>
      <c r="B38" s="51" t="s">
        <v>107</v>
      </c>
      <c r="C38" s="25"/>
      <c r="D38" s="227">
        <v>128.10220489</v>
      </c>
      <c r="E38" s="227">
        <v>339.63545966000004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467.73766454999998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467.73766454999998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1905.3633375599998</v>
      </c>
      <c r="E39" s="295">
        <f t="shared" si="3"/>
        <v>1236.36384735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2084.2129939500001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2708.97557607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2708.97557607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13357.132674100001</v>
      </c>
      <c r="E42" s="295">
        <f>+SUM(E39,E32)</f>
        <v>9729.2435179500008</v>
      </c>
      <c r="F42" s="295">
        <f>+SUM(F39,F32)</f>
        <v>117.00816709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20705.845377110003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22147.653610675006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112541.41785610016</v>
      </c>
      <c r="E46" s="296">
        <f t="shared" si="5"/>
        <v>33743.782991730011</v>
      </c>
      <c r="F46" s="296">
        <f t="shared" si="5"/>
        <v>454.58428475000005</v>
      </c>
      <c r="G46" s="296">
        <f t="shared" si="5"/>
        <v>766.6818325400003</v>
      </c>
      <c r="H46" s="296">
        <f t="shared" si="5"/>
        <v>402.50388738000004</v>
      </c>
      <c r="I46" s="296">
        <f t="shared" si="5"/>
        <v>42.341183080000008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0.61467000000000005</v>
      </c>
      <c r="R46" s="296">
        <f t="shared" si="5"/>
        <v>0.22716911000000001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12.598904010000002</v>
      </c>
      <c r="AE46" s="296">
        <f t="shared" si="5"/>
        <v>22.965499999999999</v>
      </c>
      <c r="AF46" s="296">
        <f t="shared" si="5"/>
        <v>0</v>
      </c>
      <c r="AG46" s="296">
        <f t="shared" si="5"/>
        <v>0</v>
      </c>
      <c r="AH46" s="296">
        <f t="shared" si="5"/>
        <v>4.0009445400000008</v>
      </c>
      <c r="AI46" s="296">
        <f t="shared" si="5"/>
        <v>0</v>
      </c>
      <c r="AJ46" s="296">
        <f t="shared" si="5"/>
        <v>102153.89081881002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698.19494838000003</v>
      </c>
      <c r="AS46" s="296">
        <f>+SUM(AS42,AS25,AS18,AS44)</f>
        <v>125436.69968850509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125436.69968850509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2019-10-01T14:04:35Z</dcterms:created>
  <dcterms:modified xsi:type="dcterms:W3CDTF">2019-10-01T14:04:36Z</dcterms:modified>
  <cp:category/>
</cp:coreProperties>
</file>