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O19" i="19" s="1"/>
  <c r="P18" i="2"/>
  <c r="Q18" i="2"/>
  <c r="R18" i="2"/>
  <c r="S18" i="2"/>
  <c r="T18" i="2"/>
  <c r="U18" i="2"/>
  <c r="V18" i="2"/>
  <c r="W18" i="2"/>
  <c r="W19" i="19" s="1"/>
  <c r="X18" i="2"/>
  <c r="X18" i="42" s="1"/>
  <c r="Y18" i="2"/>
  <c r="Z18" i="2"/>
  <c r="AA18" i="2"/>
  <c r="AB18" i="2"/>
  <c r="AC18" i="2"/>
  <c r="AD18" i="2"/>
  <c r="AE18" i="2"/>
  <c r="AE19" i="19" s="1"/>
  <c r="AF18" i="2"/>
  <c r="AG18" i="2"/>
  <c r="AH18" i="2"/>
  <c r="AI18" i="2"/>
  <c r="AJ18" i="2"/>
  <c r="AK18" i="2"/>
  <c r="AL18" i="2"/>
  <c r="AM18" i="2"/>
  <c r="AM19" i="19" s="1"/>
  <c r="AN18" i="2"/>
  <c r="AN18" i="42" s="1"/>
  <c r="AO18" i="2"/>
  <c r="AP18" i="2"/>
  <c r="AQ18" i="2"/>
  <c r="AR18" i="2"/>
  <c r="AS22" i="2"/>
  <c r="AS23" i="19" s="1"/>
  <c r="AS23" i="2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K32" i="2"/>
  <c r="L32" i="2"/>
  <c r="L33" i="19" s="1"/>
  <c r="M32" i="2"/>
  <c r="N32" i="2"/>
  <c r="O32" i="2"/>
  <c r="P32" i="2"/>
  <c r="Q32" i="2"/>
  <c r="R32" i="2"/>
  <c r="S32" i="2"/>
  <c r="T32" i="2"/>
  <c r="T33" i="19" s="1"/>
  <c r="U32" i="2"/>
  <c r="V32" i="2"/>
  <c r="W32" i="2"/>
  <c r="X32" i="2"/>
  <c r="Y32" i="2"/>
  <c r="Z32" i="2"/>
  <c r="AA32" i="2"/>
  <c r="AB32" i="2"/>
  <c r="AB33" i="19" s="1"/>
  <c r="AC32" i="2"/>
  <c r="AD32" i="2"/>
  <c r="AE32" i="2"/>
  <c r="AF32" i="2"/>
  <c r="AG32" i="2"/>
  <c r="AH32" i="2"/>
  <c r="AI32" i="2"/>
  <c r="AJ32" i="2"/>
  <c r="AJ33" i="19" s="1"/>
  <c r="AK32" i="2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F46" i="2" s="1"/>
  <c r="F47" i="19" s="1"/>
  <c r="G39" i="2"/>
  <c r="H39" i="2"/>
  <c r="I39" i="2"/>
  <c r="J39" i="2"/>
  <c r="K39" i="2"/>
  <c r="L39" i="2"/>
  <c r="M39" i="2"/>
  <c r="N39" i="2"/>
  <c r="N42" i="2" s="1"/>
  <c r="N46" i="2" s="1"/>
  <c r="N47" i="19" s="1"/>
  <c r="O39" i="2"/>
  <c r="P39" i="2"/>
  <c r="Q39" i="2"/>
  <c r="R39" i="2"/>
  <c r="S39" i="2"/>
  <c r="T39" i="2"/>
  <c r="U39" i="2"/>
  <c r="V39" i="2"/>
  <c r="V42" i="2" s="1"/>
  <c r="V46" i="2" s="1"/>
  <c r="V47" i="19" s="1"/>
  <c r="W39" i="2"/>
  <c r="X39" i="2"/>
  <c r="Y39" i="2"/>
  <c r="Z39" i="2"/>
  <c r="AA39" i="2"/>
  <c r="AB39" i="2"/>
  <c r="AC39" i="2"/>
  <c r="AD39" i="2"/>
  <c r="AD42" i="2" s="1"/>
  <c r="AD46" i="2" s="1"/>
  <c r="AD47" i="19" s="1"/>
  <c r="AE39" i="2"/>
  <c r="AF39" i="2"/>
  <c r="AG39" i="2"/>
  <c r="AH39" i="2"/>
  <c r="AI39" i="2"/>
  <c r="AJ39" i="2"/>
  <c r="AK39" i="2"/>
  <c r="AL39" i="2"/>
  <c r="AL42" i="2" s="1"/>
  <c r="AL46" i="2" s="1"/>
  <c r="AL47" i="19" s="1"/>
  <c r="AM39" i="2"/>
  <c r="AN39" i="2"/>
  <c r="AO39" i="2"/>
  <c r="AP39" i="2"/>
  <c r="AQ39" i="2"/>
  <c r="AR39" i="2"/>
  <c r="D42" i="2"/>
  <c r="H42" i="2"/>
  <c r="I42" i="2"/>
  <c r="J42" i="2"/>
  <c r="K42" i="2"/>
  <c r="K43" i="19" s="1"/>
  <c r="L42" i="2"/>
  <c r="P42" i="2"/>
  <c r="Q42" i="2"/>
  <c r="R42" i="2"/>
  <c r="S42" i="2"/>
  <c r="S43" i="19" s="1"/>
  <c r="T42" i="2"/>
  <c r="X42" i="2"/>
  <c r="Y42" i="2"/>
  <c r="Z42" i="2"/>
  <c r="AA42" i="2"/>
  <c r="AA43" i="19" s="1"/>
  <c r="AB42" i="2"/>
  <c r="AF42" i="2"/>
  <c r="AG42" i="2"/>
  <c r="AH42" i="2"/>
  <c r="AI42" i="2"/>
  <c r="AI43" i="19" s="1"/>
  <c r="AJ42" i="2"/>
  <c r="AN42" i="2"/>
  <c r="AO42" i="2"/>
  <c r="AP42" i="2"/>
  <c r="AQ42" i="2"/>
  <c r="AQ43" i="19" s="1"/>
  <c r="AR42" i="2"/>
  <c r="I46" i="2"/>
  <c r="I47" i="19" s="1"/>
  <c r="J46" i="2"/>
  <c r="J47" i="19" s="1"/>
  <c r="Q46" i="2"/>
  <c r="Q47" i="19" s="1"/>
  <c r="R46" i="2"/>
  <c r="R47" i="19" s="1"/>
  <c r="Y46" i="2"/>
  <c r="Y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H43" i="19"/>
  <c r="I43" i="19"/>
  <c r="J43" i="19"/>
  <c r="N43" i="19"/>
  <c r="P43" i="19"/>
  <c r="Q43" i="19"/>
  <c r="R43" i="19"/>
  <c r="V43" i="19"/>
  <c r="X43" i="19"/>
  <c r="Y43" i="19"/>
  <c r="Z43" i="19"/>
  <c r="AF43" i="19"/>
  <c r="AG43" i="19"/>
  <c r="AH43" i="19"/>
  <c r="AL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I18" i="42"/>
  <c r="J18" i="42"/>
  <c r="K18" i="42"/>
  <c r="K19" i="42" s="1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G39" i="42"/>
  <c r="AG42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AG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Q20" i="28" s="1"/>
  <c r="O18" i="14"/>
  <c r="M19" i="14"/>
  <c r="N19" i="14"/>
  <c r="N19" i="43" s="1"/>
  <c r="O19" i="14"/>
  <c r="M20" i="14"/>
  <c r="P22" i="28" s="1"/>
  <c r="N20" i="14"/>
  <c r="Q22" i="28" s="1"/>
  <c r="O20" i="14"/>
  <c r="D21" i="14"/>
  <c r="D21" i="43" s="1"/>
  <c r="E21" i="14"/>
  <c r="F21" i="14"/>
  <c r="G21" i="14"/>
  <c r="G21" i="43" s="1"/>
  <c r="H21" i="14"/>
  <c r="H23" i="28" s="1"/>
  <c r="I21" i="14"/>
  <c r="I23" i="28" s="1"/>
  <c r="J21" i="14"/>
  <c r="J23" i="28" s="1"/>
  <c r="K21" i="14"/>
  <c r="M23" i="28" s="1"/>
  <c r="L21" i="14"/>
  <c r="N23" i="28" s="1"/>
  <c r="O21" i="14"/>
  <c r="M25" i="14"/>
  <c r="N25" i="14"/>
  <c r="O25" i="14"/>
  <c r="M26" i="14"/>
  <c r="N26" i="14"/>
  <c r="Q28" i="28" s="1"/>
  <c r="O26" i="14"/>
  <c r="M27" i="14"/>
  <c r="N27" i="14"/>
  <c r="Q29" i="28" s="1"/>
  <c r="O27" i="14"/>
  <c r="R29" i="28" s="1"/>
  <c r="D28" i="14"/>
  <c r="E28" i="14"/>
  <c r="N28" i="14" s="1"/>
  <c r="F28" i="14"/>
  <c r="G28" i="14"/>
  <c r="H28" i="14"/>
  <c r="I28" i="14"/>
  <c r="J28" i="14"/>
  <c r="L30" i="28" s="1"/>
  <c r="K28" i="14"/>
  <c r="M30" i="28" s="1"/>
  <c r="L28" i="14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L37" i="28" s="1"/>
  <c r="K35" i="14"/>
  <c r="L35" i="14"/>
  <c r="M35" i="14"/>
  <c r="N35" i="14"/>
  <c r="Q36" i="28" s="1"/>
  <c r="P16" i="28"/>
  <c r="Q16" i="28"/>
  <c r="R16" i="28"/>
  <c r="K20" i="28"/>
  <c r="O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D30" i="28"/>
  <c r="E30" i="28"/>
  <c r="F30" i="28"/>
  <c r="G30" i="28"/>
  <c r="I30" i="28"/>
  <c r="J30" i="28"/>
  <c r="K30" i="28"/>
  <c r="N30" i="28"/>
  <c r="O30" i="28"/>
  <c r="R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G37" i="28"/>
  <c r="I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I21" i="43"/>
  <c r="J21" i="43"/>
  <c r="K21" i="43"/>
  <c r="P46" i="2" l="1"/>
  <c r="P47" i="19" s="1"/>
  <c r="P19" i="19"/>
  <c r="L46" i="2"/>
  <c r="L47" i="19" s="1"/>
  <c r="L43" i="19"/>
  <c r="AS18" i="2"/>
  <c r="H21" i="43"/>
  <c r="P37" i="28"/>
  <c r="P23" i="28"/>
  <c r="M21" i="43"/>
  <c r="AJ46" i="2"/>
  <c r="AJ47" i="19" s="1"/>
  <c r="AJ43" i="19"/>
  <c r="G21" i="28"/>
  <c r="AS24" i="19"/>
  <c r="R23" i="28"/>
  <c r="O21" i="43"/>
  <c r="AF46" i="2"/>
  <c r="AF47" i="19" s="1"/>
  <c r="AF19" i="19"/>
  <c r="AS33" i="19"/>
  <c r="AS32" i="42"/>
  <c r="AK33" i="19"/>
  <c r="AK32" i="42"/>
  <c r="AK42" i="42" s="1"/>
  <c r="AK47" i="42" s="1"/>
  <c r="AK42" i="2"/>
  <c r="AC33" i="19"/>
  <c r="AC32" i="42"/>
  <c r="AC42" i="42" s="1"/>
  <c r="AC47" i="42" s="1"/>
  <c r="AC42" i="2"/>
  <c r="U33" i="19"/>
  <c r="U32" i="42"/>
  <c r="U42" i="2"/>
  <c r="M33" i="19"/>
  <c r="M32" i="42"/>
  <c r="M42" i="42" s="1"/>
  <c r="M47" i="42" s="1"/>
  <c r="M42" i="2"/>
  <c r="E33" i="19"/>
  <c r="E32" i="42"/>
  <c r="E33" i="42" s="1"/>
  <c r="E42" i="2"/>
  <c r="H46" i="2"/>
  <c r="H47" i="19" s="1"/>
  <c r="H19" i="19"/>
  <c r="F37" i="28"/>
  <c r="O35" i="14"/>
  <c r="F40" i="42"/>
  <c r="F42" i="42"/>
  <c r="F47" i="42" s="1"/>
  <c r="F48" i="42" s="1"/>
  <c r="AF18" i="42"/>
  <c r="P18" i="42"/>
  <c r="P47" i="42" s="1"/>
  <c r="H18" i="42"/>
  <c r="H19" i="42" s="1"/>
  <c r="T46" i="2"/>
  <c r="T47" i="19" s="1"/>
  <c r="T43" i="19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AS40" i="2"/>
  <c r="G40" i="19"/>
  <c r="G39" i="42"/>
  <c r="AR46" i="2"/>
  <c r="AR47" i="19" s="1"/>
  <c r="AR43" i="19"/>
  <c r="X46" i="2"/>
  <c r="X47" i="19" s="1"/>
  <c r="X19" i="19"/>
  <c r="M28" i="14"/>
  <c r="P30" i="28" s="1"/>
  <c r="Q37" i="28"/>
  <c r="X47" i="42"/>
  <c r="E42" i="42"/>
  <c r="E47" i="42" s="1"/>
  <c r="E48" i="42" s="1"/>
  <c r="AF47" i="42"/>
  <c r="D46" i="2"/>
  <c r="D47" i="19" s="1"/>
  <c r="D43" i="19"/>
  <c r="AN46" i="2"/>
  <c r="AN47" i="19" s="1"/>
  <c r="AN19" i="19"/>
  <c r="P35" i="28"/>
  <c r="P34" i="28"/>
  <c r="Q30" i="28"/>
  <c r="O19" i="43"/>
  <c r="R21" i="28"/>
  <c r="K23" i="28"/>
  <c r="P27" i="28"/>
  <c r="AN47" i="42"/>
  <c r="U42" i="42"/>
  <c r="U47" i="42" s="1"/>
  <c r="AD43" i="19"/>
  <c r="Z46" i="2"/>
  <c r="Z47" i="19" s="1"/>
  <c r="AB46" i="2"/>
  <c r="AB47" i="19" s="1"/>
  <c r="AB43" i="19"/>
  <c r="N18" i="43"/>
  <c r="P20" i="28"/>
  <c r="E40" i="42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G20" i="28"/>
  <c r="N21" i="14"/>
  <c r="I42" i="42"/>
  <c r="I47" i="42" s="1"/>
  <c r="I48" i="42" s="1"/>
  <c r="AS39" i="2"/>
  <c r="AS19" i="2"/>
  <c r="AS20" i="19" s="1"/>
  <c r="H30" i="28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G19" i="19"/>
  <c r="A4" i="2" s="1"/>
  <c r="L21" i="43"/>
  <c r="AE46" i="2" l="1"/>
  <c r="AE47" i="19" s="1"/>
  <c r="AE43" i="19"/>
  <c r="U46" i="2"/>
  <c r="U47" i="19" s="1"/>
  <c r="U43" i="19"/>
  <c r="O23" i="28"/>
  <c r="AS40" i="19"/>
  <c r="AS39" i="42"/>
  <c r="AS42" i="42" s="1"/>
  <c r="AS47" i="42" s="1"/>
  <c r="L42" i="42"/>
  <c r="L47" i="42" s="1"/>
  <c r="L48" i="42" s="1"/>
  <c r="L33" i="42"/>
  <c r="AS47" i="2"/>
  <c r="AS41" i="19"/>
  <c r="G46" i="2"/>
  <c r="G47" i="19" s="1"/>
  <c r="G43" i="19"/>
  <c r="A5" i="2" s="1"/>
  <c r="AS19" i="19"/>
  <c r="G23" i="28"/>
  <c r="E8" i="27" s="1"/>
  <c r="AS18" i="42"/>
  <c r="D33" i="42"/>
  <c r="D42" i="42"/>
  <c r="D47" i="42" s="1"/>
  <c r="D48" i="42" s="1"/>
  <c r="Q23" i="28"/>
  <c r="N21" i="43"/>
  <c r="O46" i="2"/>
  <c r="O47" i="19" s="1"/>
  <c r="O43" i="19"/>
  <c r="E46" i="2"/>
  <c r="E47" i="19" s="1"/>
  <c r="E43" i="19"/>
  <c r="AK46" i="2"/>
  <c r="AK47" i="19" s="1"/>
  <c r="AK43" i="19"/>
  <c r="A6" i="14"/>
  <c r="A3" i="14"/>
  <c r="AM46" i="2"/>
  <c r="AM47" i="19" s="1"/>
  <c r="AM43" i="19"/>
  <c r="AC46" i="2"/>
  <c r="AC47" i="19" s="1"/>
  <c r="AC43" i="19"/>
  <c r="AS42" i="2"/>
  <c r="G40" i="42"/>
  <c r="G42" i="42"/>
  <c r="G47" i="42" s="1"/>
  <c r="G48" i="42" s="1"/>
  <c r="H47" i="42"/>
  <c r="H48" i="42" s="1"/>
  <c r="W46" i="2"/>
  <c r="W47" i="19" s="1"/>
  <c r="W43" i="19"/>
  <c r="R36" i="28"/>
  <c r="R37" i="28"/>
  <c r="A4" i="14" s="1"/>
  <c r="M46" i="2"/>
  <c r="M47" i="19" s="1"/>
  <c r="M43" i="19"/>
  <c r="AS46" i="2" l="1"/>
  <c r="AS47" i="19" s="1"/>
  <c r="A7" i="2" s="1"/>
  <c r="AS43" i="19"/>
  <c r="A3" i="2" s="1"/>
  <c r="AS48" i="19"/>
  <c r="A6" i="2" s="1"/>
  <c r="T16" i="28"/>
  <c r="E5" i="27" l="1"/>
  <c r="E6" i="27"/>
</calcChain>
</file>

<file path=xl/sharedStrings.xml><?xml version="1.0" encoding="utf-8"?>
<sst xmlns="http://schemas.openxmlformats.org/spreadsheetml/2006/main" count="982" uniqueCount="412">
  <si>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</si>
  <si>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</si>
  <si>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</si>
  <si>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</si>
  <si>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</si>
  <si>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</si>
  <si>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</si>
  <si>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</si>
  <si>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</si>
  <si>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</si>
  <si>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</si>
  <si>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</si>
  <si>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</si>
  <si>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</si>
  <si>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</si>
  <si>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</si>
  <si>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</si>
  <si>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</si>
  <si>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</si>
  <si>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</si>
  <si>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</si>
  <si>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</si>
  <si>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</si>
  <si>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</si>
  <si>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</si>
  <si>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</si>
  <si>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</si>
  <si>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</si>
  <si>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</si>
  <si>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</si>
  <si>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</si>
  <si>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</si>
  <si>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</si>
  <si>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</si>
  <si>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</si>
  <si>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</si>
  <si>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</si>
  <si>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</si>
  <si>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</si>
  <si>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</si>
  <si>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</si>
  <si>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</si>
  <si>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</si>
  <si>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</si>
  <si>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</si>
  <si>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</si>
  <si>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</si>
  <si>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</si>
  <si>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</si>
  <si>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</si>
  <si>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</si>
  <si>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</si>
  <si>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</si>
  <si>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</si>
  <si>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</si>
  <si>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</si>
  <si>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</si>
  <si>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</si>
  <si>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</si>
  <si>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</si>
  <si>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</si>
  <si>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</si>
  <si>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</si>
  <si>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</si>
  <si>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</si>
  <si>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</si>
  <si>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</si>
  <si>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</si>
  <si>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</si>
  <si>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</si>
  <si>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</si>
  <si>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</si>
  <si>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</si>
  <si>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</si>
  <si>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</si>
  <si>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</si>
  <si>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</si>
  <si>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</si>
  <si>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</si>
  <si>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</si>
  <si>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</si>
  <si>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</si>
  <si>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</si>
  <si>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</si>
  <si>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</si>
  <si>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</si>
  <si>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</si>
  <si>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</si>
  <si>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</si>
  <si>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</si>
  <si>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</si>
  <si>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</si>
  <si>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</si>
  <si>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</si>
  <si>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</si>
  <si>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</si>
  <si>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</si>
  <si>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</si>
  <si>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</si>
  <si>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</si>
  <si>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</si>
  <si>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</si>
  <si>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</si>
  <si>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</si>
  <si>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</si>
  <si>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</si>
  <si>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</si>
  <si>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</si>
  <si>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</si>
  <si>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</si>
  <si>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</si>
  <si>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</si>
  <si>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</si>
  <si>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</si>
  <si>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</si>
  <si>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</si>
  <si>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</si>
  <si>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</si>
  <si>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</si>
  <si>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</si>
  <si>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</si>
  <si>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</si>
  <si>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</si>
  <si>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</si>
  <si>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</si>
  <si>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</si>
  <si>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</si>
  <si>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</si>
  <si>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</si>
  <si>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</si>
  <si>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</si>
  <si>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</si>
  <si>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</si>
  <si>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</si>
  <si>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</si>
  <si>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</si>
  <si>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</si>
  <si>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</si>
  <si>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</si>
  <si>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</si>
  <si>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</si>
  <si>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</si>
  <si>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</si>
  <si>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</si>
  <si>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</si>
  <si>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</si>
  <si>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</si>
  <si>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</si>
  <si>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</si>
  <si>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</si>
  <si>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</si>
  <si>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</si>
  <si>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</si>
  <si>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</si>
  <si>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</si>
  <si>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</si>
  <si>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</si>
  <si>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</si>
  <si>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</si>
  <si>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</si>
  <si>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</si>
  <si>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</si>
  <si>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</si>
  <si>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</si>
  <si>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</si>
  <si>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</si>
  <si>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</si>
  <si>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</si>
  <si>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</si>
  <si>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</si>
  <si>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</si>
  <si>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</si>
  <si>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</si>
  <si>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</si>
  <si>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</si>
  <si>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</si>
  <si>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</si>
  <si>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</si>
  <si>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</si>
  <si>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</si>
  <si>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</si>
  <si>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</si>
  <si>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</si>
  <si>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</si>
  <si>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</si>
  <si>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</si>
  <si>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</si>
  <si>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</si>
  <si>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</si>
  <si>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</si>
  <si>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</si>
  <si>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</si>
  <si>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</si>
  <si>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</si>
  <si>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</si>
  <si>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</si>
  <si>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</si>
  <si>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</si>
  <si>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</si>
  <si>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</si>
  <si>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</si>
  <si>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</si>
  <si>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</si>
  <si>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</si>
  <si>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</si>
  <si>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</si>
  <si>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</si>
  <si>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марта  2010 года </t>
  </si>
  <si>
    <t>Nominal or notional principal amounts outstanding at end-March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</si>
  <si>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</si>
  <si>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</si>
  <si>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</si>
  <si>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</si>
  <si>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</si>
  <si>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</si>
  <si>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</si>
  <si>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</si>
  <si>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</si>
  <si>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</si>
  <si>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</si>
  <si>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</si>
  <si>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</si>
  <si>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</si>
  <si>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</si>
  <si>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</si>
  <si>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</si>
  <si>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</si>
  <si>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</si>
  <si>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</si>
  <si>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</si>
  <si>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</si>
  <si>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</si>
  <si>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</si>
  <si>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</si>
  <si>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</si>
  <si>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</si>
  <si>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</si>
  <si>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</si>
  <si>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</si>
  <si>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</si>
  <si>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</si>
  <si>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</si>
  <si>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</si>
  <si>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</si>
  <si>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</si>
  <si>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</si>
  <si>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</si>
  <si>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</si>
  <si>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</si>
  <si>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</si>
  <si>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</si>
  <si>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</si>
  <si>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</si>
  <si>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</si>
  <si>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</si>
  <si>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</si>
  <si>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</si>
  <si>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</si>
  <si>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</si>
  <si>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</si>
  <si>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</si>
  <si>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1676</t>
  </si>
  <si>
    <t>ООО "ЕВРАЗБАНК"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</si>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</sst>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zoomScale="85" workbookViewId="0">
      <pane xSplit="2" ySplit="3" topLeftCell="C7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229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258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221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214</v>
      </c>
    </row>
    <row r="31" spans="1:4">
      <c r="A31">
        <v>28</v>
      </c>
      <c r="B31" s="438" t="s">
        <v>269</v>
      </c>
      <c r="C31" s="439" t="s">
        <v>270</v>
      </c>
      <c r="D31" s="439" t="s">
        <v>271</v>
      </c>
    </row>
    <row r="32" spans="1:4">
      <c r="A32">
        <v>29</v>
      </c>
      <c r="B32" s="438" t="s">
        <v>272</v>
      </c>
      <c r="C32" s="439" t="s">
        <v>273</v>
      </c>
      <c r="D32" s="439" t="s">
        <v>221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214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221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214</v>
      </c>
    </row>
    <row r="57" spans="1:4">
      <c r="A57">
        <v>54</v>
      </c>
      <c r="B57" s="438" t="s">
        <v>322</v>
      </c>
      <c r="C57" s="439" t="s">
        <v>323</v>
      </c>
      <c r="D57" s="439" t="s">
        <v>214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229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214</v>
      </c>
    </row>
    <row r="76" spans="1:4">
      <c r="A76">
        <v>73</v>
      </c>
      <c r="B76" s="438" t="s">
        <v>360</v>
      </c>
      <c r="C76" s="439" t="s">
        <v>361</v>
      </c>
      <c r="D76" s="439" t="s">
        <v>221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211</v>
      </c>
    </row>
    <row r="94" spans="1:4">
      <c r="A94">
        <v>91</v>
      </c>
      <c r="B94" s="438" t="s">
        <v>396</v>
      </c>
      <c r="C94" s="439" t="s">
        <v>397</v>
      </c>
      <c r="D94" s="439" t="s">
        <v>211</v>
      </c>
    </row>
    <row r="95" spans="1:4">
      <c r="A95">
        <v>92</v>
      </c>
      <c r="B95" s="438" t="s">
        <v>398</v>
      </c>
      <c r="C95" s="439" t="s">
        <v>399</v>
      </c>
      <c r="D95" s="439" t="s">
        <v>214</v>
      </c>
    </row>
    <row r="96" spans="1:4">
      <c r="A96">
        <v>93</v>
      </c>
      <c r="B96" s="438" t="s">
        <v>400</v>
      </c>
      <c r="C96" s="439" t="s">
        <v>401</v>
      </c>
      <c r="D96" s="439" t="s">
        <v>211</v>
      </c>
    </row>
    <row r="97" spans="1:4">
      <c r="A97">
        <v>94</v>
      </c>
      <c r="B97" s="438" t="s">
        <v>402</v>
      </c>
      <c r="C97" s="439" t="s">
        <v>403</v>
      </c>
      <c r="D97" s="439" t="s">
        <v>211</v>
      </c>
    </row>
    <row r="98" spans="1:4">
      <c r="A98">
        <v>95</v>
      </c>
      <c r="B98" s="438" t="s">
        <v>404</v>
      </c>
      <c r="C98" s="439" t="s">
        <v>405</v>
      </c>
      <c r="D98" s="439" t="s">
        <v>211</v>
      </c>
    </row>
    <row r="99" spans="1:4">
      <c r="A99">
        <v>96</v>
      </c>
      <c r="B99" s="438" t="s">
        <v>406</v>
      </c>
      <c r="C99" s="439" t="s">
        <v>407</v>
      </c>
      <c r="D99" s="439" t="s">
        <v>211</v>
      </c>
    </row>
    <row r="100" spans="1:4">
      <c r="A100">
        <v>97</v>
      </c>
      <c r="B100" s="438" t="s">
        <v>408</v>
      </c>
      <c r="C100" s="439" t="s">
        <v>409</v>
      </c>
      <c r="D100" s="439" t="s">
        <v>211</v>
      </c>
    </row>
    <row r="101" spans="1:4">
      <c r="A101">
        <v>98</v>
      </c>
      <c r="B101" s="438" t="s">
        <v>410</v>
      </c>
      <c r="C101" s="439" t="s">
        <v>411</v>
      </c>
      <c r="D10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10756.787307394985</v>
      </c>
      <c r="E18" s="315">
        <v>6777.878116310003</v>
      </c>
      <c r="F18" s="315">
        <v>134.43663350999998</v>
      </c>
      <c r="G18" s="315">
        <v>231.30945238000004</v>
      </c>
      <c r="H18" s="315">
        <v>7899.8567741400002</v>
      </c>
      <c r="I18" s="315">
        <v>0</v>
      </c>
      <c r="J18" s="315">
        <v>32.856198219999996</v>
      </c>
      <c r="K18" s="315">
        <v>99.865691960000007</v>
      </c>
      <c r="L18" s="316">
        <v>0</v>
      </c>
      <c r="M18" s="297">
        <f t="shared" ref="M18:O20" si="0">+SUM(D18,G18,J18)</f>
        <v>11020.952957994985</v>
      </c>
      <c r="N18" s="297">
        <f>+SUM(E18,H18,K18)</f>
        <v>14777.600582410003</v>
      </c>
      <c r="O18" s="297">
        <f>+SUM(F18,I18,L18)</f>
        <v>134.43663350999998</v>
      </c>
    </row>
    <row r="19" spans="1:15" s="17" customFormat="1" ht="18" customHeight="1">
      <c r="A19" s="24"/>
      <c r="B19" s="51" t="s">
        <v>106</v>
      </c>
      <c r="C19" s="25"/>
      <c r="D19" s="315">
        <v>23257.568738760052</v>
      </c>
      <c r="E19" s="315">
        <v>9807.6988268000059</v>
      </c>
      <c r="F19" s="315">
        <v>536.62262607999992</v>
      </c>
      <c r="G19" s="315">
        <v>696.2779350349997</v>
      </c>
      <c r="H19" s="315">
        <v>7263.5971018800001</v>
      </c>
      <c r="I19" s="315">
        <v>0</v>
      </c>
      <c r="J19" s="315">
        <v>161.34921549500001</v>
      </c>
      <c r="K19" s="315">
        <v>236.96734511999998</v>
      </c>
      <c r="L19" s="316">
        <v>0</v>
      </c>
      <c r="M19" s="297">
        <f t="shared" si="0"/>
        <v>24115.195889290051</v>
      </c>
      <c r="N19" s="297">
        <f>+SUM(E19,H19,K19)</f>
        <v>17308.263273800007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3597.3251383449965</v>
      </c>
      <c r="E20" s="315">
        <v>1559.5133259300003</v>
      </c>
      <c r="F20" s="315">
        <v>11.389088749999999</v>
      </c>
      <c r="G20" s="315">
        <v>93.922480640000003</v>
      </c>
      <c r="H20" s="315">
        <v>395.74777101000001</v>
      </c>
      <c r="I20" s="315">
        <v>12.097759030000001</v>
      </c>
      <c r="J20" s="315">
        <v>827.88598199500007</v>
      </c>
      <c r="K20" s="315">
        <v>152.45280295999999</v>
      </c>
      <c r="L20" s="316">
        <v>15.170583690000001</v>
      </c>
      <c r="M20" s="297">
        <f t="shared" si="0"/>
        <v>4519.133600979997</v>
      </c>
      <c r="N20" s="297">
        <f t="shared" si="0"/>
        <v>2107.7138999000003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37611.681184500034</v>
      </c>
      <c r="E21" s="296">
        <f t="shared" ref="E21:K21" si="1">+SUM(E18:E20)</f>
        <v>18145.090269040011</v>
      </c>
      <c r="F21" s="296">
        <f t="shared" si="1"/>
        <v>682.44834833999994</v>
      </c>
      <c r="G21" s="296">
        <f t="shared" si="1"/>
        <v>1021.5098680549997</v>
      </c>
      <c r="H21" s="296">
        <f t="shared" si="1"/>
        <v>15559.20164703</v>
      </c>
      <c r="I21" s="296">
        <f>+SUM(I18:I20)</f>
        <v>12.097759030000001</v>
      </c>
      <c r="J21" s="296">
        <f>+SUM(J18:J20)</f>
        <v>1022.0913957100001</v>
      </c>
      <c r="K21" s="296">
        <f t="shared" si="1"/>
        <v>489.28584003999998</v>
      </c>
      <c r="L21" s="313">
        <f>+SUM(L18:L20)</f>
        <v>15.170583690000001</v>
      </c>
      <c r="M21" s="314">
        <f>+SUM(M18:M20)</f>
        <v>39655.282448265032</v>
      </c>
      <c r="N21" s="296">
        <f>+SUM(N18:N20)</f>
        <v>34193.577756110011</v>
      </c>
      <c r="O21" s="296">
        <f>+SUM(O18:O20)</f>
        <v>709.7166910599999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4" zoomScaleNormal="75" zoomScaleSheetLayoutView="100" workbookViewId="0">
      <selection activeCell="H13" sqref="H13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16738.857936060009</v>
      </c>
      <c r="E15" s="430">
        <f>OUT_1!E15</f>
        <v>5226.7137781800002</v>
      </c>
      <c r="F15" s="430">
        <f>OUT_1!F15</f>
        <v>63.560129240000009</v>
      </c>
      <c r="G15" s="430">
        <f>OUT_1!G15</f>
        <v>394.32368606000006</v>
      </c>
      <c r="H15" s="430">
        <f>OUT_1!H15</f>
        <v>225.00806198000001</v>
      </c>
      <c r="I15" s="430">
        <f>OUT_1!I15</f>
        <v>1.7569359999999999E-2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3.5132999999999996E-4</v>
      </c>
      <c r="R15" s="430">
        <f>OUT_1!R15</f>
        <v>9.1763839999999999E-2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3.5973810000000009E-2</v>
      </c>
      <c r="AE15" s="430">
        <f>OUT_1!AE15</f>
        <v>3.7574999999999998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12605.185455640005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0.2662736</v>
      </c>
      <c r="AR15" s="430">
        <f>OUT_1!AR15</f>
        <v>57.443635299999997</v>
      </c>
      <c r="AS15" s="430">
        <f>OUT_1!AS15</f>
        <v>17669.102057200005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31586.267146490041</v>
      </c>
      <c r="E16" s="430">
        <f>OUT_1!E16</f>
        <v>9726.5216215500004</v>
      </c>
      <c r="F16" s="430">
        <f>OUT_1!F16</f>
        <v>422.74198588999991</v>
      </c>
      <c r="G16" s="430">
        <f>OUT_1!G16</f>
        <v>597.84387383000001</v>
      </c>
      <c r="H16" s="430">
        <f>OUT_1!H16</f>
        <v>515.04831107999996</v>
      </c>
      <c r="I16" s="430">
        <f>OUT_1!I16</f>
        <v>30.810329269999997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0.99589083999999994</v>
      </c>
      <c r="R16" s="430">
        <f>OUT_1!R16</f>
        <v>3.8170600000000002E-3</v>
      </c>
      <c r="S16" s="430">
        <f>OUT_1!S16</f>
        <v>0</v>
      </c>
      <c r="T16" s="430">
        <f>OUT_1!T16</f>
        <v>13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0.10857384</v>
      </c>
      <c r="AE16" s="430">
        <f>OUT_1!AE16</f>
        <v>2.9529999999999998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24043.058215820041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264.17729644000013</v>
      </c>
      <c r="AS16" s="430">
        <f>OUT_1!AS16</f>
        <v>33601.890191620056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3860.7454552199983</v>
      </c>
      <c r="E17" s="430">
        <f>OUT_1!E17</f>
        <v>1786.5225117600005</v>
      </c>
      <c r="F17" s="430">
        <f>OUT_1!F17</f>
        <v>15.37572769</v>
      </c>
      <c r="G17" s="430">
        <f>OUT_1!G17</f>
        <v>112.91457594000002</v>
      </c>
      <c r="H17" s="430">
        <f>OUT_1!H17</f>
        <v>2.4611298199999996</v>
      </c>
      <c r="I17" s="430">
        <f>OUT_1!I17</f>
        <v>10.009742470000001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4543.9075163699999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4.5184468000000004</v>
      </c>
      <c r="AS17" s="430">
        <f>OUT_1!AS17</f>
        <v>5168.2275530349998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52185.870537770046</v>
      </c>
      <c r="E18" s="430">
        <f>OUT_1!E18</f>
        <v>16739.757911490004</v>
      </c>
      <c r="F18" s="430">
        <f>OUT_1!F18</f>
        <v>501.67784281999997</v>
      </c>
      <c r="G18" s="430">
        <f>OUT_1!G18</f>
        <v>1105.0821358300002</v>
      </c>
      <c r="H18" s="430">
        <f>OUT_1!H18</f>
        <v>742.51750287999994</v>
      </c>
      <c r="I18" s="430">
        <f>OUT_1!I18</f>
        <v>40.837641099999999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0.99624216999999993</v>
      </c>
      <c r="R18" s="430">
        <f>OUT_1!R18</f>
        <v>9.5580899999999996E-2</v>
      </c>
      <c r="S18" s="430">
        <f>OUT_1!S18</f>
        <v>0</v>
      </c>
      <c r="T18" s="430">
        <f>OUT_1!T18</f>
        <v>13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0.14454765000000003</v>
      </c>
      <c r="AE18" s="430">
        <f>OUT_1!AE18</f>
        <v>6.7104999999999997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41192.151187830052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0.2662736</v>
      </c>
      <c r="AR18" s="430">
        <f>OUT_1!AR18</f>
        <v>326.13937854000011</v>
      </c>
      <c r="AS18" s="430">
        <f>OUT_1!AS18</f>
        <v>56439.219801855063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52185.870537770046</v>
      </c>
      <c r="E19" s="436">
        <f t="shared" si="0"/>
        <v>16739.757911490004</v>
      </c>
      <c r="F19" s="436">
        <f t="shared" si="0"/>
        <v>501.67784281999997</v>
      </c>
      <c r="G19" s="436">
        <f t="shared" si="0"/>
        <v>1105.0821358300002</v>
      </c>
      <c r="H19" s="436">
        <f t="shared" si="0"/>
        <v>742.51750287999994</v>
      </c>
      <c r="I19" s="436">
        <f t="shared" si="0"/>
        <v>40.837641099999999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4251.9339443899999</v>
      </c>
      <c r="E29" s="430">
        <f>OUT_1!E29</f>
        <v>3879.2322821299999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8103.5024812700012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8131.1662265200002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4459.9242471599991</v>
      </c>
      <c r="E30" s="430">
        <f>OUT_1!E30</f>
        <v>3499.9507897600001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7794.1489475500011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7959.8750369150002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396.49467834999996</v>
      </c>
      <c r="E31" s="430">
        <f>OUT_1!E31</f>
        <v>186.45638302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376.90806605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501.76801068999998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9108.3528698999999</v>
      </c>
      <c r="E32" s="430">
        <f>OUT_1!E32</f>
        <v>7565.6394549100005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16274.559494870002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16592.809274125004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9108.3528698999999</v>
      </c>
      <c r="E33" s="436">
        <f t="shared" si="1"/>
        <v>7565.6394549100005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115.09169786</v>
      </c>
      <c r="E36" s="430">
        <f>OUT_1!E36</f>
        <v>17.63019233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94.247574319999998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132.72189018999998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362.3421429</v>
      </c>
      <c r="E37" s="430">
        <f>OUT_1!E37</f>
        <v>117.15746839000001</v>
      </c>
      <c r="F37" s="430">
        <f>OUT_1!F37</f>
        <v>44.473799870000001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71.579214119999989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398.31656061500001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617.66852230999996</v>
      </c>
      <c r="E38" s="430">
        <f>OUT_1!E38</f>
        <v>377.84084632999998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995.50936864999994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995.509368645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1095.1023630699999</v>
      </c>
      <c r="E39" s="430">
        <f>OUT_1!E39</f>
        <v>512.62850705000005</v>
      </c>
      <c r="F39" s="430">
        <f>OUT_1!F39</f>
        <v>55.454122330000004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1161.3361570899999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1526.5478194500001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512.62850705000005</v>
      </c>
      <c r="F40" s="436">
        <f t="shared" si="2"/>
        <v>55.454122330000004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10203.45523297</v>
      </c>
      <c r="E42" s="430">
        <f t="shared" si="3"/>
        <v>8078.2679619600003</v>
      </c>
      <c r="F42" s="430">
        <f t="shared" si="3"/>
        <v>99.131016289999991</v>
      </c>
      <c r="G42" s="430">
        <f t="shared" si="3"/>
        <v>118.59851571000002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17435.895651960003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18119.357093575003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62389.325770740048</v>
      </c>
      <c r="E47" s="431">
        <f t="shared" si="4"/>
        <v>24818.025873450002</v>
      </c>
      <c r="F47" s="431">
        <f t="shared" si="4"/>
        <v>600.80885910999996</v>
      </c>
      <c r="G47" s="431">
        <f t="shared" si="4"/>
        <v>1223.6806515400003</v>
      </c>
      <c r="H47" s="431">
        <f t="shared" si="4"/>
        <v>742.51750287999994</v>
      </c>
      <c r="I47" s="431">
        <f t="shared" si="4"/>
        <v>40.837641099999999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0.99624216999999993</v>
      </c>
      <c r="R47" s="431">
        <f t="shared" si="4"/>
        <v>9.5580899999999996E-2</v>
      </c>
      <c r="S47" s="431">
        <f t="shared" si="4"/>
        <v>0</v>
      </c>
      <c r="T47" s="431">
        <f t="shared" si="4"/>
        <v>13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0.14454765000000003</v>
      </c>
      <c r="AE47" s="431">
        <f t="shared" si="4"/>
        <v>6.7104999999999997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58628.046839790055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0.2662736</v>
      </c>
      <c r="AR47" s="431">
        <f t="shared" si="4"/>
        <v>629.50518680000005</v>
      </c>
      <c r="AS47" s="431">
        <f t="shared" si="4"/>
        <v>74558.576895430073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62389.325770740048</v>
      </c>
      <c r="E48" s="390">
        <f t="shared" si="5"/>
        <v>24818.025873450002</v>
      </c>
      <c r="F48" s="390">
        <f t="shared" si="5"/>
        <v>600.80885910999996</v>
      </c>
      <c r="G48" s="390">
        <f t="shared" si="5"/>
        <v>1223.6806515400003</v>
      </c>
      <c r="H48" s="390">
        <f t="shared" si="5"/>
        <v>742.51750287999994</v>
      </c>
      <c r="I48" s="390">
        <f t="shared" si="5"/>
        <v>40.837641099999999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O34" sqref="O3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10756.787307394985</v>
      </c>
      <c r="E18" s="430">
        <f>OUT_4!E18</f>
        <v>6777.878116310003</v>
      </c>
      <c r="F18" s="430">
        <f>OUT_4!F18</f>
        <v>134.43663350999998</v>
      </c>
      <c r="G18" s="430">
        <f>OUT_4!G18</f>
        <v>231.30945238000004</v>
      </c>
      <c r="H18" s="430">
        <f>OUT_4!H18</f>
        <v>7899.8567741400002</v>
      </c>
      <c r="I18" s="430">
        <f>OUT_4!I18</f>
        <v>0</v>
      </c>
      <c r="J18" s="430">
        <f>OUT_4!J18</f>
        <v>32.856198219999996</v>
      </c>
      <c r="K18" s="430">
        <f>OUT_4!K18</f>
        <v>99.865691960000007</v>
      </c>
      <c r="L18" s="430">
        <f>OUT_4!L18</f>
        <v>0</v>
      </c>
      <c r="M18" s="430">
        <f>OUT_4!M18</f>
        <v>11020.952957994985</v>
      </c>
      <c r="N18" s="430">
        <f>OUT_4!N18</f>
        <v>14777.600582410003</v>
      </c>
      <c r="O18" s="430">
        <f>OUT_4!O18</f>
        <v>134.43663350999998</v>
      </c>
    </row>
    <row r="19" spans="1:16" s="376" customFormat="1" ht="15">
      <c r="A19" s="385"/>
      <c r="B19" s="444" t="s">
        <v>158</v>
      </c>
      <c r="C19" s="445"/>
      <c r="D19" s="430">
        <f>OUT_4!D19</f>
        <v>23257.568738760052</v>
      </c>
      <c r="E19" s="430">
        <f>OUT_4!E19</f>
        <v>9807.6988268000059</v>
      </c>
      <c r="F19" s="430">
        <f>OUT_4!F19</f>
        <v>536.62262607999992</v>
      </c>
      <c r="G19" s="430">
        <f>OUT_4!G19</f>
        <v>696.2779350349997</v>
      </c>
      <c r="H19" s="430">
        <f>OUT_4!H19</f>
        <v>7263.5971018800001</v>
      </c>
      <c r="I19" s="430">
        <f>OUT_4!I19</f>
        <v>0</v>
      </c>
      <c r="J19" s="430">
        <f>OUT_4!J19</f>
        <v>161.34921549500001</v>
      </c>
      <c r="K19" s="430">
        <f>OUT_4!K19</f>
        <v>236.96734511999998</v>
      </c>
      <c r="L19" s="430">
        <f>OUT_4!L19</f>
        <v>0</v>
      </c>
      <c r="M19" s="430">
        <f>OUT_4!M19</f>
        <v>24115.195889290051</v>
      </c>
      <c r="N19" s="430">
        <f>OUT_4!N19</f>
        <v>17308.263273800007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3597.3251383449965</v>
      </c>
      <c r="E20" s="430">
        <f>OUT_4!E20</f>
        <v>1559.5133259300003</v>
      </c>
      <c r="F20" s="430">
        <f>OUT_4!F20</f>
        <v>11.389088749999999</v>
      </c>
      <c r="G20" s="430">
        <f>OUT_4!G20</f>
        <v>93.922480640000003</v>
      </c>
      <c r="H20" s="430">
        <f>OUT_4!H20</f>
        <v>395.74777101000001</v>
      </c>
      <c r="I20" s="430">
        <f>OUT_4!I20</f>
        <v>12.097759030000001</v>
      </c>
      <c r="J20" s="430">
        <f>OUT_4!J20</f>
        <v>827.88598199500007</v>
      </c>
      <c r="K20" s="430">
        <f>OUT_4!K20</f>
        <v>152.45280295999999</v>
      </c>
      <c r="L20" s="430">
        <f>OUT_4!L20</f>
        <v>15.170583690000001</v>
      </c>
      <c r="M20" s="430">
        <f>OUT_4!M20</f>
        <v>4519.133600979997</v>
      </c>
      <c r="N20" s="430">
        <f>OUT_4!N20</f>
        <v>2107.7138999000003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37611.681184500034</v>
      </c>
      <c r="E21" s="431">
        <f>OUT_4!E21</f>
        <v>18145.090269040011</v>
      </c>
      <c r="F21" s="431">
        <f>OUT_4!F21</f>
        <v>682.44834833999994</v>
      </c>
      <c r="G21" s="431">
        <f>OUT_4!G21</f>
        <v>1021.5098680549997</v>
      </c>
      <c r="H21" s="431">
        <f>OUT_4!H21</f>
        <v>15559.20164703</v>
      </c>
      <c r="I21" s="431">
        <f>OUT_4!I21</f>
        <v>12.097759030000001</v>
      </c>
      <c r="J21" s="431">
        <f>OUT_4!J21</f>
        <v>1022.0913957100001</v>
      </c>
      <c r="K21" s="431">
        <f>OUT_4!K21</f>
        <v>489.28584003999998</v>
      </c>
      <c r="L21" s="431">
        <f>OUT_4!L21</f>
        <v>15.170583690000001</v>
      </c>
      <c r="M21" s="431">
        <f>OUT_4!M21</f>
        <v>39655.282448265032</v>
      </c>
      <c r="N21" s="431">
        <f>OUT_4!N21</f>
        <v>34193.577756110011</v>
      </c>
      <c r="O21" s="431">
        <f>OUT_4!O21</f>
        <v>709.7166910599999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16738.857936060009</v>
      </c>
      <c r="E15" s="227">
        <v>5226.7137781800002</v>
      </c>
      <c r="F15" s="225">
        <v>63.560129240000009</v>
      </c>
      <c r="G15" s="227">
        <v>394.32368606000006</v>
      </c>
      <c r="H15" s="227">
        <v>225.00806198000001</v>
      </c>
      <c r="I15" s="227">
        <v>1.7569359999999999E-2</v>
      </c>
      <c r="J15" s="227"/>
      <c r="K15" s="227"/>
      <c r="L15" s="227"/>
      <c r="M15" s="227"/>
      <c r="N15" s="227"/>
      <c r="O15" s="227"/>
      <c r="P15" s="227"/>
      <c r="Q15" s="227">
        <v>3.5132999999999996E-4</v>
      </c>
      <c r="R15" s="227">
        <v>9.1763839999999999E-2</v>
      </c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>
        <v>3.5973810000000009E-2</v>
      </c>
      <c r="AE15" s="227">
        <v>3.7574999999999998</v>
      </c>
      <c r="AF15" s="227"/>
      <c r="AG15" s="227"/>
      <c r="AH15" s="227"/>
      <c r="AI15" s="227"/>
      <c r="AJ15" s="227">
        <v>12605.185455640005</v>
      </c>
      <c r="AK15" s="227"/>
      <c r="AL15" s="227"/>
      <c r="AM15" s="227"/>
      <c r="AN15" s="227"/>
      <c r="AO15" s="227"/>
      <c r="AP15" s="227"/>
      <c r="AQ15" s="227">
        <v>0.2662736</v>
      </c>
      <c r="AR15" s="227">
        <v>57.443635299999997</v>
      </c>
      <c r="AS15" s="295">
        <f>SUM(D15:AR15)/2</f>
        <v>17669.102057200005</v>
      </c>
    </row>
    <row r="16" spans="1:62" s="23" customFormat="1" ht="18" customHeight="1">
      <c r="A16" s="26"/>
      <c r="B16" s="51" t="s">
        <v>106</v>
      </c>
      <c r="C16" s="328"/>
      <c r="D16" s="227">
        <v>31586.267146490041</v>
      </c>
      <c r="E16" s="227">
        <v>9726.5216215500004</v>
      </c>
      <c r="F16" s="227">
        <v>422.74198588999991</v>
      </c>
      <c r="G16" s="227">
        <v>597.84387383000001</v>
      </c>
      <c r="H16" s="227">
        <v>515.04831107999996</v>
      </c>
      <c r="I16" s="225">
        <v>30.810329269999997</v>
      </c>
      <c r="J16" s="227"/>
      <c r="K16" s="227"/>
      <c r="L16" s="227"/>
      <c r="M16" s="227"/>
      <c r="N16" s="227"/>
      <c r="O16" s="227"/>
      <c r="P16" s="227"/>
      <c r="Q16" s="227">
        <v>0.99589083999999994</v>
      </c>
      <c r="R16" s="227">
        <v>3.8170600000000002E-3</v>
      </c>
      <c r="S16" s="227"/>
      <c r="T16" s="227">
        <v>13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0.10857384</v>
      </c>
      <c r="AE16" s="227">
        <v>2.9529999999999998</v>
      </c>
      <c r="AF16" s="227"/>
      <c r="AG16" s="227"/>
      <c r="AH16" s="227"/>
      <c r="AI16" s="227"/>
      <c r="AJ16" s="227">
        <v>24043.058215820041</v>
      </c>
      <c r="AK16" s="227"/>
      <c r="AL16" s="227">
        <v>0.25032113</v>
      </c>
      <c r="AM16" s="227"/>
      <c r="AN16" s="227"/>
      <c r="AO16" s="227"/>
      <c r="AP16" s="227"/>
      <c r="AQ16" s="227"/>
      <c r="AR16" s="227">
        <v>264.17729644000013</v>
      </c>
      <c r="AS16" s="295">
        <f>SUM(D16:AR16)/2</f>
        <v>33601.890191620056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3860.7454552199983</v>
      </c>
      <c r="E17" s="227">
        <v>1786.5225117600005</v>
      </c>
      <c r="F17" s="227">
        <v>15.37572769</v>
      </c>
      <c r="G17" s="227">
        <v>112.91457594000002</v>
      </c>
      <c r="H17" s="227">
        <v>2.4611298199999996</v>
      </c>
      <c r="I17" s="227">
        <v>10.009742470000001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4543.9075163699999</v>
      </c>
      <c r="AK17" s="227"/>
      <c r="AL17" s="227"/>
      <c r="AM17" s="227"/>
      <c r="AN17" s="227"/>
      <c r="AO17" s="227"/>
      <c r="AP17" s="227"/>
      <c r="AQ17" s="227"/>
      <c r="AR17" s="227">
        <v>4.5184468000000004</v>
      </c>
      <c r="AS17" s="295">
        <f>SUM(D17:AR17)/2</f>
        <v>5168.2275530349998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52185.870537770046</v>
      </c>
      <c r="E18" s="295">
        <f t="shared" si="0"/>
        <v>16739.757911490004</v>
      </c>
      <c r="F18" s="295">
        <f t="shared" si="0"/>
        <v>501.67784281999997</v>
      </c>
      <c r="G18" s="295">
        <f t="shared" si="0"/>
        <v>1105.0821358300002</v>
      </c>
      <c r="H18" s="295">
        <f t="shared" si="0"/>
        <v>742.51750287999994</v>
      </c>
      <c r="I18" s="295">
        <f t="shared" si="0"/>
        <v>40.837641099999999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0.99624216999999993</v>
      </c>
      <c r="R18" s="295">
        <f t="shared" si="0"/>
        <v>9.5580899999999996E-2</v>
      </c>
      <c r="S18" s="295">
        <f t="shared" si="0"/>
        <v>0</v>
      </c>
      <c r="T18" s="295">
        <f t="shared" si="0"/>
        <v>13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0.14454765000000003</v>
      </c>
      <c r="AE18" s="295">
        <f t="shared" si="0"/>
        <v>6.7104999999999997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41192.151187830052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0.2662736</v>
      </c>
      <c r="AR18" s="295">
        <f t="shared" si="0"/>
        <v>326.13937854000011</v>
      </c>
      <c r="AS18" s="295">
        <f>SUM(D18:AR18)/2</f>
        <v>56439.219801855063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56439.219801855063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4251.9339443899999</v>
      </c>
      <c r="E29" s="227">
        <v>3879.2322821299999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8103.5024812700012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8131.1662265200002</v>
      </c>
    </row>
    <row r="30" spans="1:62" s="17" customFormat="1" ht="18" customHeight="1">
      <c r="A30" s="24"/>
      <c r="B30" s="51" t="s">
        <v>106</v>
      </c>
      <c r="C30" s="25"/>
      <c r="D30" s="227">
        <v>4459.9242471599991</v>
      </c>
      <c r="E30" s="227">
        <v>3499.9507897600001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7794.1489475500011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7959.8750369150002</v>
      </c>
    </row>
    <row r="31" spans="1:62" s="17" customFormat="1" ht="18" customHeight="1">
      <c r="A31" s="20"/>
      <c r="B31" s="51" t="s">
        <v>107</v>
      </c>
      <c r="C31" s="25"/>
      <c r="D31" s="227">
        <v>396.49467834999996</v>
      </c>
      <c r="E31" s="227">
        <v>186.45638302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376.90806605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501.76801068999998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9108.3528698999999</v>
      </c>
      <c r="E32" s="295">
        <f t="shared" si="2"/>
        <v>7565.6394549100005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16274.559494870002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16592.809274125004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16592.809274125004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115.09169786</v>
      </c>
      <c r="E36" s="227">
        <v>17.63019233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94.247574319999998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132.72189018999998</v>
      </c>
    </row>
    <row r="37" spans="1:62" s="17" customFormat="1" ht="18" customHeight="1">
      <c r="A37" s="24"/>
      <c r="B37" s="51" t="s">
        <v>106</v>
      </c>
      <c r="C37" s="25"/>
      <c r="D37" s="227">
        <v>362.3421429</v>
      </c>
      <c r="E37" s="227">
        <v>117.15746839000001</v>
      </c>
      <c r="F37" s="227">
        <v>44.473799870000001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71.579214119999989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398.31656061500001</v>
      </c>
    </row>
    <row r="38" spans="1:62" s="17" customFormat="1" ht="18" customHeight="1">
      <c r="A38" s="20"/>
      <c r="B38" s="51" t="s">
        <v>107</v>
      </c>
      <c r="C38" s="25"/>
      <c r="D38" s="227">
        <v>617.66852230999996</v>
      </c>
      <c r="E38" s="227">
        <v>377.84084632999998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995.50936864999994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995.509368645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1095.1023630699999</v>
      </c>
      <c r="E39" s="295">
        <f t="shared" si="3"/>
        <v>512.62850705000005</v>
      </c>
      <c r="F39" s="295">
        <f t="shared" si="3"/>
        <v>55.454122330000004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1161.3361570899999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1526.5478194500001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1526.5478194500001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10203.45523297</v>
      </c>
      <c r="E42" s="295">
        <f>+SUM(E39,E32)</f>
        <v>8078.2679619600003</v>
      </c>
      <c r="F42" s="295">
        <f>+SUM(F39,F32)</f>
        <v>99.131016289999991</v>
      </c>
      <c r="G42" s="295">
        <f>+SUM(G39,G32)</f>
        <v>118.59851571000002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17435.895651960003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18119.357093575003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62389.325770740048</v>
      </c>
      <c r="E46" s="296">
        <f t="shared" si="5"/>
        <v>24818.025873450002</v>
      </c>
      <c r="F46" s="296">
        <f t="shared" si="5"/>
        <v>600.80885910999996</v>
      </c>
      <c r="G46" s="296">
        <f t="shared" si="5"/>
        <v>1223.6806515400003</v>
      </c>
      <c r="H46" s="296">
        <f t="shared" si="5"/>
        <v>742.51750287999994</v>
      </c>
      <c r="I46" s="296">
        <f t="shared" si="5"/>
        <v>40.837641099999999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0.99624216999999993</v>
      </c>
      <c r="R46" s="296">
        <f t="shared" si="5"/>
        <v>9.5580899999999996E-2</v>
      </c>
      <c r="S46" s="296">
        <f t="shared" si="5"/>
        <v>0</v>
      </c>
      <c r="T46" s="296">
        <f t="shared" si="5"/>
        <v>13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0.14454765000000003</v>
      </c>
      <c r="AE46" s="296">
        <f t="shared" si="5"/>
        <v>6.7104999999999997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58628.046839790055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0.2662736</v>
      </c>
      <c r="AR46" s="296">
        <f t="shared" si="5"/>
        <v>629.50518680000005</v>
      </c>
      <c r="AS46" s="296">
        <f>+SUM(AS42,AS25,AS18,AS44)</f>
        <v>74558.576895430073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74558.576895430073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2019-10-01T14:03:22Z</dcterms:created>
  <dcterms:modified xsi:type="dcterms:W3CDTF">2019-10-01T14:03:22Z</dcterms:modified>
  <cp:category/>
</cp:coreProperties>
</file>