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19" s="1"/>
  <c r="AS16" i="2"/>
  <c r="AS17" i="2"/>
  <c r="D18" i="2"/>
  <c r="E18" i="2"/>
  <c r="F18" i="2"/>
  <c r="G18" i="2"/>
  <c r="H18" i="2"/>
  <c r="I18" i="2"/>
  <c r="I19" i="19" s="1"/>
  <c r="J18" i="2"/>
  <c r="K18" i="2"/>
  <c r="L18" i="2"/>
  <c r="M18" i="2"/>
  <c r="N18" i="2"/>
  <c r="O18" i="2"/>
  <c r="P18" i="2"/>
  <c r="Q18" i="2"/>
  <c r="Q19" i="19" s="1"/>
  <c r="R18" i="2"/>
  <c r="S18" i="2"/>
  <c r="T18" i="2"/>
  <c r="U18" i="2"/>
  <c r="V18" i="2"/>
  <c r="W18" i="2"/>
  <c r="X18" i="2"/>
  <c r="Y18" i="2"/>
  <c r="Y19" i="19" s="1"/>
  <c r="Z18" i="2"/>
  <c r="AA18" i="2"/>
  <c r="AB18" i="2"/>
  <c r="AC18" i="2"/>
  <c r="AD18" i="2"/>
  <c r="AE18" i="2"/>
  <c r="AF18" i="2"/>
  <c r="AG18" i="2"/>
  <c r="AG19" i="19" s="1"/>
  <c r="AH18" i="2"/>
  <c r="AI18" i="2"/>
  <c r="AJ18" i="2"/>
  <c r="AK18" i="2"/>
  <c r="AL18" i="2"/>
  <c r="AM18" i="2"/>
  <c r="AN18" i="2"/>
  <c r="AO18" i="2"/>
  <c r="AO19" i="19" s="1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AS25" i="2" s="1"/>
  <c r="AS26" i="19" s="1"/>
  <c r="L25" i="2"/>
  <c r="M25" i="2"/>
  <c r="N25" i="2"/>
  <c r="O25" i="2"/>
  <c r="P25" i="2"/>
  <c r="Q25" i="2"/>
  <c r="R25" i="2"/>
  <c r="S25" i="2"/>
  <c r="S46" i="2" s="1"/>
  <c r="S47" i="19" s="1"/>
  <c r="T25" i="2"/>
  <c r="U25" i="2"/>
  <c r="V25" i="2"/>
  <c r="W25" i="2"/>
  <c r="X25" i="2"/>
  <c r="Y25" i="2"/>
  <c r="Z25" i="2"/>
  <c r="AA25" i="2"/>
  <c r="AA26" i="19" s="1"/>
  <c r="AB25" i="2"/>
  <c r="AC25" i="2"/>
  <c r="AD25" i="2"/>
  <c r="AE25" i="2"/>
  <c r="AF25" i="2"/>
  <c r="AG25" i="2"/>
  <c r="AH25" i="2"/>
  <c r="AI25" i="2"/>
  <c r="AI26" i="19" s="1"/>
  <c r="AJ25" i="2"/>
  <c r="AK25" i="2"/>
  <c r="AL25" i="2"/>
  <c r="AM25" i="2"/>
  <c r="AN25" i="2"/>
  <c r="AO25" i="2"/>
  <c r="AP25" i="2"/>
  <c r="AQ25" i="2"/>
  <c r="AQ26" i="19" s="1"/>
  <c r="AR25" i="2"/>
  <c r="AS29" i="2"/>
  <c r="K20" i="28" s="1"/>
  <c r="AS30" i="2"/>
  <c r="AS31" i="19"/>
  <c r="AS31" i="2"/>
  <c r="AS32" i="19"/>
  <c r="D32" i="2"/>
  <c r="D33" i="19" s="1"/>
  <c r="E32" i="2"/>
  <c r="F32" i="2"/>
  <c r="G32" i="2"/>
  <c r="H32" i="2"/>
  <c r="I32" i="2"/>
  <c r="J32" i="2"/>
  <c r="K32" i="2"/>
  <c r="L32" i="2"/>
  <c r="L42" i="2" s="1"/>
  <c r="M32" i="2"/>
  <c r="N32" i="2"/>
  <c r="O32" i="2"/>
  <c r="O33" i="19" s="1"/>
  <c r="P32" i="2"/>
  <c r="P33" i="19" s="1"/>
  <c r="Q32" i="2"/>
  <c r="Q33" i="19"/>
  <c r="R32" i="2"/>
  <c r="S32" i="2"/>
  <c r="T32" i="2"/>
  <c r="U32" i="2"/>
  <c r="V32" i="2"/>
  <c r="V42" i="2" s="1"/>
  <c r="W32" i="2"/>
  <c r="X32" i="2"/>
  <c r="Y32" i="2"/>
  <c r="Y42" i="2" s="1"/>
  <c r="Z32" i="2"/>
  <c r="AA32" i="2"/>
  <c r="AB32" i="2"/>
  <c r="AC32" i="2"/>
  <c r="AD32" i="2"/>
  <c r="AE32" i="2"/>
  <c r="AF32" i="2"/>
  <c r="AG32" i="2"/>
  <c r="AG32" i="42" s="1"/>
  <c r="AG42" i="42" s="1"/>
  <c r="AH32" i="2"/>
  <c r="AI32" i="2"/>
  <c r="AJ32" i="2"/>
  <c r="AK32" i="2"/>
  <c r="AL32" i="2"/>
  <c r="AM32" i="2"/>
  <c r="AN32" i="2"/>
  <c r="AO32" i="2"/>
  <c r="AO32" i="42" s="1"/>
  <c r="AP32" i="2"/>
  <c r="AQ32" i="2"/>
  <c r="AR32" i="2"/>
  <c r="AS36" i="2"/>
  <c r="AS37" i="2"/>
  <c r="AS38" i="19" s="1"/>
  <c r="AS38" i="2"/>
  <c r="D39" i="2"/>
  <c r="D40" i="19" s="1"/>
  <c r="E39" i="2"/>
  <c r="F39" i="2"/>
  <c r="F42" i="2"/>
  <c r="G39" i="2"/>
  <c r="H39" i="2"/>
  <c r="H39" i="42" s="1"/>
  <c r="I39" i="2"/>
  <c r="J39" i="2"/>
  <c r="J40" i="19" s="1"/>
  <c r="K39" i="2"/>
  <c r="L39" i="2"/>
  <c r="L39" i="42" s="1"/>
  <c r="M39" i="2"/>
  <c r="N39" i="2"/>
  <c r="O39" i="2"/>
  <c r="P39" i="2"/>
  <c r="P40" i="19" s="1"/>
  <c r="Q39" i="2"/>
  <c r="R39" i="2"/>
  <c r="R42" i="2" s="1"/>
  <c r="S39" i="2"/>
  <c r="T39" i="2"/>
  <c r="T39" i="42"/>
  <c r="U39" i="2"/>
  <c r="U39" i="42" s="1"/>
  <c r="U42" i="42" s="1"/>
  <c r="U47" i="42" s="1"/>
  <c r="V39" i="2"/>
  <c r="W39" i="2"/>
  <c r="X39" i="2"/>
  <c r="X39" i="42"/>
  <c r="Y39" i="2"/>
  <c r="Z39" i="2"/>
  <c r="Z42" i="2"/>
  <c r="Z43" i="19" s="1"/>
  <c r="AA39" i="2"/>
  <c r="AB39" i="2"/>
  <c r="AB39" i="42" s="1"/>
  <c r="AB42" i="42" s="1"/>
  <c r="AB47" i="42" s="1"/>
  <c r="AC39" i="2"/>
  <c r="AD39" i="2"/>
  <c r="AD42" i="2"/>
  <c r="AD43" i="19"/>
  <c r="AE39" i="2"/>
  <c r="AF39" i="2"/>
  <c r="AF39" i="42" s="1"/>
  <c r="AF42" i="42" s="1"/>
  <c r="AF47" i="42" s="1"/>
  <c r="AG39" i="2"/>
  <c r="AH39" i="2"/>
  <c r="AH42" i="2" s="1"/>
  <c r="AI39" i="2"/>
  <c r="AI39" i="42" s="1"/>
  <c r="AI42" i="42" s="1"/>
  <c r="AI47" i="42" s="1"/>
  <c r="AJ39" i="2"/>
  <c r="AJ39" i="42"/>
  <c r="AK39" i="2"/>
  <c r="AL39" i="2"/>
  <c r="AL42" i="2"/>
  <c r="AL43" i="19" s="1"/>
  <c r="AM39" i="2"/>
  <c r="AN39" i="2"/>
  <c r="AN39" i="42" s="1"/>
  <c r="AN42" i="42" s="1"/>
  <c r="AN47" i="42" s="1"/>
  <c r="AO39" i="2"/>
  <c r="AP39" i="2"/>
  <c r="AP42" i="2" s="1"/>
  <c r="AQ39" i="2"/>
  <c r="AR39" i="2"/>
  <c r="AR39" i="42"/>
  <c r="AR42" i="42" s="1"/>
  <c r="AR47" i="42" s="1"/>
  <c r="AS50" i="2"/>
  <c r="AS51" i="2"/>
  <c r="AS17" i="19"/>
  <c r="AS18" i="19"/>
  <c r="D19" i="19"/>
  <c r="E19" i="19"/>
  <c r="F19" i="19"/>
  <c r="G19" i="19"/>
  <c r="H19" i="19"/>
  <c r="J19" i="19"/>
  <c r="K19" i="19"/>
  <c r="L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H19" i="19"/>
  <c r="AI19" i="19"/>
  <c r="AJ19" i="19"/>
  <c r="AK19" i="19"/>
  <c r="AL19" i="19"/>
  <c r="AM19" i="19"/>
  <c r="AN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L26" i="19"/>
  <c r="M26" i="19"/>
  <c r="N26" i="19"/>
  <c r="O26" i="19"/>
  <c r="P26" i="19"/>
  <c r="Q26" i="19"/>
  <c r="R26" i="19"/>
  <c r="T26" i="19"/>
  <c r="U26" i="19"/>
  <c r="V26" i="19"/>
  <c r="W26" i="19"/>
  <c r="X26" i="19"/>
  <c r="Y26" i="19"/>
  <c r="Z26" i="19"/>
  <c r="AB26" i="19"/>
  <c r="AC26" i="19"/>
  <c r="AD26" i="19"/>
  <c r="AE26" i="19"/>
  <c r="AF26" i="19"/>
  <c r="AG26" i="19"/>
  <c r="AH26" i="19"/>
  <c r="AJ26" i="19"/>
  <c r="AK26" i="19"/>
  <c r="AL26" i="19"/>
  <c r="AM26" i="19"/>
  <c r="AN26" i="19"/>
  <c r="AO26" i="19"/>
  <c r="AP26" i="19"/>
  <c r="AR26" i="19"/>
  <c r="E33" i="19"/>
  <c r="F33" i="19"/>
  <c r="G33" i="19"/>
  <c r="H33" i="19"/>
  <c r="I33" i="19"/>
  <c r="J33" i="19"/>
  <c r="K33" i="19"/>
  <c r="M33" i="19"/>
  <c r="N33" i="19"/>
  <c r="R33" i="19"/>
  <c r="S33" i="19"/>
  <c r="T33" i="19"/>
  <c r="U33" i="19"/>
  <c r="V33" i="19"/>
  <c r="W33" i="19"/>
  <c r="X33" i="19"/>
  <c r="Z33" i="19"/>
  <c r="AA33" i="19"/>
  <c r="AB33" i="19"/>
  <c r="AC33" i="19"/>
  <c r="AD33" i="19"/>
  <c r="AE33" i="19"/>
  <c r="AF33" i="19"/>
  <c r="AH33" i="19"/>
  <c r="AI33" i="19"/>
  <c r="AJ33" i="19"/>
  <c r="AK33" i="19"/>
  <c r="AL33" i="19"/>
  <c r="AM33" i="19"/>
  <c r="AN33" i="19"/>
  <c r="AP33" i="19"/>
  <c r="AQ33" i="19"/>
  <c r="AR33" i="19"/>
  <c r="AS37" i="19"/>
  <c r="AS39" i="19"/>
  <c r="E40" i="19"/>
  <c r="F40" i="19"/>
  <c r="G40" i="19"/>
  <c r="I40" i="19"/>
  <c r="K40" i="19"/>
  <c r="M40" i="19"/>
  <c r="N40" i="19"/>
  <c r="O40" i="19"/>
  <c r="Q40" i="19"/>
  <c r="R40" i="19"/>
  <c r="S40" i="19"/>
  <c r="V40" i="19"/>
  <c r="W40" i="19"/>
  <c r="Y40" i="19"/>
  <c r="Z40" i="19"/>
  <c r="AA40" i="19"/>
  <c r="AC40" i="19"/>
  <c r="AD40" i="19"/>
  <c r="AE40" i="19"/>
  <c r="AG40" i="19"/>
  <c r="AK40" i="19"/>
  <c r="AL40" i="19"/>
  <c r="AM40" i="19"/>
  <c r="AO40" i="19"/>
  <c r="AQ40" i="19"/>
  <c r="AR40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F18" i="42"/>
  <c r="G18" i="42"/>
  <c r="H18" i="42"/>
  <c r="J18" i="42"/>
  <c r="K18" i="42"/>
  <c r="L18" i="42"/>
  <c r="M18" i="42"/>
  <c r="N18" i="42"/>
  <c r="O18" i="42"/>
  <c r="P18" i="42"/>
  <c r="R18" i="42"/>
  <c r="S18" i="42"/>
  <c r="T18" i="42"/>
  <c r="U18" i="42"/>
  <c r="V18" i="42"/>
  <c r="W18" i="42"/>
  <c r="X18" i="42"/>
  <c r="Z18" i="42"/>
  <c r="AA18" i="42"/>
  <c r="AB18" i="42"/>
  <c r="AC18" i="42"/>
  <c r="AD18" i="42"/>
  <c r="AE18" i="42"/>
  <c r="AF18" i="42"/>
  <c r="AH18" i="42"/>
  <c r="AI18" i="42"/>
  <c r="AJ18" i="42"/>
  <c r="AK18" i="42"/>
  <c r="AL18" i="42"/>
  <c r="AM18" i="42"/>
  <c r="AN18" i="42"/>
  <c r="AP18" i="42"/>
  <c r="AQ18" i="42"/>
  <c r="AR18" i="42"/>
  <c r="E19" i="42"/>
  <c r="F19" i="42"/>
  <c r="G19" i="42"/>
  <c r="H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E33" i="42"/>
  <c r="F32" i="42"/>
  <c r="G32" i="42"/>
  <c r="G33" i="42"/>
  <c r="H32" i="42"/>
  <c r="H33" i="42" s="1"/>
  <c r="I32" i="42"/>
  <c r="I42" i="42"/>
  <c r="J32" i="42"/>
  <c r="K32" i="42"/>
  <c r="K33" i="42" s="1"/>
  <c r="M32" i="42"/>
  <c r="N32" i="42"/>
  <c r="O32" i="42"/>
  <c r="P32" i="42"/>
  <c r="Q32" i="42"/>
  <c r="R32" i="42"/>
  <c r="S32" i="42"/>
  <c r="T32" i="42"/>
  <c r="U32" i="42"/>
  <c r="V32" i="42"/>
  <c r="W32" i="42"/>
  <c r="X32" i="42"/>
  <c r="X42" i="42" s="1"/>
  <c r="X47" i="42" s="1"/>
  <c r="Z32" i="42"/>
  <c r="AA32" i="42"/>
  <c r="AB32" i="42"/>
  <c r="AC32" i="42"/>
  <c r="AD32" i="42"/>
  <c r="AE32" i="42"/>
  <c r="AE42" i="42" s="1"/>
  <c r="AE47" i="42" s="1"/>
  <c r="AF32" i="42"/>
  <c r="AH32" i="42"/>
  <c r="AI32" i="42"/>
  <c r="AJ32" i="42"/>
  <c r="AK32" i="42"/>
  <c r="AL32" i="42"/>
  <c r="AM32" i="42"/>
  <c r="AM42" i="42" s="1"/>
  <c r="AM47" i="42" s="1"/>
  <c r="AN32" i="42"/>
  <c r="AP32" i="42"/>
  <c r="AQ32" i="42"/>
  <c r="AR32" i="42"/>
  <c r="F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E39" i="42"/>
  <c r="E40" i="42" s="1"/>
  <c r="G39" i="42"/>
  <c r="I39" i="42"/>
  <c r="K39" i="42"/>
  <c r="K40" i="42" s="1"/>
  <c r="M39" i="42"/>
  <c r="M42" i="42" s="1"/>
  <c r="M47" i="42" s="1"/>
  <c r="O39" i="42"/>
  <c r="Q39" i="42"/>
  <c r="S39" i="42"/>
  <c r="W39" i="42"/>
  <c r="Y39" i="42"/>
  <c r="AA39" i="42"/>
  <c r="AC39" i="42"/>
  <c r="AC42" i="42" s="1"/>
  <c r="AC47" i="42" s="1"/>
  <c r="AE39" i="42"/>
  <c r="AG39" i="42"/>
  <c r="AK39" i="42"/>
  <c r="AM39" i="42"/>
  <c r="AO39" i="42"/>
  <c r="AO42" i="42" s="1"/>
  <c r="AQ39" i="42"/>
  <c r="D40" i="42"/>
  <c r="I40" i="42"/>
  <c r="E42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Q20" i="28"/>
  <c r="O18" i="14"/>
  <c r="M19" i="14"/>
  <c r="M19" i="43"/>
  <c r="N19" i="14"/>
  <c r="Q21" i="28"/>
  <c r="O19" i="14"/>
  <c r="R21" i="28" s="1"/>
  <c r="M20" i="14"/>
  <c r="N20" i="14"/>
  <c r="Q22" i="28" s="1"/>
  <c r="O20" i="14"/>
  <c r="R22" i="28"/>
  <c r="D21" i="14"/>
  <c r="D23" i="28"/>
  <c r="E21" i="14"/>
  <c r="E23" i="28" s="1"/>
  <c r="F21" i="14"/>
  <c r="F23" i="28"/>
  <c r="G21" i="14"/>
  <c r="H21" i="14"/>
  <c r="I21" i="14"/>
  <c r="I21" i="43" s="1"/>
  <c r="J21" i="14"/>
  <c r="K21" i="14"/>
  <c r="M23" i="28" s="1"/>
  <c r="L21" i="14"/>
  <c r="M25" i="14"/>
  <c r="N25" i="14"/>
  <c r="Q27" i="28" s="1"/>
  <c r="O25" i="14"/>
  <c r="M26" i="14"/>
  <c r="P28" i="28" s="1"/>
  <c r="N26" i="14"/>
  <c r="O26" i="14"/>
  <c r="M27" i="14"/>
  <c r="P29" i="28" s="1"/>
  <c r="N27" i="14"/>
  <c r="O27" i="14"/>
  <c r="R29" i="28" s="1"/>
  <c r="D28" i="14"/>
  <c r="M28" i="14" s="1"/>
  <c r="E28" i="14"/>
  <c r="N28" i="14"/>
  <c r="Q30" i="28" s="1"/>
  <c r="F28" i="14"/>
  <c r="F30" i="28" s="1"/>
  <c r="G28" i="14"/>
  <c r="H30" i="28" s="1"/>
  <c r="H28" i="14"/>
  <c r="I28" i="14"/>
  <c r="I30" i="28" s="1"/>
  <c r="J28" i="14"/>
  <c r="K28" i="14"/>
  <c r="L28" i="14"/>
  <c r="O28" i="14" s="1"/>
  <c r="R30" i="28" s="1"/>
  <c r="M32" i="14"/>
  <c r="P37" i="28" s="1"/>
  <c r="N32" i="14"/>
  <c r="O32" i="14"/>
  <c r="R34" i="28" s="1"/>
  <c r="M33" i="14"/>
  <c r="N33" i="14"/>
  <c r="Q35" i="28" s="1"/>
  <c r="O33" i="14"/>
  <c r="M34" i="14"/>
  <c r="N34" i="14"/>
  <c r="O34" i="14"/>
  <c r="D35" i="14"/>
  <c r="M35" i="14"/>
  <c r="E35" i="14"/>
  <c r="E37" i="28" s="1"/>
  <c r="F35" i="14"/>
  <c r="G35" i="14"/>
  <c r="H35" i="14"/>
  <c r="N35" i="14" s="1"/>
  <c r="I35" i="14"/>
  <c r="I37" i="28" s="1"/>
  <c r="J35" i="14"/>
  <c r="K35" i="14"/>
  <c r="M37" i="28" s="1"/>
  <c r="L35" i="14"/>
  <c r="P16" i="28"/>
  <c r="Q16" i="28"/>
  <c r="R16" i="28"/>
  <c r="G20" i="28"/>
  <c r="O20" i="28"/>
  <c r="R20" i="28"/>
  <c r="G21" i="28"/>
  <c r="O21" i="28"/>
  <c r="G22" i="28"/>
  <c r="K22" i="28"/>
  <c r="O22" i="28"/>
  <c r="P22" i="28"/>
  <c r="L23" i="28"/>
  <c r="N23" i="28"/>
  <c r="G27" i="28"/>
  <c r="K27" i="28"/>
  <c r="O27" i="28"/>
  <c r="R27" i="28"/>
  <c r="G28" i="28"/>
  <c r="K28" i="28"/>
  <c r="O28" i="28"/>
  <c r="Q28" i="28"/>
  <c r="R28" i="28"/>
  <c r="G29" i="28"/>
  <c r="K29" i="28"/>
  <c r="O29" i="28"/>
  <c r="Q29" i="28"/>
  <c r="D30" i="28"/>
  <c r="E30" i="28"/>
  <c r="G30" i="28"/>
  <c r="J30" i="28"/>
  <c r="K30" i="28"/>
  <c r="L30" i="28"/>
  <c r="M30" i="28"/>
  <c r="O30" i="28"/>
  <c r="G34" i="28"/>
  <c r="K34" i="28"/>
  <c r="O34" i="28"/>
  <c r="Q34" i="28"/>
  <c r="G35" i="28"/>
  <c r="K35" i="28"/>
  <c r="O35" i="28"/>
  <c r="P35" i="28"/>
  <c r="R35" i="28"/>
  <c r="G36" i="28"/>
  <c r="K36" i="28"/>
  <c r="O36" i="28"/>
  <c r="P36" i="28"/>
  <c r="D37" i="28"/>
  <c r="F37" i="28"/>
  <c r="G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E21" i="43"/>
  <c r="G21" i="43"/>
  <c r="J21" i="43"/>
  <c r="L21" i="43"/>
  <c r="J23" i="28"/>
  <c r="H21" i="43"/>
  <c r="H23" i="28"/>
  <c r="N21" i="14"/>
  <c r="N21" i="43"/>
  <c r="Q23" i="28"/>
  <c r="F21" i="43"/>
  <c r="D21" i="43"/>
  <c r="N20" i="43"/>
  <c r="N18" i="43"/>
  <c r="K21" i="28"/>
  <c r="AS30" i="42"/>
  <c r="AK42" i="42"/>
  <c r="AJ42" i="42"/>
  <c r="AJ47" i="42"/>
  <c r="T42" i="42"/>
  <c r="T47" i="42"/>
  <c r="Q42" i="42"/>
  <c r="N42" i="2"/>
  <c r="N43" i="19" s="1"/>
  <c r="AS30" i="19"/>
  <c r="AS33" i="2"/>
  <c r="AQ42" i="42"/>
  <c r="AQ47" i="42"/>
  <c r="AA42" i="42"/>
  <c r="AA47" i="42"/>
  <c r="W42" i="42"/>
  <c r="S42" i="42"/>
  <c r="S47" i="42" s="1"/>
  <c r="O42" i="42"/>
  <c r="K42" i="42"/>
  <c r="K47" i="42" s="1"/>
  <c r="K48" i="42" s="1"/>
  <c r="G42" i="42"/>
  <c r="G47" i="42" s="1"/>
  <c r="G48" i="42" s="1"/>
  <c r="AQ42" i="2"/>
  <c r="AM42" i="2"/>
  <c r="AK42" i="2"/>
  <c r="AK43" i="19"/>
  <c r="AE42" i="2"/>
  <c r="AE43" i="19" s="1"/>
  <c r="AC42" i="2"/>
  <c r="AC46" i="2"/>
  <c r="AC47" i="19"/>
  <c r="AA42" i="2"/>
  <c r="W42" i="2"/>
  <c r="S42" i="2"/>
  <c r="S43" i="19" s="1"/>
  <c r="Q42" i="2"/>
  <c r="Q43" i="19" s="1"/>
  <c r="O42" i="2"/>
  <c r="O43" i="19" s="1"/>
  <c r="M42" i="2"/>
  <c r="M46" i="2" s="1"/>
  <c r="M47" i="19" s="1"/>
  <c r="K42" i="2"/>
  <c r="K43" i="19" s="1"/>
  <c r="I42" i="2"/>
  <c r="I43" i="19"/>
  <c r="G42" i="2"/>
  <c r="AR42" i="2"/>
  <c r="AP40" i="19"/>
  <c r="AN40" i="19"/>
  <c r="AJ40" i="19"/>
  <c r="AJ42" i="2"/>
  <c r="AH40" i="19"/>
  <c r="AF40" i="19"/>
  <c r="AF42" i="2"/>
  <c r="AF43" i="19" s="1"/>
  <c r="AB40" i="19"/>
  <c r="AB42" i="2"/>
  <c r="AB46" i="2" s="1"/>
  <c r="AB47" i="19" s="1"/>
  <c r="X40" i="19"/>
  <c r="X42" i="2"/>
  <c r="X46" i="2" s="1"/>
  <c r="X47" i="19" s="1"/>
  <c r="T40" i="19"/>
  <c r="T42" i="2"/>
  <c r="P42" i="2"/>
  <c r="P46" i="2" s="1"/>
  <c r="P47" i="19" s="1"/>
  <c r="L40" i="19"/>
  <c r="H40" i="19"/>
  <c r="H42" i="2"/>
  <c r="H46" i="2" s="1"/>
  <c r="H47" i="19" s="1"/>
  <c r="G40" i="42"/>
  <c r="D42" i="2"/>
  <c r="AK47" i="42"/>
  <c r="W47" i="42"/>
  <c r="O47" i="42"/>
  <c r="E47" i="42"/>
  <c r="E48" i="42"/>
  <c r="AL46" i="2"/>
  <c r="AL47" i="19" s="1"/>
  <c r="AD46" i="2"/>
  <c r="AD47" i="19" s="1"/>
  <c r="N46" i="2"/>
  <c r="N47" i="19" s="1"/>
  <c r="F43" i="19"/>
  <c r="F46" i="2"/>
  <c r="F47" i="19" s="1"/>
  <c r="AP39" i="42"/>
  <c r="AP42" i="42" s="1"/>
  <c r="AP47" i="42" s="1"/>
  <c r="AL39" i="42"/>
  <c r="AL42" i="42" s="1"/>
  <c r="AL47" i="42" s="1"/>
  <c r="AH39" i="42"/>
  <c r="AH42" i="42" s="1"/>
  <c r="AH47" i="42" s="1"/>
  <c r="AD39" i="42"/>
  <c r="AD42" i="42"/>
  <c r="AD47" i="42"/>
  <c r="Z39" i="42"/>
  <c r="Z42" i="42"/>
  <c r="Z47" i="42" s="1"/>
  <c r="V39" i="42"/>
  <c r="V42" i="42"/>
  <c r="V47" i="42" s="1"/>
  <c r="R39" i="42"/>
  <c r="R42" i="42"/>
  <c r="R47" i="42" s="1"/>
  <c r="N39" i="42"/>
  <c r="N42" i="42" s="1"/>
  <c r="N47" i="42" s="1"/>
  <c r="F39" i="42"/>
  <c r="P21" i="28"/>
  <c r="A5" i="14"/>
  <c r="AQ46" i="2"/>
  <c r="AQ47" i="19" s="1"/>
  <c r="AQ43" i="19"/>
  <c r="AM46" i="2"/>
  <c r="AM47" i="19" s="1"/>
  <c r="AM43" i="19"/>
  <c r="AK46" i="2"/>
  <c r="AK47" i="19" s="1"/>
  <c r="AE46" i="2"/>
  <c r="AE47" i="19" s="1"/>
  <c r="AA46" i="2"/>
  <c r="AA47" i="19" s="1"/>
  <c r="AA43" i="19"/>
  <c r="W46" i="2"/>
  <c r="W47" i="19" s="1"/>
  <c r="W43" i="19"/>
  <c r="K46" i="2"/>
  <c r="K47" i="19" s="1"/>
  <c r="G46" i="2"/>
  <c r="G47" i="19" s="1"/>
  <c r="G43" i="19"/>
  <c r="E42" i="2"/>
  <c r="E43" i="19" s="1"/>
  <c r="AC43" i="19"/>
  <c r="AR46" i="2"/>
  <c r="AR47" i="19" s="1"/>
  <c r="AR43" i="19"/>
  <c r="AJ46" i="2"/>
  <c r="AJ47" i="19" s="1"/>
  <c r="AJ43" i="19"/>
  <c r="AB43" i="19"/>
  <c r="X43" i="19"/>
  <c r="T46" i="2"/>
  <c r="T47" i="19"/>
  <c r="T43" i="19"/>
  <c r="H43" i="19"/>
  <c r="D46" i="2"/>
  <c r="D47" i="19" s="1"/>
  <c r="F42" i="42"/>
  <c r="F47" i="42" s="1"/>
  <c r="F48" i="42" s="1"/>
  <c r="F40" i="42"/>
  <c r="E46" i="2"/>
  <c r="E47" i="19" s="1"/>
  <c r="V46" i="2" l="1"/>
  <c r="V47" i="19" s="1"/>
  <c r="V43" i="19"/>
  <c r="H42" i="42"/>
  <c r="H47" i="42" s="1"/>
  <c r="H48" i="42" s="1"/>
  <c r="H40" i="42"/>
  <c r="AH46" i="2"/>
  <c r="AH47" i="19" s="1"/>
  <c r="AH43" i="19"/>
  <c r="M21" i="43"/>
  <c r="P23" i="28"/>
  <c r="L43" i="19"/>
  <c r="L46" i="2"/>
  <c r="L47" i="19" s="1"/>
  <c r="L40" i="42"/>
  <c r="Y43" i="19"/>
  <c r="Y46" i="2"/>
  <c r="Y47" i="19" s="1"/>
  <c r="R46" i="2"/>
  <c r="R47" i="19" s="1"/>
  <c r="R43" i="19"/>
  <c r="AP43" i="19"/>
  <c r="AP46" i="2"/>
  <c r="AP47" i="19" s="1"/>
  <c r="Q36" i="28"/>
  <c r="Q37" i="28"/>
  <c r="P30" i="28"/>
  <c r="P27" i="28"/>
  <c r="AO47" i="42"/>
  <c r="J39" i="42"/>
  <c r="D43" i="19"/>
  <c r="P34" i="28"/>
  <c r="AG42" i="2"/>
  <c r="P43" i="19"/>
  <c r="M43" i="19"/>
  <c r="AN42" i="2"/>
  <c r="Q46" i="2"/>
  <c r="Q47" i="19" s="1"/>
  <c r="AI42" i="2"/>
  <c r="Z46" i="2"/>
  <c r="Z47" i="19" s="1"/>
  <c r="O19" i="43"/>
  <c r="M18" i="43"/>
  <c r="H37" i="28"/>
  <c r="N30" i="28"/>
  <c r="Y32" i="42"/>
  <c r="Y42" i="42" s="1"/>
  <c r="Y47" i="42" s="1"/>
  <c r="AI40" i="19"/>
  <c r="S26" i="19"/>
  <c r="K26" i="19"/>
  <c r="A4" i="2" s="1"/>
  <c r="P39" i="42"/>
  <c r="P42" i="42" s="1"/>
  <c r="P47" i="42" s="1"/>
  <c r="J42" i="2"/>
  <c r="D39" i="42"/>
  <c r="D42" i="42" s="1"/>
  <c r="D47" i="42" s="1"/>
  <c r="D48" i="42" s="1"/>
  <c r="AO18" i="42"/>
  <c r="AG18" i="42"/>
  <c r="AG47" i="42" s="1"/>
  <c r="Y18" i="42"/>
  <c r="Q18" i="42"/>
  <c r="Q47" i="42" s="1"/>
  <c r="I18" i="42"/>
  <c r="I19" i="42" s="1"/>
  <c r="U40" i="19"/>
  <c r="AS39" i="2"/>
  <c r="O21" i="14"/>
  <c r="O46" i="2"/>
  <c r="O47" i="19" s="1"/>
  <c r="P20" i="28"/>
  <c r="I23" i="28"/>
  <c r="O35" i="14"/>
  <c r="AO33" i="19"/>
  <c r="AG33" i="19"/>
  <c r="Y33" i="19"/>
  <c r="AS18" i="2"/>
  <c r="U42" i="2"/>
  <c r="AS19" i="2"/>
  <c r="AO42" i="2"/>
  <c r="AS15" i="42"/>
  <c r="AF46" i="2"/>
  <c r="AF47" i="19" s="1"/>
  <c r="I46" i="2"/>
  <c r="I47" i="19" s="1"/>
  <c r="AS40" i="2"/>
  <c r="AS32" i="2"/>
  <c r="K21" i="43"/>
  <c r="J37" i="28"/>
  <c r="L32" i="42"/>
  <c r="L33" i="42" s="1"/>
  <c r="L33" i="19"/>
  <c r="AS34" i="19" l="1"/>
  <c r="AS33" i="19"/>
  <c r="AS32" i="42"/>
  <c r="K23" i="28"/>
  <c r="AS47" i="2"/>
  <c r="AS41" i="19"/>
  <c r="AS19" i="19"/>
  <c r="AS18" i="42"/>
  <c r="G23" i="28"/>
  <c r="A6" i="14" s="1"/>
  <c r="R23" i="28"/>
  <c r="A4" i="14" s="1"/>
  <c r="O21" i="43"/>
  <c r="I47" i="42"/>
  <c r="I48" i="42" s="1"/>
  <c r="J43" i="19"/>
  <c r="A5" i="2" s="1"/>
  <c r="J46" i="2"/>
  <c r="J47" i="19" s="1"/>
  <c r="AG46" i="2"/>
  <c r="AG47" i="19" s="1"/>
  <c r="AG43" i="19"/>
  <c r="AN46" i="2"/>
  <c r="AN47" i="19" s="1"/>
  <c r="AN43" i="19"/>
  <c r="AS39" i="42"/>
  <c r="AS42" i="42" s="1"/>
  <c r="AS47" i="42" s="1"/>
  <c r="O23" i="28"/>
  <c r="AS40" i="19"/>
  <c r="U46" i="2"/>
  <c r="U47" i="19" s="1"/>
  <c r="U43" i="19"/>
  <c r="AO46" i="2"/>
  <c r="AO47" i="19" s="1"/>
  <c r="AO43" i="19"/>
  <c r="R37" i="28"/>
  <c r="R36" i="28"/>
  <c r="A3" i="14" s="1"/>
  <c r="AI46" i="2"/>
  <c r="AI47" i="19" s="1"/>
  <c r="AI43" i="19"/>
  <c r="J42" i="42"/>
  <c r="J47" i="42" s="1"/>
  <c r="J48" i="42" s="1"/>
  <c r="J40" i="42"/>
  <c r="AS42" i="2"/>
  <c r="AS20" i="19"/>
  <c r="L42" i="42"/>
  <c r="L47" i="42" s="1"/>
  <c r="L48" i="42" s="1"/>
  <c r="T16" i="28" l="1"/>
  <c r="AS43" i="19"/>
  <c r="A3" i="2" s="1"/>
  <c r="AS46" i="2"/>
  <c r="AS47" i="19" s="1"/>
  <c r="A7" i="2" s="1"/>
  <c r="E8" i="27"/>
  <c r="E5" i="27" l="1"/>
  <c r="AS48" i="19"/>
  <c r="A6" i="2" s="1"/>
  <c r="E6" i="27"/>
</calcChain>
</file>

<file path=xl/sharedStrings.xml><?xml version="1.0" encoding="utf-8"?>
<sst xmlns="http://schemas.openxmlformats.org/spreadsheetml/2006/main" count="913" uniqueCount="365">
  <si>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</si>
  <si>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</si>
  <si>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</si>
  <si>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</si>
  <si>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</si>
  <si>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</si>
  <si>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</si>
  <si>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</si>
  <si>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</si>
  <si>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</si>
  <si>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</si>
  <si>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</si>
  <si>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</si>
  <si>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</si>
  <si>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</si>
  <si>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</si>
  <si>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</si>
  <si>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</si>
  <si>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</si>
  <si>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</si>
  <si>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</si>
  <si>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</si>
  <si>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</si>
  <si>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</si>
  <si>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</si>
  <si>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</si>
  <si>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</si>
  <si>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</si>
  <si>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</si>
  <si>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</si>
  <si>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</si>
  <si>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</si>
  <si>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</si>
  <si>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</si>
  <si>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</si>
  <si>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</si>
  <si>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</si>
  <si>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</si>
  <si>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</si>
  <si>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</si>
  <si>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</si>
  <si>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</si>
  <si>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</si>
  <si>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</si>
  <si>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</si>
  <si>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</si>
  <si>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</si>
  <si>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</si>
  <si>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</si>
  <si>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</si>
  <si>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</si>
  <si>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</si>
  <si>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</si>
  <si>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</si>
  <si>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</si>
  <si>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</si>
  <si>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</si>
  <si>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</si>
  <si>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</si>
  <si>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</si>
  <si>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</si>
  <si>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</si>
  <si>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</si>
  <si>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</si>
  <si>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</si>
  <si>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</si>
  <si>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</si>
  <si>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</si>
  <si>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</si>
  <si>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</si>
  <si>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</si>
  <si>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</si>
  <si>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</si>
  <si>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</si>
  <si>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</si>
  <si>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</si>
  <si>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</si>
  <si>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</si>
  <si>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</si>
  <si>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</si>
  <si>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</si>
  <si>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</si>
  <si>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</si>
  <si>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</si>
  <si>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</si>
  <si>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</si>
  <si>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</si>
  <si>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</si>
  <si>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</si>
  <si>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</si>
  <si>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</si>
  <si>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</si>
  <si>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</si>
  <si>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</si>
  <si>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</si>
  <si>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</si>
  <si>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</si>
  <si>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</si>
  <si>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</si>
  <si>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</si>
  <si>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</si>
  <si>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</si>
  <si>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</si>
  <si>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</si>
  <si>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</si>
  <si>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</si>
  <si>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</si>
  <si>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</si>
  <si>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</si>
  <si>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</si>
  <si>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</si>
  <si>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</si>
  <si>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</si>
  <si>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</si>
  <si>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</si>
  <si>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</si>
  <si>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</si>
  <si>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</si>
  <si>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</si>
  <si>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</si>
  <si>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</si>
  <si>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</si>
  <si>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</si>
  <si>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</si>
  <si>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</si>
  <si>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</si>
  <si>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</si>
  <si>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</si>
  <si>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</si>
  <si>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</si>
  <si>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</si>
  <si>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</si>
  <si>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</si>
  <si>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</si>
  <si>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</si>
  <si>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</si>
  <si>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</si>
  <si>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</si>
  <si>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</si>
  <si>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</si>
  <si>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</si>
  <si>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</si>
  <si>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</si>
  <si>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</si>
  <si>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</si>
  <si>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</si>
  <si>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</si>
  <si>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</si>
  <si>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</si>
  <si>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</si>
  <si>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</si>
  <si>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</si>
  <si>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</si>
  <si>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</si>
  <si>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</si>
  <si>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</si>
  <si>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</si>
  <si>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</si>
  <si>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</si>
  <si>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</si>
  <si>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</si>
  <si>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</si>
  <si>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</si>
  <si>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</si>
  <si>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</si>
  <si>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</si>
  <si>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</si>
  <si>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</si>
  <si>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</si>
  <si>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</si>
  <si>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</si>
  <si>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</si>
  <si>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</si>
  <si>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</si>
  <si>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</si>
  <si>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</si>
  <si>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</si>
  <si>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</si>
  <si>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</si>
  <si>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</si>
  <si>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</si>
  <si>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</si>
  <si>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</si>
  <si>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</si>
  <si>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</si>
  <si>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</si>
  <si>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</si>
  <si>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</si>
  <si>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</si>
  <si>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</si>
  <si>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</si>
  <si>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</si>
  <si>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</si>
  <si>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</si>
  <si>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</si>
  <si>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</si>
  <si>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</si>
  <si>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</si>
  <si>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</si>
  <si>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</si>
  <si>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</si>
  <si>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</si>
  <si>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</si>
  <si>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</si>
  <si>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</si>
  <si>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</si>
  <si>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</si>
  <si>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февраля  2012 года </t>
  </si>
  <si>
    <t>Nominal or notional principal amounts outstanding at end-February 2012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</si>
  <si>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</si>
  <si>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</si>
  <si>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</si>
  <si>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</si>
  <si>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</si>
  <si>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</si>
  <si>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</si>
  <si>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</si>
  <si>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</si>
  <si>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</si>
  <si>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</si>
  <si>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</si>
  <si>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</si>
  <si>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</si>
  <si>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</si>
  <si>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</si>
  <si>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</si>
  <si>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</si>
  <si>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</si>
  <si>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</si>
  <si>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492</t>
  </si>
  <si>
    <t>ОАО "ДОНКОМБАНК"</t>
  </si>
  <si>
    <t>РОСТОВСКАЯ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</si>
  <si>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</si>
  <si>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</si>
  <si>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</si>
  <si>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</si>
  <si>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</si>
  <si>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</si>
  <si>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</si>
  <si>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</si>
  <si>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</si>
  <si>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</si>
  <si>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</si>
  <si>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</si>
  <si>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</si>
  <si>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</si>
  <si>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</si>
  <si>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</si>
  <si>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</si>
  <si>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</si>
  <si>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</si>
  <si>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</si>
  <si>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</si>
  <si>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</si>
  <si>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</si>
  <si>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</si>
  <si>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</si>
  <si>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</si>
  <si>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</si>
  <si>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</si>
  <si>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</si>
  <si>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</si>
  <si>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</si>
  <si>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</si>
  <si>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</si>
  <si>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</si>
  <si>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</si>
  <si>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</si>
  <si>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</si>
  <si>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</si>
  <si>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</si>
  <si>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</si>
  <si>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</si>
  <si>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</si>
  <si>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</si>
  <si>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</si>
  <si>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</si>
  <si>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</si>
  <si>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</si>
  <si>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</si>
  <si>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</si>
  <si>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</si>
  <si>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</si>
  <si>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</si>
  <si>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</si>
  <si>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</si>
  <si>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</si>
  <si>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</si>
  <si>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</si>
  <si>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</si>
  <si>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</si>
  <si>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</si>
  <si>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</si>
  <si>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</si>
  <si>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</si>
  <si>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</si>
  <si>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</si>
  <si>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</si>
  <si>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</si>
  <si>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</si>
  <si>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</si>
  <si>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</si>
  <si>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</si>
  <si>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</si>
  <si>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</si>
  <si>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</si>
  <si>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</si>
  <si>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</si>
  <si>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</si>
  <si>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</si>
  <si>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</si>
  <si>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</si>
  <si>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</si>
  <si>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</si>
  <si>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"ЭКСПОБАНК"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</si>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</sst>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226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216</v>
      </c>
    </row>
    <row r="22" spans="1:4">
      <c r="A22">
        <v>19</v>
      </c>
      <c r="B22" s="438" t="s">
        <v>250</v>
      </c>
      <c r="C22" s="439" t="s">
        <v>251</v>
      </c>
      <c r="D22" s="439" t="s">
        <v>252</v>
      </c>
    </row>
    <row r="23" spans="1:4">
      <c r="A23">
        <v>20</v>
      </c>
      <c r="B23" s="438" t="s">
        <v>253</v>
      </c>
      <c r="C23" s="439" t="s">
        <v>254</v>
      </c>
      <c r="D23" s="439" t="s">
        <v>216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252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216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28125.594411469996</v>
      </c>
      <c r="E18" s="315">
        <v>9526.3674151999967</v>
      </c>
      <c r="F18" s="315">
        <v>1363.5274682299998</v>
      </c>
      <c r="G18" s="315">
        <v>3134.5629400300004</v>
      </c>
      <c r="H18" s="315">
        <v>436.60196492000006</v>
      </c>
      <c r="I18" s="315">
        <v>0</v>
      </c>
      <c r="J18" s="315">
        <v>2085.3709577899999</v>
      </c>
      <c r="K18" s="315">
        <v>167.59073239999995</v>
      </c>
      <c r="L18" s="316">
        <v>0</v>
      </c>
      <c r="M18" s="297">
        <f t="shared" ref="M18:O20" si="0">+SUM(D18,G18,J18)</f>
        <v>33345.528309289999</v>
      </c>
      <c r="N18" s="297">
        <f>+SUM(E18,H18,K18)</f>
        <v>10130.560112519997</v>
      </c>
      <c r="O18" s="297">
        <f>+SUM(F18,I18,L18)</f>
        <v>1363.5274682299998</v>
      </c>
    </row>
    <row r="19" spans="1:15" s="17" customFormat="1" ht="18" customHeight="1">
      <c r="A19" s="24"/>
      <c r="B19" s="51" t="s">
        <v>106</v>
      </c>
      <c r="C19" s="25"/>
      <c r="D19" s="315">
        <v>33957.559759840027</v>
      </c>
      <c r="E19" s="315">
        <v>26992.913739060019</v>
      </c>
      <c r="F19" s="315">
        <v>4689.2031817499965</v>
      </c>
      <c r="G19" s="315">
        <v>1810.2094644599999</v>
      </c>
      <c r="H19" s="315">
        <v>515.89282203999994</v>
      </c>
      <c r="I19" s="315">
        <v>0</v>
      </c>
      <c r="J19" s="315">
        <v>566.93167450999999</v>
      </c>
      <c r="K19" s="315">
        <v>436.37401780999994</v>
      </c>
      <c r="L19" s="316">
        <v>0</v>
      </c>
      <c r="M19" s="297">
        <f t="shared" si="0"/>
        <v>36334.700898810028</v>
      </c>
      <c r="N19" s="297">
        <f>+SUM(E19,H19,K19)</f>
        <v>27945.180578910022</v>
      </c>
      <c r="O19" s="297">
        <f>+SUM(F19,I19,L19)</f>
        <v>4689.2031817499965</v>
      </c>
    </row>
    <row r="20" spans="1:15" s="17" customFormat="1" ht="18" customHeight="1">
      <c r="A20" s="20"/>
      <c r="B20" s="51" t="s">
        <v>107</v>
      </c>
      <c r="C20" s="25"/>
      <c r="D20" s="315">
        <v>9188.3939109150087</v>
      </c>
      <c r="E20" s="315">
        <v>10304.437712049999</v>
      </c>
      <c r="F20" s="315">
        <v>2484.9133471700006</v>
      </c>
      <c r="G20" s="315">
        <v>1819.25228212</v>
      </c>
      <c r="H20" s="315">
        <v>164.25918014999979</v>
      </c>
      <c r="I20" s="315">
        <v>12.097759030000001</v>
      </c>
      <c r="J20" s="315">
        <v>2256.3866619699997</v>
      </c>
      <c r="K20" s="315">
        <v>422.85715582000006</v>
      </c>
      <c r="L20" s="316">
        <v>15.170583690000001</v>
      </c>
      <c r="M20" s="297">
        <f t="shared" si="0"/>
        <v>13264.032855005009</v>
      </c>
      <c r="N20" s="297">
        <f t="shared" si="0"/>
        <v>10891.55404802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71271.548082225025</v>
      </c>
      <c r="E21" s="296">
        <f t="shared" ref="E21:K21" si="1">+SUM(E18:E20)</f>
        <v>46823.718866310017</v>
      </c>
      <c r="F21" s="296">
        <f t="shared" si="1"/>
        <v>8537.6439971499967</v>
      </c>
      <c r="G21" s="296">
        <f t="shared" si="1"/>
        <v>6764.0246866100006</v>
      </c>
      <c r="H21" s="296">
        <f t="shared" si="1"/>
        <v>1116.7539671099998</v>
      </c>
      <c r="I21" s="296">
        <f>+SUM(I18:I20)</f>
        <v>12.097759030000001</v>
      </c>
      <c r="J21" s="296">
        <f>+SUM(J18:J20)</f>
        <v>4908.6892942699997</v>
      </c>
      <c r="K21" s="296">
        <f t="shared" si="1"/>
        <v>1026.82190603</v>
      </c>
      <c r="L21" s="313">
        <f>+SUM(L18:L20)</f>
        <v>15.170583690000001</v>
      </c>
      <c r="M21" s="314">
        <f>+SUM(M18:M20)</f>
        <v>82944.262063105038</v>
      </c>
      <c r="N21" s="296">
        <f>+SUM(N18:N20)</f>
        <v>48967.294739450022</v>
      </c>
      <c r="O21" s="296">
        <f>+SUM(O18:O20)</f>
        <v>8564.9123398699958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7" zoomScaleNormal="75" zoomScaleSheetLayoutView="100" workbookViewId="0">
      <selection activeCell="E35" sqref="E35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2" t="s">
        <v>154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1" t="s">
        <v>206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207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36195.798412879994</v>
      </c>
      <c r="E15" s="430">
        <f>OUT_1!E15</f>
        <v>6872.5554861299961</v>
      </c>
      <c r="F15" s="430">
        <f>OUT_1!F15</f>
        <v>164.41131977999999</v>
      </c>
      <c r="G15" s="430">
        <f>OUT_1!G15</f>
        <v>486.52506352999995</v>
      </c>
      <c r="H15" s="430">
        <f>OUT_1!H15</f>
        <v>1944.1802809399999</v>
      </c>
      <c r="I15" s="430">
        <f>OUT_1!I15</f>
        <v>14.828728249999999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191.82658899999996</v>
      </c>
      <c r="P15" s="430">
        <f>OUT_1!P15</f>
        <v>0</v>
      </c>
      <c r="Q15" s="430">
        <f>OUT_1!Q15</f>
        <v>0.37624434000000001</v>
      </c>
      <c r="R15" s="430">
        <f>OUT_1!R15</f>
        <v>0.35890850000000002</v>
      </c>
      <c r="S15" s="430">
        <f>OUT_1!S15</f>
        <v>0</v>
      </c>
      <c r="T15" s="430">
        <f>OUT_1!T15</f>
        <v>3.2749189999999997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30.278590559999998</v>
      </c>
      <c r="Y15" s="430">
        <f>OUT_1!Y15</f>
        <v>0</v>
      </c>
      <c r="Z15" s="430">
        <f>OUT_1!Z15</f>
        <v>0</v>
      </c>
      <c r="AA15" s="430">
        <f>OUT_1!AA15</f>
        <v>2.8716400699999998</v>
      </c>
      <c r="AB15" s="430">
        <f>OUT_1!AB15</f>
        <v>0</v>
      </c>
      <c r="AC15" s="430">
        <f>OUT_1!AC15</f>
        <v>0</v>
      </c>
      <c r="AD15" s="430">
        <f>OUT_1!AD15</f>
        <v>56.64635337</v>
      </c>
      <c r="AE15" s="430">
        <f>OUT_1!AE15</f>
        <v>0.22632299999999997</v>
      </c>
      <c r="AF15" s="430">
        <f>OUT_1!AF15</f>
        <v>0</v>
      </c>
      <c r="AG15" s="430">
        <f>OUT_1!AG15</f>
        <v>0</v>
      </c>
      <c r="AH15" s="430">
        <f>OUT_1!AH15</f>
        <v>4.80002321</v>
      </c>
      <c r="AI15" s="430">
        <f>OUT_1!AI15</f>
        <v>0</v>
      </c>
      <c r="AJ15" s="430">
        <f>OUT_1!AJ15</f>
        <v>31863.007551760016</v>
      </c>
      <c r="AK15" s="430">
        <f>OUT_1!AK15</f>
        <v>0</v>
      </c>
      <c r="AL15" s="430">
        <f>OUT_1!AL15</f>
        <v>4.1851404699999994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194.82701502999996</v>
      </c>
      <c r="AS15" s="430">
        <f>OUT_1!AS15</f>
        <v>39015.48929491001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63316.226398029998</v>
      </c>
      <c r="E16" s="430">
        <f>OUT_1!E16</f>
        <v>7339.4612713100014</v>
      </c>
      <c r="F16" s="430">
        <f>OUT_1!F16</f>
        <v>96.815859899999992</v>
      </c>
      <c r="G16" s="430">
        <f>OUT_1!G16</f>
        <v>621.59139703999995</v>
      </c>
      <c r="H16" s="430">
        <f>OUT_1!H16</f>
        <v>3802.7141350500001</v>
      </c>
      <c r="I16" s="430">
        <f>OUT_1!I16</f>
        <v>0.22822956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548.97995680999998</v>
      </c>
      <c r="P16" s="430">
        <f>OUT_1!P16</f>
        <v>0</v>
      </c>
      <c r="Q16" s="430">
        <f>OUT_1!Q16</f>
        <v>0.54151944000000007</v>
      </c>
      <c r="R16" s="430">
        <f>OUT_1!R16</f>
        <v>0.27128546999999997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0.1233191</v>
      </c>
      <c r="AA16" s="430">
        <f>OUT_1!AA16</f>
        <v>2.8735695699999999</v>
      </c>
      <c r="AB16" s="430">
        <f>OUT_1!AB16</f>
        <v>0</v>
      </c>
      <c r="AC16" s="430">
        <f>OUT_1!AC16</f>
        <v>0</v>
      </c>
      <c r="AD16" s="430">
        <f>OUT_1!AD16</f>
        <v>0.35605325000000004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4.95852527</v>
      </c>
      <c r="AI16" s="430">
        <f>OUT_1!AI16</f>
        <v>0</v>
      </c>
      <c r="AJ16" s="430">
        <f>OUT_1!AJ16</f>
        <v>54688.127948109999</v>
      </c>
      <c r="AK16" s="430">
        <f>OUT_1!AK16</f>
        <v>0</v>
      </c>
      <c r="AL16" s="430">
        <f>OUT_1!AL16</f>
        <v>564.33154233999994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2.6433950500000001</v>
      </c>
      <c r="AR16" s="430">
        <f>OUT_1!AR16</f>
        <v>289.10895612999991</v>
      </c>
      <c r="AS16" s="430">
        <f>OUT_1!AS16</f>
        <v>65639.676680714998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16491.797787890006</v>
      </c>
      <c r="E17" s="430">
        <f>OUT_1!E17</f>
        <v>4512.7432498699973</v>
      </c>
      <c r="F17" s="430">
        <f>OUT_1!F17</f>
        <v>24.474684330000006</v>
      </c>
      <c r="G17" s="430">
        <f>OUT_1!G17</f>
        <v>833.84485634000009</v>
      </c>
      <c r="H17" s="430">
        <f>OUT_1!H17</f>
        <v>2098.6369297699994</v>
      </c>
      <c r="I17" s="430">
        <f>OUT_1!I17</f>
        <v>0.60213329000000004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19754.008630050004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2.7093192199999998</v>
      </c>
      <c r="AR17" s="430">
        <f>OUT_1!AR17</f>
        <v>48.478182809999993</v>
      </c>
      <c r="AS17" s="430">
        <f>OUT_1!AS17</f>
        <v>21977.744970155003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116003.8225988</v>
      </c>
      <c r="E18" s="430">
        <f>OUT_1!E18</f>
        <v>18724.760007309993</v>
      </c>
      <c r="F18" s="430">
        <f>OUT_1!F18</f>
        <v>285.70186400999995</v>
      </c>
      <c r="G18" s="430">
        <f>OUT_1!G18</f>
        <v>1941.9613169099998</v>
      </c>
      <c r="H18" s="430">
        <f>OUT_1!H18</f>
        <v>7845.5313457599996</v>
      </c>
      <c r="I18" s="430">
        <f>OUT_1!I18</f>
        <v>15.659091099999999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929.00071255</v>
      </c>
      <c r="P18" s="430">
        <f>OUT_1!P18</f>
        <v>0</v>
      </c>
      <c r="Q18" s="430">
        <f>OUT_1!Q18</f>
        <v>0.91776378000000003</v>
      </c>
      <c r="R18" s="430">
        <f>OUT_1!R18</f>
        <v>0.63019396999999999</v>
      </c>
      <c r="S18" s="430">
        <f>OUT_1!S18</f>
        <v>0</v>
      </c>
      <c r="T18" s="430">
        <f>OUT_1!T18</f>
        <v>3.2749189999999997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30.278590559999998</v>
      </c>
      <c r="Y18" s="430">
        <f>OUT_1!Y18</f>
        <v>0</v>
      </c>
      <c r="Z18" s="430">
        <f>OUT_1!Z18</f>
        <v>0.1233191</v>
      </c>
      <c r="AA18" s="430">
        <f>OUT_1!AA18</f>
        <v>5.7452096399999997</v>
      </c>
      <c r="AB18" s="430">
        <f>OUT_1!AB18</f>
        <v>0</v>
      </c>
      <c r="AC18" s="430">
        <f>OUT_1!AC18</f>
        <v>0</v>
      </c>
      <c r="AD18" s="430">
        <f>OUT_1!AD18</f>
        <v>57.002406620000002</v>
      </c>
      <c r="AE18" s="430">
        <f>OUT_1!AE18</f>
        <v>0.22632299999999997</v>
      </c>
      <c r="AF18" s="430">
        <f>OUT_1!AF18</f>
        <v>0</v>
      </c>
      <c r="AG18" s="430">
        <f>OUT_1!AG18</f>
        <v>0</v>
      </c>
      <c r="AH18" s="430">
        <f>OUT_1!AH18</f>
        <v>9.75854848</v>
      </c>
      <c r="AI18" s="430">
        <f>OUT_1!AI18</f>
        <v>0</v>
      </c>
      <c r="AJ18" s="430">
        <f>OUT_1!AJ18</f>
        <v>106305.14412992002</v>
      </c>
      <c r="AK18" s="430">
        <f>OUT_1!AK18</f>
        <v>0</v>
      </c>
      <c r="AL18" s="430">
        <f>OUT_1!AL18</f>
        <v>568.51668280999991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5.3527142699999999</v>
      </c>
      <c r="AR18" s="430">
        <f>OUT_1!AR18</f>
        <v>532.41415396999992</v>
      </c>
      <c r="AS18" s="430">
        <f>OUT_1!AS18</f>
        <v>126632.91094578002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116003.8225988</v>
      </c>
      <c r="E19" s="436">
        <f t="shared" si="0"/>
        <v>18724.760007309993</v>
      </c>
      <c r="F19" s="436">
        <f t="shared" si="0"/>
        <v>285.70186400999995</v>
      </c>
      <c r="G19" s="436">
        <f t="shared" si="0"/>
        <v>1941.9613169099998</v>
      </c>
      <c r="H19" s="436">
        <f t="shared" si="0"/>
        <v>7845.5313457599996</v>
      </c>
      <c r="I19" s="436">
        <f t="shared" si="0"/>
        <v>15.659091099999999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3298.7923710700002</v>
      </c>
      <c r="E29" s="430">
        <f>OUT_1!E29</f>
        <v>954.23102748999997</v>
      </c>
      <c r="F29" s="430">
        <f>OUT_1!F29</f>
        <v>149.51521410999999</v>
      </c>
      <c r="G29" s="430">
        <f>OUT_1!G29</f>
        <v>63.558026639999994</v>
      </c>
      <c r="H29" s="430">
        <f>OUT_1!H29</f>
        <v>74.65053739999999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2601.5826331899989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3571.1649049499993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1817.4844811399998</v>
      </c>
      <c r="E30" s="430">
        <f>OUT_1!E30</f>
        <v>536.43861030000005</v>
      </c>
      <c r="F30" s="430">
        <f>OUT_1!F30</f>
        <v>113.67453331999998</v>
      </c>
      <c r="G30" s="430">
        <f>OUT_1!G30</f>
        <v>76.555730350000005</v>
      </c>
      <c r="H30" s="430">
        <f>OUT_1!H30</f>
        <v>238.76129857999999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1670.8293484200001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2326.1022865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1903.2069804699997</v>
      </c>
      <c r="E31" s="430">
        <f>OUT_1!E31</f>
        <v>110.71598911999999</v>
      </c>
      <c r="F31" s="430">
        <f>OUT_1!F31</f>
        <v>197.61512304999997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1779.6803499599998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1995.6092212999997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7019.4838326799991</v>
      </c>
      <c r="E32" s="430">
        <f>OUT_1!E32</f>
        <v>1601.3856269099999</v>
      </c>
      <c r="F32" s="430">
        <f>OUT_1!F32</f>
        <v>460.80487047999992</v>
      </c>
      <c r="G32" s="430">
        <f>OUT_1!G32</f>
        <v>140.11375699000001</v>
      </c>
      <c r="H32" s="430">
        <f>OUT_1!H32</f>
        <v>313.41183597999998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6052.0923315699993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7892.8764127499999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7019.4838326799991</v>
      </c>
      <c r="E33" s="436">
        <f t="shared" si="1"/>
        <v>1601.3856269099999</v>
      </c>
      <c r="F33" s="436">
        <f t="shared" si="1"/>
        <v>460.80487047999992</v>
      </c>
      <c r="G33" s="436">
        <f t="shared" si="1"/>
        <v>140.11375699000001</v>
      </c>
      <c r="H33" s="436">
        <f t="shared" si="1"/>
        <v>313.41183597999998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2104.4341071600002</v>
      </c>
      <c r="E36" s="430">
        <f>OUT_1!E36</f>
        <v>401.48521370999993</v>
      </c>
      <c r="F36" s="430">
        <f>OUT_1!F36</f>
        <v>135.74323217</v>
      </c>
      <c r="G36" s="430">
        <f>OUT_1!G36</f>
        <v>0</v>
      </c>
      <c r="H36" s="430">
        <f>OUT_1!H36</f>
        <v>130.40725728000001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1733.8535700599996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2252.9616901899999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351.29275518999998</v>
      </c>
      <c r="E37" s="430">
        <f>OUT_1!E37</f>
        <v>673.09370345999992</v>
      </c>
      <c r="F37" s="430">
        <f>OUT_1!F37</f>
        <v>14.390119630000001</v>
      </c>
      <c r="G37" s="430">
        <f>OUT_1!G37</f>
        <v>78.044458490000011</v>
      </c>
      <c r="H37" s="430">
        <f>OUT_1!H37</f>
        <v>251.97623328000003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261.88600124000004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1003.30569232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2605.1293160499995</v>
      </c>
      <c r="E38" s="430">
        <f>OUT_1!E38</f>
        <v>249.67485531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2534.0246316199996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2694.4144014899994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5060.8561783999994</v>
      </c>
      <c r="E39" s="430">
        <f>OUT_1!E39</f>
        <v>1324.25377248</v>
      </c>
      <c r="F39" s="430">
        <f>OUT_1!F39</f>
        <v>150.13335180000001</v>
      </c>
      <c r="G39" s="430">
        <f>OUT_1!G39</f>
        <v>78.044458490000011</v>
      </c>
      <c r="H39" s="430">
        <f>OUT_1!H39</f>
        <v>382.38349056000004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4529.7642029199997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5950.6817839999994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1324.25377248</v>
      </c>
      <c r="F40" s="436">
        <f t="shared" si="2"/>
        <v>150.13335180000001</v>
      </c>
      <c r="G40" s="436">
        <f t="shared" si="2"/>
        <v>78.044458490000011</v>
      </c>
      <c r="H40" s="436">
        <f t="shared" si="2"/>
        <v>382.38349056000004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12080.340011079999</v>
      </c>
      <c r="E42" s="430">
        <f t="shared" si="3"/>
        <v>2925.6393993900001</v>
      </c>
      <c r="F42" s="430">
        <f t="shared" si="3"/>
        <v>610.93822227999999</v>
      </c>
      <c r="G42" s="430">
        <f t="shared" si="3"/>
        <v>218.15821548000002</v>
      </c>
      <c r="H42" s="430">
        <f t="shared" si="3"/>
        <v>695.79532654000002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10581.856534489998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13843.55819675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128084.16260988</v>
      </c>
      <c r="E47" s="431">
        <f t="shared" si="4"/>
        <v>21650.399406699995</v>
      </c>
      <c r="F47" s="431">
        <f t="shared" si="4"/>
        <v>896.64008629</v>
      </c>
      <c r="G47" s="431">
        <f t="shared" si="4"/>
        <v>2160.1195323899997</v>
      </c>
      <c r="H47" s="431">
        <f t="shared" si="4"/>
        <v>8541.3266722999997</v>
      </c>
      <c r="I47" s="431">
        <f t="shared" si="4"/>
        <v>15.659091099999999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929.00071255</v>
      </c>
      <c r="P47" s="431">
        <f t="shared" si="4"/>
        <v>0</v>
      </c>
      <c r="Q47" s="431">
        <f t="shared" si="4"/>
        <v>0.91776378000000003</v>
      </c>
      <c r="R47" s="431">
        <f t="shared" si="4"/>
        <v>0.63019396999999999</v>
      </c>
      <c r="S47" s="431">
        <f t="shared" si="4"/>
        <v>0</v>
      </c>
      <c r="T47" s="431">
        <f t="shared" si="4"/>
        <v>3.2749189999999997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30.278590559999998</v>
      </c>
      <c r="Y47" s="431">
        <f t="shared" si="4"/>
        <v>0</v>
      </c>
      <c r="Z47" s="431">
        <f t="shared" si="4"/>
        <v>0.1233191</v>
      </c>
      <c r="AA47" s="431">
        <f t="shared" si="4"/>
        <v>5.7452096399999997</v>
      </c>
      <c r="AB47" s="431">
        <f t="shared" si="4"/>
        <v>0</v>
      </c>
      <c r="AC47" s="431">
        <f t="shared" si="4"/>
        <v>0</v>
      </c>
      <c r="AD47" s="431">
        <f t="shared" si="4"/>
        <v>488.99437372</v>
      </c>
      <c r="AE47" s="431">
        <f t="shared" si="4"/>
        <v>0.22632299999999997</v>
      </c>
      <c r="AF47" s="431">
        <f t="shared" si="4"/>
        <v>0</v>
      </c>
      <c r="AG47" s="431">
        <f t="shared" si="4"/>
        <v>0</v>
      </c>
      <c r="AH47" s="431">
        <f t="shared" si="4"/>
        <v>9.75854848</v>
      </c>
      <c r="AI47" s="431">
        <f t="shared" si="4"/>
        <v>0</v>
      </c>
      <c r="AJ47" s="431">
        <f t="shared" si="4"/>
        <v>116887.00066441002</v>
      </c>
      <c r="AK47" s="431">
        <f t="shared" si="4"/>
        <v>0</v>
      </c>
      <c r="AL47" s="431">
        <f t="shared" si="4"/>
        <v>628.20172310999988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5.3527142699999999</v>
      </c>
      <c r="AR47" s="431">
        <f t="shared" si="4"/>
        <v>615.12583080999991</v>
      </c>
      <c r="AS47" s="431">
        <f t="shared" si="4"/>
        <v>140476.46914253003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128084.16260988</v>
      </c>
      <c r="E48" s="390">
        <f t="shared" si="5"/>
        <v>21650.399406699995</v>
      </c>
      <c r="F48" s="390">
        <f t="shared" si="5"/>
        <v>896.64008629</v>
      </c>
      <c r="G48" s="390">
        <f t="shared" si="5"/>
        <v>2160.1195323899997</v>
      </c>
      <c r="H48" s="390">
        <f t="shared" si="5"/>
        <v>8541.3266722999997</v>
      </c>
      <c r="I48" s="390">
        <f t="shared" si="5"/>
        <v>15.659091099999999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1" t="str">
        <f>OUT_1RUS!B4</f>
        <v>По данным отчетности № 0409701 "Отчет об операциях на валютных и денежных рынках"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февраля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28125.594411469996</v>
      </c>
      <c r="E18" s="430">
        <f>OUT_4!E18</f>
        <v>9526.3674151999967</v>
      </c>
      <c r="F18" s="430">
        <f>OUT_4!F18</f>
        <v>1363.5274682299998</v>
      </c>
      <c r="G18" s="430">
        <f>OUT_4!G18</f>
        <v>3134.5629400300004</v>
      </c>
      <c r="H18" s="430">
        <f>OUT_4!H18</f>
        <v>436.60196492000006</v>
      </c>
      <c r="I18" s="430">
        <f>OUT_4!I18</f>
        <v>0</v>
      </c>
      <c r="J18" s="430">
        <f>OUT_4!J18</f>
        <v>2085.3709577899999</v>
      </c>
      <c r="K18" s="430">
        <f>OUT_4!K18</f>
        <v>167.59073239999995</v>
      </c>
      <c r="L18" s="430">
        <f>OUT_4!L18</f>
        <v>0</v>
      </c>
      <c r="M18" s="430">
        <f>OUT_4!M18</f>
        <v>33345.528309289999</v>
      </c>
      <c r="N18" s="430">
        <f>OUT_4!N18</f>
        <v>10130.560112519997</v>
      </c>
      <c r="O18" s="430">
        <f>OUT_4!O18</f>
        <v>1363.5274682299998</v>
      </c>
    </row>
    <row r="19" spans="1:16" s="376" customFormat="1" ht="15">
      <c r="A19" s="385"/>
      <c r="B19" s="444" t="s">
        <v>158</v>
      </c>
      <c r="C19" s="445"/>
      <c r="D19" s="430">
        <f>OUT_4!D19</f>
        <v>33957.559759840027</v>
      </c>
      <c r="E19" s="430">
        <f>OUT_4!E19</f>
        <v>26992.913739060019</v>
      </c>
      <c r="F19" s="430">
        <f>OUT_4!F19</f>
        <v>4689.2031817499965</v>
      </c>
      <c r="G19" s="430">
        <f>OUT_4!G19</f>
        <v>1810.2094644599999</v>
      </c>
      <c r="H19" s="430">
        <f>OUT_4!H19</f>
        <v>515.89282203999994</v>
      </c>
      <c r="I19" s="430">
        <f>OUT_4!I19</f>
        <v>0</v>
      </c>
      <c r="J19" s="430">
        <f>OUT_4!J19</f>
        <v>566.93167450999999</v>
      </c>
      <c r="K19" s="430">
        <f>OUT_4!K19</f>
        <v>436.37401780999994</v>
      </c>
      <c r="L19" s="430">
        <f>OUT_4!L19</f>
        <v>0</v>
      </c>
      <c r="M19" s="430">
        <f>OUT_4!M19</f>
        <v>36334.700898810028</v>
      </c>
      <c r="N19" s="430">
        <f>OUT_4!N19</f>
        <v>27945.180578910022</v>
      </c>
      <c r="O19" s="430">
        <f>OUT_4!O19</f>
        <v>4689.2031817499965</v>
      </c>
    </row>
    <row r="20" spans="1:16" s="376" customFormat="1" ht="15">
      <c r="A20" s="382"/>
      <c r="B20" s="386" t="s">
        <v>159</v>
      </c>
      <c r="C20" s="386"/>
      <c r="D20" s="430">
        <f>OUT_4!D20</f>
        <v>9188.3939109150087</v>
      </c>
      <c r="E20" s="430">
        <f>OUT_4!E20</f>
        <v>10304.437712049999</v>
      </c>
      <c r="F20" s="430">
        <f>OUT_4!F20</f>
        <v>2484.9133471700006</v>
      </c>
      <c r="G20" s="430">
        <f>OUT_4!G20</f>
        <v>1819.25228212</v>
      </c>
      <c r="H20" s="430">
        <f>OUT_4!H20</f>
        <v>164.25918014999979</v>
      </c>
      <c r="I20" s="430">
        <f>OUT_4!I20</f>
        <v>12.097759030000001</v>
      </c>
      <c r="J20" s="430">
        <f>OUT_4!J20</f>
        <v>2256.3866619699997</v>
      </c>
      <c r="K20" s="430">
        <f>OUT_4!K20</f>
        <v>422.85715582000006</v>
      </c>
      <c r="L20" s="430">
        <f>OUT_4!L20</f>
        <v>15.170583690000001</v>
      </c>
      <c r="M20" s="430">
        <f>OUT_4!M20</f>
        <v>13264.032855005009</v>
      </c>
      <c r="N20" s="430">
        <f>OUT_4!N20</f>
        <v>10891.55404802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71271.548082225025</v>
      </c>
      <c r="E21" s="431">
        <f>OUT_4!E21</f>
        <v>46823.718866310017</v>
      </c>
      <c r="F21" s="431">
        <f>OUT_4!F21</f>
        <v>8537.6439971499967</v>
      </c>
      <c r="G21" s="431">
        <f>OUT_4!G21</f>
        <v>6764.0246866100006</v>
      </c>
      <c r="H21" s="431">
        <f>OUT_4!H21</f>
        <v>1116.7539671099998</v>
      </c>
      <c r="I21" s="431">
        <f>OUT_4!I21</f>
        <v>12.097759030000001</v>
      </c>
      <c r="J21" s="431">
        <f>OUT_4!J21</f>
        <v>4908.6892942699997</v>
      </c>
      <c r="K21" s="431">
        <f>OUT_4!K21</f>
        <v>1026.82190603</v>
      </c>
      <c r="L21" s="431">
        <f>OUT_4!L21</f>
        <v>15.170583690000001</v>
      </c>
      <c r="M21" s="431">
        <f>OUT_4!M21</f>
        <v>82944.262063105038</v>
      </c>
      <c r="N21" s="431">
        <f>OUT_4!N21</f>
        <v>48967.294739450022</v>
      </c>
      <c r="O21" s="431">
        <f>OUT_4!O21</f>
        <v>8564.9123398699958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36195.798412879994</v>
      </c>
      <c r="E15" s="227">
        <v>6872.5554861299961</v>
      </c>
      <c r="F15" s="225">
        <v>164.41131977999999</v>
      </c>
      <c r="G15" s="227">
        <v>486.52506352999995</v>
      </c>
      <c r="H15" s="227">
        <v>1944.1802809399999</v>
      </c>
      <c r="I15" s="227">
        <v>14.828728249999999</v>
      </c>
      <c r="J15" s="227"/>
      <c r="K15" s="227"/>
      <c r="L15" s="227"/>
      <c r="M15" s="227"/>
      <c r="N15" s="227"/>
      <c r="O15" s="227">
        <v>191.82658899999996</v>
      </c>
      <c r="P15" s="227"/>
      <c r="Q15" s="227">
        <v>0.37624434000000001</v>
      </c>
      <c r="R15" s="227">
        <v>0.35890850000000002</v>
      </c>
      <c r="S15" s="227"/>
      <c r="T15" s="227">
        <v>3.2749189999999997</v>
      </c>
      <c r="U15" s="227"/>
      <c r="V15" s="227"/>
      <c r="W15" s="227"/>
      <c r="X15" s="227">
        <v>30.278590559999998</v>
      </c>
      <c r="Y15" s="227"/>
      <c r="Z15" s="227"/>
      <c r="AA15" s="227">
        <v>2.8716400699999998</v>
      </c>
      <c r="AB15" s="227"/>
      <c r="AC15" s="227"/>
      <c r="AD15" s="227">
        <v>56.64635337</v>
      </c>
      <c r="AE15" s="227">
        <v>0.22632299999999997</v>
      </c>
      <c r="AF15" s="227"/>
      <c r="AG15" s="227"/>
      <c r="AH15" s="227">
        <v>4.80002321</v>
      </c>
      <c r="AI15" s="227"/>
      <c r="AJ15" s="227">
        <v>31863.007551760016</v>
      </c>
      <c r="AK15" s="227"/>
      <c r="AL15" s="227">
        <v>4.1851404699999994</v>
      </c>
      <c r="AM15" s="227"/>
      <c r="AN15" s="227"/>
      <c r="AO15" s="227"/>
      <c r="AP15" s="227"/>
      <c r="AQ15" s="227"/>
      <c r="AR15" s="227">
        <v>194.82701502999996</v>
      </c>
      <c r="AS15" s="295">
        <f>SUM(D15:AR15)/2</f>
        <v>39015.48929491001</v>
      </c>
    </row>
    <row r="16" spans="1:62" s="23" customFormat="1" ht="18" customHeight="1">
      <c r="A16" s="26"/>
      <c r="B16" s="51" t="s">
        <v>106</v>
      </c>
      <c r="C16" s="328"/>
      <c r="D16" s="227">
        <v>63316.226398029998</v>
      </c>
      <c r="E16" s="227">
        <v>7339.4612713100014</v>
      </c>
      <c r="F16" s="227">
        <v>96.815859899999992</v>
      </c>
      <c r="G16" s="227">
        <v>621.59139703999995</v>
      </c>
      <c r="H16" s="227">
        <v>3802.7141350500001</v>
      </c>
      <c r="I16" s="225">
        <v>0.22822956</v>
      </c>
      <c r="J16" s="227"/>
      <c r="K16" s="227"/>
      <c r="L16" s="227"/>
      <c r="M16" s="227"/>
      <c r="N16" s="227"/>
      <c r="O16" s="227">
        <v>548.97995680999998</v>
      </c>
      <c r="P16" s="227"/>
      <c r="Q16" s="227">
        <v>0.54151944000000007</v>
      </c>
      <c r="R16" s="227">
        <v>0.27128546999999997</v>
      </c>
      <c r="S16" s="227"/>
      <c r="T16" s="227"/>
      <c r="U16" s="227"/>
      <c r="V16" s="227"/>
      <c r="W16" s="227"/>
      <c r="X16" s="227"/>
      <c r="Y16" s="227"/>
      <c r="Z16" s="227">
        <v>0.1233191</v>
      </c>
      <c r="AA16" s="227">
        <v>2.8735695699999999</v>
      </c>
      <c r="AB16" s="227"/>
      <c r="AC16" s="227"/>
      <c r="AD16" s="227">
        <v>0.35605325000000004</v>
      </c>
      <c r="AE16" s="227"/>
      <c r="AF16" s="227"/>
      <c r="AG16" s="227"/>
      <c r="AH16" s="227">
        <v>4.95852527</v>
      </c>
      <c r="AI16" s="227"/>
      <c r="AJ16" s="227">
        <v>54688.127948109999</v>
      </c>
      <c r="AK16" s="227"/>
      <c r="AL16" s="227">
        <v>564.33154233999994</v>
      </c>
      <c r="AM16" s="227"/>
      <c r="AN16" s="227"/>
      <c r="AO16" s="227"/>
      <c r="AP16" s="227"/>
      <c r="AQ16" s="227">
        <v>2.6433950500000001</v>
      </c>
      <c r="AR16" s="227">
        <v>289.10895612999991</v>
      </c>
      <c r="AS16" s="295">
        <f>SUM(D16:AR16)/2</f>
        <v>65639.676680714998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16491.797787890006</v>
      </c>
      <c r="E17" s="227">
        <v>4512.7432498699973</v>
      </c>
      <c r="F17" s="227">
        <v>24.474684330000006</v>
      </c>
      <c r="G17" s="227">
        <v>833.84485634000009</v>
      </c>
      <c r="H17" s="227">
        <v>2098.6369297699994</v>
      </c>
      <c r="I17" s="227">
        <v>0.60213329000000004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19754.008630050004</v>
      </c>
      <c r="AK17" s="227"/>
      <c r="AL17" s="227"/>
      <c r="AM17" s="227"/>
      <c r="AN17" s="227"/>
      <c r="AO17" s="227"/>
      <c r="AP17" s="227"/>
      <c r="AQ17" s="227">
        <v>2.7093192199999998</v>
      </c>
      <c r="AR17" s="227">
        <v>48.478182809999993</v>
      </c>
      <c r="AS17" s="295">
        <f>SUM(D17:AR17)/2</f>
        <v>21977.744970155003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116003.8225988</v>
      </c>
      <c r="E18" s="295">
        <f t="shared" si="0"/>
        <v>18724.760007309993</v>
      </c>
      <c r="F18" s="295">
        <f t="shared" si="0"/>
        <v>285.70186400999995</v>
      </c>
      <c r="G18" s="295">
        <f t="shared" si="0"/>
        <v>1941.9613169099998</v>
      </c>
      <c r="H18" s="295">
        <f t="shared" si="0"/>
        <v>7845.5313457599996</v>
      </c>
      <c r="I18" s="295">
        <f t="shared" si="0"/>
        <v>15.659091099999999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929.00071255</v>
      </c>
      <c r="P18" s="295">
        <f t="shared" si="0"/>
        <v>0</v>
      </c>
      <c r="Q18" s="295">
        <f t="shared" si="0"/>
        <v>0.91776378000000003</v>
      </c>
      <c r="R18" s="295">
        <f t="shared" si="0"/>
        <v>0.63019396999999999</v>
      </c>
      <c r="S18" s="295">
        <f t="shared" si="0"/>
        <v>0</v>
      </c>
      <c r="T18" s="295">
        <f t="shared" si="0"/>
        <v>3.2749189999999997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30.278590559999998</v>
      </c>
      <c r="Y18" s="295">
        <f t="shared" si="0"/>
        <v>0</v>
      </c>
      <c r="Z18" s="295">
        <f t="shared" si="0"/>
        <v>0.1233191</v>
      </c>
      <c r="AA18" s="295">
        <f t="shared" si="0"/>
        <v>5.7452096399999997</v>
      </c>
      <c r="AB18" s="295">
        <f t="shared" si="0"/>
        <v>0</v>
      </c>
      <c r="AC18" s="295">
        <f t="shared" si="0"/>
        <v>0</v>
      </c>
      <c r="AD18" s="295">
        <f t="shared" si="0"/>
        <v>57.002406620000002</v>
      </c>
      <c r="AE18" s="295">
        <f t="shared" si="0"/>
        <v>0.22632299999999997</v>
      </c>
      <c r="AF18" s="295">
        <f t="shared" si="0"/>
        <v>0</v>
      </c>
      <c r="AG18" s="295">
        <f t="shared" si="0"/>
        <v>0</v>
      </c>
      <c r="AH18" s="295">
        <f t="shared" si="0"/>
        <v>9.75854848</v>
      </c>
      <c r="AI18" s="295">
        <f t="shared" si="0"/>
        <v>0</v>
      </c>
      <c r="AJ18" s="295">
        <f t="shared" si="0"/>
        <v>106305.14412992002</v>
      </c>
      <c r="AK18" s="295">
        <f t="shared" si="0"/>
        <v>0</v>
      </c>
      <c r="AL18" s="295">
        <f t="shared" si="0"/>
        <v>568.51668280999991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5.3527142699999999</v>
      </c>
      <c r="AR18" s="295">
        <f t="shared" si="0"/>
        <v>532.41415396999992</v>
      </c>
      <c r="AS18" s="295">
        <f>SUM(D18:AR18)/2</f>
        <v>126632.91094578002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126632.91094578002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3298.7923710700002</v>
      </c>
      <c r="E29" s="227">
        <v>954.23102748999997</v>
      </c>
      <c r="F29" s="227">
        <v>149.51521410999999</v>
      </c>
      <c r="G29" s="227">
        <v>63.558026639999994</v>
      </c>
      <c r="H29" s="227">
        <v>74.65053739999999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2601.5826331899989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3571.1649049499993</v>
      </c>
    </row>
    <row r="30" spans="1:62" s="17" customFormat="1" ht="18" customHeight="1">
      <c r="A30" s="24"/>
      <c r="B30" s="51" t="s">
        <v>106</v>
      </c>
      <c r="C30" s="25"/>
      <c r="D30" s="227">
        <v>1817.4844811399998</v>
      </c>
      <c r="E30" s="227">
        <v>536.43861030000005</v>
      </c>
      <c r="F30" s="227">
        <v>113.67453331999998</v>
      </c>
      <c r="G30" s="227">
        <v>76.555730350000005</v>
      </c>
      <c r="H30" s="227">
        <v>238.76129857999999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1670.8293484200001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2326.1022865</v>
      </c>
    </row>
    <row r="31" spans="1:62" s="17" customFormat="1" ht="18" customHeight="1">
      <c r="A31" s="20"/>
      <c r="B31" s="51" t="s">
        <v>107</v>
      </c>
      <c r="C31" s="25"/>
      <c r="D31" s="227">
        <v>1903.2069804699997</v>
      </c>
      <c r="E31" s="227">
        <v>110.71598911999999</v>
      </c>
      <c r="F31" s="227">
        <v>197.61512304999997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1779.6803499599998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1995.6092212999997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7019.4838326799991</v>
      </c>
      <c r="E32" s="295">
        <f t="shared" si="2"/>
        <v>1601.3856269099999</v>
      </c>
      <c r="F32" s="295">
        <f t="shared" si="2"/>
        <v>460.80487047999992</v>
      </c>
      <c r="G32" s="295">
        <f t="shared" si="2"/>
        <v>140.11375699000001</v>
      </c>
      <c r="H32" s="295">
        <f t="shared" si="2"/>
        <v>313.41183597999998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6052.0923315699993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7892.8764127499999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7892.8764127499999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2104.4341071600002</v>
      </c>
      <c r="E36" s="227">
        <v>401.48521370999993</v>
      </c>
      <c r="F36" s="227">
        <v>135.74323217</v>
      </c>
      <c r="G36" s="227"/>
      <c r="H36" s="227">
        <v>130.40725728000001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1733.8535700599996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2252.9616901899999</v>
      </c>
    </row>
    <row r="37" spans="1:62" s="17" customFormat="1" ht="18" customHeight="1">
      <c r="A37" s="24"/>
      <c r="B37" s="51" t="s">
        <v>106</v>
      </c>
      <c r="C37" s="25"/>
      <c r="D37" s="227">
        <v>351.29275518999998</v>
      </c>
      <c r="E37" s="227">
        <v>673.09370345999992</v>
      </c>
      <c r="F37" s="227">
        <v>14.390119630000001</v>
      </c>
      <c r="G37" s="227">
        <v>78.044458490000011</v>
      </c>
      <c r="H37" s="227">
        <v>251.97623328000003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261.88600124000004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1003.30569232</v>
      </c>
    </row>
    <row r="38" spans="1:62" s="17" customFormat="1" ht="18" customHeight="1">
      <c r="A38" s="20"/>
      <c r="B38" s="51" t="s">
        <v>107</v>
      </c>
      <c r="C38" s="25"/>
      <c r="D38" s="227">
        <v>2605.1293160499995</v>
      </c>
      <c r="E38" s="227">
        <v>249.67485531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2534.0246316199996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2694.4144014899994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5060.8561783999994</v>
      </c>
      <c r="E39" s="295">
        <f t="shared" si="3"/>
        <v>1324.25377248</v>
      </c>
      <c r="F39" s="295">
        <f t="shared" si="3"/>
        <v>150.13335180000001</v>
      </c>
      <c r="G39" s="295">
        <f t="shared" si="3"/>
        <v>78.044458490000011</v>
      </c>
      <c r="H39" s="295">
        <f t="shared" si="3"/>
        <v>382.38349056000004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4529.7642029199997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5950.6817839999994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5950.6817839999994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12080.340011079999</v>
      </c>
      <c r="E42" s="295">
        <f>+SUM(E39,E32)</f>
        <v>2925.6393993900001</v>
      </c>
      <c r="F42" s="295">
        <f>+SUM(F39,F32)</f>
        <v>610.93822227999999</v>
      </c>
      <c r="G42" s="295">
        <f>+SUM(G39,G32)</f>
        <v>218.15821548000002</v>
      </c>
      <c r="H42" s="295">
        <f>+SUM(H39,H32)</f>
        <v>695.79532654000002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10581.856534489998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13843.558196749998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128084.16260988</v>
      </c>
      <c r="E46" s="296">
        <f t="shared" si="5"/>
        <v>21650.399406699995</v>
      </c>
      <c r="F46" s="296">
        <f t="shared" si="5"/>
        <v>896.64008629</v>
      </c>
      <c r="G46" s="296">
        <f t="shared" si="5"/>
        <v>2160.1195323899997</v>
      </c>
      <c r="H46" s="296">
        <f t="shared" si="5"/>
        <v>8541.3266722999997</v>
      </c>
      <c r="I46" s="296">
        <f t="shared" si="5"/>
        <v>15.659091099999999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929.00071255</v>
      </c>
      <c r="P46" s="296">
        <f t="shared" si="5"/>
        <v>0</v>
      </c>
      <c r="Q46" s="296">
        <f t="shared" si="5"/>
        <v>0.91776378000000003</v>
      </c>
      <c r="R46" s="296">
        <f t="shared" si="5"/>
        <v>0.63019396999999999</v>
      </c>
      <c r="S46" s="296">
        <f t="shared" si="5"/>
        <v>0</v>
      </c>
      <c r="T46" s="296">
        <f t="shared" si="5"/>
        <v>3.2749189999999997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30.278590559999998</v>
      </c>
      <c r="Y46" s="296">
        <f t="shared" si="5"/>
        <v>0</v>
      </c>
      <c r="Z46" s="296">
        <f t="shared" si="5"/>
        <v>0.1233191</v>
      </c>
      <c r="AA46" s="296">
        <f t="shared" si="5"/>
        <v>5.7452096399999997</v>
      </c>
      <c r="AB46" s="296">
        <f t="shared" si="5"/>
        <v>0</v>
      </c>
      <c r="AC46" s="296">
        <f t="shared" si="5"/>
        <v>0</v>
      </c>
      <c r="AD46" s="296">
        <f t="shared" si="5"/>
        <v>488.99437372</v>
      </c>
      <c r="AE46" s="296">
        <f t="shared" si="5"/>
        <v>0.22632299999999997</v>
      </c>
      <c r="AF46" s="296">
        <f t="shared" si="5"/>
        <v>0</v>
      </c>
      <c r="AG46" s="296">
        <f t="shared" si="5"/>
        <v>0</v>
      </c>
      <c r="AH46" s="296">
        <f t="shared" si="5"/>
        <v>9.75854848</v>
      </c>
      <c r="AI46" s="296">
        <f t="shared" si="5"/>
        <v>0</v>
      </c>
      <c r="AJ46" s="296">
        <f t="shared" si="5"/>
        <v>116887.00066441002</v>
      </c>
      <c r="AK46" s="296">
        <f t="shared" si="5"/>
        <v>0</v>
      </c>
      <c r="AL46" s="296">
        <f t="shared" si="5"/>
        <v>628.20172310999988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5.3527142699999999</v>
      </c>
      <c r="AR46" s="296">
        <f t="shared" si="5"/>
        <v>615.12583080999991</v>
      </c>
      <c r="AS46" s="296">
        <f>+SUM(AS42,AS25,AS18,AS44)</f>
        <v>140476.46914253003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140476.46914253003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2019-10-01T14:02:47Z</dcterms:created>
  <dcterms:modified xsi:type="dcterms:W3CDTF">2019-10-01T14:02:47Z</dcterms:modified>
  <cp:category/>
</cp:coreProperties>
</file>