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AS19" i="2" s="1"/>
  <c r="F18" i="2"/>
  <c r="G18" i="2"/>
  <c r="AS18" i="2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E19" i="19" s="1"/>
  <c r="AF18" i="2"/>
  <c r="AF46" i="2" s="1"/>
  <c r="AF47" i="19" s="1"/>
  <c r="AG18" i="2"/>
  <c r="AH18" i="2"/>
  <c r="AI18" i="2"/>
  <c r="AJ18" i="2"/>
  <c r="AK18" i="2"/>
  <c r="AL18" i="2"/>
  <c r="AM18" i="2"/>
  <c r="AM19" i="19" s="1"/>
  <c r="AN18" i="2"/>
  <c r="AN46" i="2" s="1"/>
  <c r="AN47" i="19" s="1"/>
  <c r="AO18" i="2"/>
  <c r="AP18" i="2"/>
  <c r="AQ18" i="2"/>
  <c r="AR18" i="2"/>
  <c r="AS22" i="2"/>
  <c r="AS23" i="19" s="1"/>
  <c r="AS23" i="2"/>
  <c r="G21" i="28" s="1"/>
  <c r="AS24" i="2"/>
  <c r="D25" i="2"/>
  <c r="E25" i="2"/>
  <c r="F25" i="2"/>
  <c r="G25" i="2"/>
  <c r="AS25" i="2" s="1"/>
  <c r="AS26" i="19" s="1"/>
  <c r="H25" i="2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3" i="19" s="1"/>
  <c r="F32" i="2"/>
  <c r="G32" i="2"/>
  <c r="H32" i="2"/>
  <c r="I32" i="2"/>
  <c r="J32" i="2"/>
  <c r="K32" i="2"/>
  <c r="L32" i="2"/>
  <c r="L33" i="19" s="1"/>
  <c r="M32" i="2"/>
  <c r="M33" i="19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3" i="19" s="1"/>
  <c r="AD32" i="2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2" i="2"/>
  <c r="K23" i="28" s="1"/>
  <c r="AS36" i="2"/>
  <c r="AS37" i="2"/>
  <c r="AS38" i="2"/>
  <c r="D39" i="2"/>
  <c r="AS39" i="2" s="1"/>
  <c r="E39" i="2"/>
  <c r="F39" i="2"/>
  <c r="F42" i="2" s="1"/>
  <c r="G39" i="2"/>
  <c r="G42" i="2" s="1"/>
  <c r="H39" i="2"/>
  <c r="I39" i="2"/>
  <c r="J39" i="2"/>
  <c r="K39" i="2"/>
  <c r="L39" i="2"/>
  <c r="M39" i="2"/>
  <c r="N39" i="2"/>
  <c r="N42" i="2" s="1"/>
  <c r="O39" i="2"/>
  <c r="O42" i="2" s="1"/>
  <c r="P39" i="2"/>
  <c r="Q39" i="2"/>
  <c r="R39" i="2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D42" i="2" s="1"/>
  <c r="AE39" i="2"/>
  <c r="AE42" i="2" s="1"/>
  <c r="AF39" i="2"/>
  <c r="AG39" i="2"/>
  <c r="AH39" i="2"/>
  <c r="AI39" i="2"/>
  <c r="AJ39" i="2"/>
  <c r="AK39" i="2"/>
  <c r="AL39" i="2"/>
  <c r="AL42" i="2" s="1"/>
  <c r="AM39" i="2"/>
  <c r="AM42" i="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3" i="19" s="1"/>
  <c r="L42" i="2"/>
  <c r="L46" i="2" s="1"/>
  <c r="L47" i="19" s="1"/>
  <c r="P42" i="2"/>
  <c r="Q42" i="2"/>
  <c r="R42" i="2"/>
  <c r="S42" i="2"/>
  <c r="S43" i="19" s="1"/>
  <c r="T42" i="2"/>
  <c r="T46" i="2" s="1"/>
  <c r="T47" i="19" s="1"/>
  <c r="X42" i="2"/>
  <c r="Y42" i="2"/>
  <c r="Z42" i="2"/>
  <c r="AA42" i="2"/>
  <c r="AA43" i="19" s="1"/>
  <c r="AB42" i="2"/>
  <c r="AB46" i="2" s="1"/>
  <c r="AB47" i="19" s="1"/>
  <c r="AF42" i="2"/>
  <c r="AG42" i="2"/>
  <c r="AH42" i="2"/>
  <c r="AI42" i="2"/>
  <c r="AI43" i="19" s="1"/>
  <c r="AJ42" i="2"/>
  <c r="AJ46" i="2" s="1"/>
  <c r="AJ47" i="19" s="1"/>
  <c r="AN42" i="2"/>
  <c r="AO42" i="2"/>
  <c r="AP42" i="2"/>
  <c r="AQ42" i="2"/>
  <c r="AQ43" i="19" s="1"/>
  <c r="AR42" i="2"/>
  <c r="AR46" i="2" s="1"/>
  <c r="AR47" i="19" s="1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I43" i="19"/>
  <c r="J43" i="19"/>
  <c r="P43" i="19"/>
  <c r="Q43" i="19"/>
  <c r="R43" i="19"/>
  <c r="X43" i="19"/>
  <c r="Y43" i="19"/>
  <c r="Z43" i="19"/>
  <c r="AF43" i="19"/>
  <c r="AG43" i="19"/>
  <c r="AH43" i="19"/>
  <c r="AN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G33" i="42" s="1"/>
  <c r="H32" i="42"/>
  <c r="I32" i="42"/>
  <c r="J32" i="42"/>
  <c r="J33" i="42" s="1"/>
  <c r="K32" i="42"/>
  <c r="K33" i="42" s="1"/>
  <c r="L32" i="42"/>
  <c r="N32" i="42"/>
  <c r="O32" i="42"/>
  <c r="P32" i="42"/>
  <c r="Q32" i="42"/>
  <c r="R32" i="42"/>
  <c r="R42" i="42" s="1"/>
  <c r="R47" i="42" s="1"/>
  <c r="S32" i="42"/>
  <c r="T32" i="42"/>
  <c r="V32" i="42"/>
  <c r="W32" i="42"/>
  <c r="X32" i="42"/>
  <c r="Y32" i="42"/>
  <c r="Z32" i="42"/>
  <c r="Z42" i="42" s="1"/>
  <c r="Z47" i="42" s="1"/>
  <c r="AA32" i="42"/>
  <c r="AB32" i="42"/>
  <c r="AD32" i="42"/>
  <c r="AE32" i="42"/>
  <c r="AF32" i="42"/>
  <c r="AG32" i="42"/>
  <c r="AH32" i="42"/>
  <c r="AH42" i="42" s="1"/>
  <c r="AH47" i="42" s="1"/>
  <c r="AI32" i="42"/>
  <c r="AJ32" i="42"/>
  <c r="AL32" i="42"/>
  <c r="AM32" i="42"/>
  <c r="AN32" i="42"/>
  <c r="AO32" i="42"/>
  <c r="AP32" i="42"/>
  <c r="AP42" i="42" s="1"/>
  <c r="AP47" i="42" s="1"/>
  <c r="AQ32" i="42"/>
  <c r="AR32" i="42"/>
  <c r="D33" i="42"/>
  <c r="H33" i="42"/>
  <c r="I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2" i="42" s="1"/>
  <c r="H47" i="42" s="1"/>
  <c r="H48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Q47" i="42" s="1"/>
  <c r="R39" i="42"/>
  <c r="S39" i="42"/>
  <c r="T39" i="42"/>
  <c r="U39" i="42"/>
  <c r="V39" i="42"/>
  <c r="V42" i="42" s="1"/>
  <c r="V47" i="42" s="1"/>
  <c r="X39" i="42"/>
  <c r="X42" i="42" s="1"/>
  <c r="X47" i="42" s="1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F42" i="42" s="1"/>
  <c r="AF47" i="42" s="1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N42" i="42" s="1"/>
  <c r="AN47" i="42" s="1"/>
  <c r="AO39" i="42"/>
  <c r="AO42" i="42" s="1"/>
  <c r="AO47" i="42" s="1"/>
  <c r="AP39" i="42"/>
  <c r="AQ39" i="42"/>
  <c r="AR39" i="42"/>
  <c r="D40" i="42"/>
  <c r="H40" i="42"/>
  <c r="K40" i="42"/>
  <c r="L40" i="42"/>
  <c r="D42" i="42"/>
  <c r="K42" i="42"/>
  <c r="K47" i="42" s="1"/>
  <c r="K48" i="42" s="1"/>
  <c r="L42" i="42"/>
  <c r="S42" i="42"/>
  <c r="S47" i="42" s="1"/>
  <c r="T42" i="42"/>
  <c r="AA42" i="42"/>
  <c r="AA47" i="42" s="1"/>
  <c r="AB42" i="42"/>
  <c r="AI42" i="42"/>
  <c r="AI47" i="42" s="1"/>
  <c r="AJ42" i="42"/>
  <c r="AQ42" i="42"/>
  <c r="AQ47" i="42" s="1"/>
  <c r="AR42" i="42"/>
  <c r="D47" i="42"/>
  <c r="D48" i="42" s="1"/>
  <c r="L47" i="42"/>
  <c r="L48" i="42" s="1"/>
  <c r="T47" i="42"/>
  <c r="AB47" i="42"/>
  <c r="AJ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M19" i="14"/>
  <c r="N19" i="14"/>
  <c r="N19" i="43" s="1"/>
  <c r="O19" i="14"/>
  <c r="O21" i="14" s="1"/>
  <c r="M20" i="14"/>
  <c r="P22" i="28" s="1"/>
  <c r="N20" i="14"/>
  <c r="Q22" i="28" s="1"/>
  <c r="O20" i="14"/>
  <c r="R22" i="28" s="1"/>
  <c r="D21" i="14"/>
  <c r="E21" i="14"/>
  <c r="F21" i="14"/>
  <c r="G21" i="14"/>
  <c r="G21" i="43" s="1"/>
  <c r="H21" i="14"/>
  <c r="H23" i="28" s="1"/>
  <c r="I21" i="14"/>
  <c r="I23" i="28" s="1"/>
  <c r="J21" i="14"/>
  <c r="J23" i="28" s="1"/>
  <c r="K21" i="14"/>
  <c r="M23" i="28" s="1"/>
  <c r="L21" i="14"/>
  <c r="M25" i="14"/>
  <c r="P27" i="28" s="1"/>
  <c r="N25" i="14"/>
  <c r="O25" i="14"/>
  <c r="M26" i="14"/>
  <c r="N26" i="14"/>
  <c r="O26" i="14"/>
  <c r="M27" i="14"/>
  <c r="N27" i="14"/>
  <c r="O27" i="14"/>
  <c r="D28" i="14"/>
  <c r="E28" i="14"/>
  <c r="F28" i="14"/>
  <c r="O28" i="14" s="1"/>
  <c r="R30" i="28" s="1"/>
  <c r="G28" i="14"/>
  <c r="H30" i="28" s="1"/>
  <c r="H28" i="14"/>
  <c r="I28" i="14"/>
  <c r="J28" i="14"/>
  <c r="K28" i="14"/>
  <c r="M30" i="28" s="1"/>
  <c r="L28" i="14"/>
  <c r="M28" i="14"/>
  <c r="P30" i="28" s="1"/>
  <c r="M32" i="14"/>
  <c r="N32" i="14"/>
  <c r="O32" i="14"/>
  <c r="R34" i="28" s="1"/>
  <c r="M33" i="14"/>
  <c r="P34" i="28" s="1"/>
  <c r="N33" i="14"/>
  <c r="O33" i="14"/>
  <c r="M34" i="14"/>
  <c r="P36" i="28" s="1"/>
  <c r="N34" i="14"/>
  <c r="O34" i="14"/>
  <c r="D35" i="14"/>
  <c r="E35" i="14"/>
  <c r="F35" i="14"/>
  <c r="F37" i="28" s="1"/>
  <c r="G35" i="14"/>
  <c r="M35" i="14" s="1"/>
  <c r="P37" i="28" s="1"/>
  <c r="H35" i="14"/>
  <c r="H37" i="28" s="1"/>
  <c r="I35" i="14"/>
  <c r="I37" i="28" s="1"/>
  <c r="J35" i="14"/>
  <c r="K35" i="14"/>
  <c r="L35" i="14"/>
  <c r="N35" i="14"/>
  <c r="Q37" i="28" s="1"/>
  <c r="P16" i="28"/>
  <c r="Q16" i="28"/>
  <c r="R16" i="28"/>
  <c r="G20" i="28"/>
  <c r="K20" i="28"/>
  <c r="O20" i="28"/>
  <c r="Q20" i="28"/>
  <c r="R20" i="28"/>
  <c r="K21" i="28"/>
  <c r="O21" i="28"/>
  <c r="P21" i="28"/>
  <c r="Q21" i="28"/>
  <c r="G22" i="28"/>
  <c r="K22" i="28"/>
  <c r="O22" i="28"/>
  <c r="D23" i="28"/>
  <c r="E23" i="28"/>
  <c r="F23" i="28"/>
  <c r="L23" i="28"/>
  <c r="N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L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I21" i="43"/>
  <c r="J21" i="43"/>
  <c r="K21" i="43"/>
  <c r="L21" i="43"/>
  <c r="Q23" i="28" l="1"/>
  <c r="N21" i="43"/>
  <c r="O23" i="28"/>
  <c r="AS40" i="19"/>
  <c r="AS39" i="42"/>
  <c r="AS19" i="19"/>
  <c r="G23" i="28"/>
  <c r="AS18" i="42"/>
  <c r="O21" i="43"/>
  <c r="R23" i="28"/>
  <c r="A6" i="14"/>
  <c r="P23" i="28"/>
  <c r="M21" i="43"/>
  <c r="AS20" i="19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P35" i="28"/>
  <c r="R21" i="28"/>
  <c r="P20" i="28"/>
  <c r="O35" i="14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Q46" i="2"/>
  <c r="AQ47" i="19" s="1"/>
  <c r="AI46" i="2"/>
  <c r="AI47" i="19" s="1"/>
  <c r="AA46" i="2"/>
  <c r="AA47" i="19" s="1"/>
  <c r="S46" i="2"/>
  <c r="S47" i="19" s="1"/>
  <c r="K46" i="2"/>
  <c r="K47" i="19" s="1"/>
  <c r="AS42" i="2"/>
  <c r="AK42" i="2"/>
  <c r="AC42" i="2"/>
  <c r="U42" i="2"/>
  <c r="M42" i="2"/>
  <c r="E42" i="2"/>
  <c r="AS33" i="2"/>
  <c r="AS34" i="19" s="1"/>
  <c r="J42" i="42"/>
  <c r="J47" i="42" s="1"/>
  <c r="J48" i="42" s="1"/>
  <c r="AS40" i="2"/>
  <c r="H21" i="43"/>
  <c r="O19" i="43"/>
  <c r="I42" i="42"/>
  <c r="I47" i="42" s="1"/>
  <c r="I48" i="42" s="1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S33" i="19"/>
  <c r="AS24" i="19"/>
  <c r="AN19" i="19"/>
  <c r="AF19" i="19"/>
  <c r="X19" i="19"/>
  <c r="P19" i="19"/>
  <c r="H19" i="19"/>
  <c r="AL40" i="19"/>
  <c r="AD40" i="19"/>
  <c r="V40" i="19"/>
  <c r="N40" i="19"/>
  <c r="F40" i="19"/>
  <c r="G19" i="19"/>
  <c r="A4" i="2" s="1"/>
  <c r="N28" i="14"/>
  <c r="Q30" i="28" s="1"/>
  <c r="F42" i="42"/>
  <c r="F47" i="42" s="1"/>
  <c r="F48" i="42" s="1"/>
  <c r="E42" i="42" l="1"/>
  <c r="E47" i="42" s="1"/>
  <c r="E48" i="42" s="1"/>
  <c r="E33" i="42"/>
  <c r="AK46" i="2"/>
  <c r="AK47" i="19" s="1"/>
  <c r="AK43" i="19"/>
  <c r="AS42" i="42"/>
  <c r="AS47" i="42" s="1"/>
  <c r="AS46" i="2"/>
  <c r="AS47" i="19" s="1"/>
  <c r="AS43" i="19"/>
  <c r="A3" i="2" s="1"/>
  <c r="E46" i="2"/>
  <c r="E47" i="19" s="1"/>
  <c r="E43" i="19"/>
  <c r="R37" i="28"/>
  <c r="A4" i="14" s="1"/>
  <c r="R36" i="28"/>
  <c r="M46" i="2"/>
  <c r="M47" i="19" s="1"/>
  <c r="M43" i="19"/>
  <c r="A3" i="14"/>
  <c r="E8" i="27"/>
  <c r="AS47" i="2"/>
  <c r="AS41" i="19"/>
  <c r="U46" i="2"/>
  <c r="U47" i="19" s="1"/>
  <c r="U43" i="19"/>
  <c r="A5" i="2" s="1"/>
  <c r="AC46" i="2"/>
  <c r="AC47" i="19" s="1"/>
  <c r="AC43" i="19"/>
  <c r="G40" i="42"/>
  <c r="G42" i="42"/>
  <c r="G47" i="42" s="1"/>
  <c r="G48" i="42" s="1"/>
  <c r="E5" i="27" l="1"/>
  <c r="AS48" i="19"/>
  <c r="T16" i="28"/>
  <c r="A7" i="2"/>
  <c r="E6" i="27" l="1"/>
  <c r="A6" i="2"/>
</calcChain>
</file>

<file path=xl/sharedStrings.xml><?xml version="1.0" encoding="utf-8"?>
<sst xmlns="http://schemas.openxmlformats.org/spreadsheetml/2006/main" count="940" uniqueCount="384">
  <si>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</si>
  <si>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</si>
  <si>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</si>
  <si>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</si>
  <si>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</si>
  <si>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</si>
  <si>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</si>
  <si>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</si>
  <si>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</si>
  <si>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</si>
  <si>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</si>
  <si>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</si>
  <si>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</si>
  <si>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</si>
  <si>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</si>
  <si>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</si>
  <si>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</si>
  <si>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</si>
  <si>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</si>
  <si>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</si>
  <si>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</si>
  <si>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</si>
  <si>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</si>
  <si>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</si>
  <si>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</si>
  <si>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</si>
  <si>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</si>
  <si>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</si>
  <si>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</si>
  <si>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</si>
  <si>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</si>
  <si>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</si>
  <si>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</si>
  <si>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</si>
  <si>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</si>
  <si>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</si>
  <si>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</si>
  <si>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</si>
  <si>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</si>
  <si>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</si>
  <si>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</si>
  <si>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</si>
  <si>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</si>
  <si>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</si>
  <si>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</si>
  <si>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</si>
  <si>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</si>
  <si>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</si>
  <si>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</si>
  <si>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</si>
  <si>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</si>
  <si>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</si>
  <si>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</si>
  <si>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</si>
  <si>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</si>
  <si>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</si>
  <si>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</si>
  <si>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</si>
  <si>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</si>
  <si>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</si>
  <si>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</si>
  <si>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</si>
  <si>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</si>
  <si>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</si>
  <si>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</si>
  <si>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</si>
  <si>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</si>
  <si>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</si>
  <si>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</si>
  <si>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</si>
  <si>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</si>
  <si>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</si>
  <si>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</si>
  <si>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</si>
  <si>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</si>
  <si>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</si>
  <si>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</si>
  <si>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</si>
  <si>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</si>
  <si>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</si>
  <si>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</si>
  <si>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</si>
  <si>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</si>
  <si>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</si>
  <si>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</si>
  <si>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</si>
  <si>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</si>
  <si>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</si>
  <si>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</si>
  <si>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</si>
  <si>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</si>
  <si>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</si>
  <si>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</si>
  <si>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</si>
  <si>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</si>
  <si>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</si>
  <si>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</si>
  <si>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</si>
  <si>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</si>
  <si>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</si>
  <si>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</si>
  <si>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</si>
  <si>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</si>
  <si>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</si>
  <si>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</si>
  <si>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</si>
  <si>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</si>
  <si>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</si>
  <si>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</si>
  <si>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</si>
  <si>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</si>
  <si>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</si>
  <si>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</si>
  <si>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</si>
  <si>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</si>
  <si>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</si>
  <si>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</si>
  <si>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</si>
  <si>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</si>
  <si>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</si>
  <si>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</si>
  <si>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</si>
  <si>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</si>
  <si>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</si>
  <si>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</si>
  <si>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</si>
  <si>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</si>
  <si>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</si>
  <si>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</si>
  <si>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</si>
  <si>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</si>
  <si>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</si>
  <si>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</si>
  <si>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</si>
  <si>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</si>
  <si>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</si>
  <si>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</si>
  <si>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</si>
  <si>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</si>
  <si>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</si>
  <si>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</si>
  <si>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</si>
  <si>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</si>
  <si>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</si>
  <si>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</si>
  <si>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</si>
  <si>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</si>
  <si>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</si>
  <si>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</si>
  <si>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</si>
  <si>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</si>
  <si>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</si>
  <si>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</si>
  <si>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</si>
  <si>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</si>
  <si>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</si>
  <si>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</si>
  <si>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</si>
  <si>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</si>
  <si>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</si>
  <si>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</si>
  <si>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</si>
  <si>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</si>
  <si>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</si>
  <si>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</si>
  <si>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</si>
  <si>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</si>
  <si>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</si>
  <si>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</si>
  <si>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</si>
  <si>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</si>
  <si>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</si>
  <si>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</si>
  <si>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</si>
  <si>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</si>
  <si>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</si>
  <si>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</si>
  <si>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</si>
  <si>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</si>
  <si>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</si>
  <si>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</si>
  <si>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</si>
  <si>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</si>
  <si>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</si>
  <si>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</si>
  <si>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</si>
  <si>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</si>
  <si>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</si>
  <si>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</si>
  <si>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</si>
  <si>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</si>
  <si>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</si>
  <si>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</si>
  <si>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</si>
  <si>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</si>
  <si>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</si>
  <si>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</si>
  <si>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</si>
  <si>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</si>
  <si>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</si>
  <si>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</si>
  <si>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</si>
  <si>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</si>
  <si>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</si>
  <si>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</si>
  <si>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</si>
  <si>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</si>
  <si>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февраля  2011 года </t>
  </si>
  <si>
    <t>Nominal or notional principal amounts outstanding at end-February 2011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</si>
  <si>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</si>
  <si>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</si>
  <si>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</si>
  <si>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</si>
  <si>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</si>
  <si>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</si>
  <si>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</si>
  <si>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</si>
  <si>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</si>
  <si>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</si>
  <si>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</si>
  <si>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</si>
  <si>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</si>
  <si>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</si>
  <si>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</si>
  <si>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</si>
  <si>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</si>
  <si>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</si>
  <si>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</si>
  <si>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</si>
  <si>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</si>
  <si>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</si>
  <si>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574</t>
  </si>
  <si>
    <t>ООО "ЗЕМКОМБАНК"</t>
  </si>
  <si>
    <t>РОСТОВСКАЯ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</si>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</sst>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216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226</v>
      </c>
    </row>
    <row r="15" spans="1:4">
      <c r="A15">
        <v>12</v>
      </c>
      <c r="B15" s="438" t="s">
        <v>236</v>
      </c>
      <c r="C15" s="439" t="s">
        <v>237</v>
      </c>
      <c r="D15" s="439" t="s">
        <v>226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216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216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233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256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313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216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256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19134.759876510016</v>
      </c>
      <c r="E18" s="315">
        <v>6588.1269366600036</v>
      </c>
      <c r="F18" s="315">
        <v>1015.2404921000002</v>
      </c>
      <c r="G18" s="315">
        <v>1543.5277047799996</v>
      </c>
      <c r="H18" s="315">
        <v>4161.9518578299994</v>
      </c>
      <c r="I18" s="315">
        <v>0</v>
      </c>
      <c r="J18" s="315">
        <v>1032.5243975150001</v>
      </c>
      <c r="K18" s="315">
        <v>146.79247696999997</v>
      </c>
      <c r="L18" s="316">
        <v>0</v>
      </c>
      <c r="M18" s="297">
        <f t="shared" ref="M18:O20" si="0">+SUM(D18,G18,J18)</f>
        <v>21710.811978805017</v>
      </c>
      <c r="N18" s="297">
        <f>+SUM(E18,H18,K18)</f>
        <v>10896.871271460004</v>
      </c>
      <c r="O18" s="297">
        <f>+SUM(F18,I18,L18)</f>
        <v>1015.2404921000002</v>
      </c>
    </row>
    <row r="19" spans="1:15" s="17" customFormat="1" ht="18" customHeight="1">
      <c r="A19" s="24"/>
      <c r="B19" s="51" t="s">
        <v>106</v>
      </c>
      <c r="C19" s="25"/>
      <c r="D19" s="315">
        <v>28286.996195135012</v>
      </c>
      <c r="E19" s="315">
        <v>9459.0153039000033</v>
      </c>
      <c r="F19" s="315">
        <v>1937.33868491</v>
      </c>
      <c r="G19" s="315">
        <v>8882.3107081100025</v>
      </c>
      <c r="H19" s="315">
        <v>13533.699427040003</v>
      </c>
      <c r="I19" s="315">
        <v>0</v>
      </c>
      <c r="J19" s="315">
        <v>83.254595820000006</v>
      </c>
      <c r="K19" s="315">
        <v>117.04998498</v>
      </c>
      <c r="L19" s="316">
        <v>0</v>
      </c>
      <c r="M19" s="297">
        <f t="shared" si="0"/>
        <v>37252.561499065014</v>
      </c>
      <c r="N19" s="297">
        <f>+SUM(E19,H19,K19)</f>
        <v>23109.764715920006</v>
      </c>
      <c r="O19" s="297">
        <f>+SUM(F19,I19,L19)</f>
        <v>1937.33868491</v>
      </c>
    </row>
    <row r="20" spans="1:15" s="17" customFormat="1" ht="18" customHeight="1">
      <c r="A20" s="20"/>
      <c r="B20" s="51" t="s">
        <v>107</v>
      </c>
      <c r="C20" s="25"/>
      <c r="D20" s="315">
        <v>7847.7651573099929</v>
      </c>
      <c r="E20" s="315">
        <v>5962.1816791500005</v>
      </c>
      <c r="F20" s="315">
        <v>2040.6390504400001</v>
      </c>
      <c r="G20" s="315">
        <v>10099.9653347</v>
      </c>
      <c r="H20" s="315">
        <v>731.48982064999984</v>
      </c>
      <c r="I20" s="315">
        <v>12.097759030000001</v>
      </c>
      <c r="J20" s="315">
        <v>5362.7118117800028</v>
      </c>
      <c r="K20" s="315">
        <v>1550.7679195000003</v>
      </c>
      <c r="L20" s="316">
        <v>15.170583690000001</v>
      </c>
      <c r="M20" s="297">
        <f t="shared" si="0"/>
        <v>23310.442303789994</v>
      </c>
      <c r="N20" s="297">
        <f t="shared" si="0"/>
        <v>8244.4394193000007</v>
      </c>
      <c r="O20" s="297">
        <f t="shared" si="0"/>
        <v>2067.9073931600001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55269.521228955018</v>
      </c>
      <c r="E21" s="296">
        <f t="shared" ref="E21:K21" si="1">+SUM(E18:E20)</f>
        <v>22009.323919710005</v>
      </c>
      <c r="F21" s="296">
        <f t="shared" si="1"/>
        <v>4993.218227450001</v>
      </c>
      <c r="G21" s="296">
        <f t="shared" si="1"/>
        <v>20525.803747590002</v>
      </c>
      <c r="H21" s="296">
        <f t="shared" si="1"/>
        <v>18427.141105520001</v>
      </c>
      <c r="I21" s="296">
        <f>+SUM(I18:I20)</f>
        <v>12.097759030000001</v>
      </c>
      <c r="J21" s="296">
        <f>+SUM(J18:J20)</f>
        <v>6478.4908051150032</v>
      </c>
      <c r="K21" s="296">
        <f t="shared" si="1"/>
        <v>1814.6103814500002</v>
      </c>
      <c r="L21" s="313">
        <f>+SUM(L18:L20)</f>
        <v>15.170583690000001</v>
      </c>
      <c r="M21" s="314">
        <f>+SUM(M18:M20)</f>
        <v>82273.815781660029</v>
      </c>
      <c r="N21" s="296">
        <f>+SUM(N18:N20)</f>
        <v>42251.075406680015</v>
      </c>
      <c r="O21" s="296">
        <f>+SUM(O18:O20)</f>
        <v>5020.48657017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7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24974.647380149949</v>
      </c>
      <c r="E15" s="430">
        <f>OUT_1!E15</f>
        <v>6018.2310889099981</v>
      </c>
      <c r="F15" s="430">
        <f>OUT_1!F15</f>
        <v>21.0420789</v>
      </c>
      <c r="G15" s="430">
        <f>OUT_1!G15</f>
        <v>170.77836661999999</v>
      </c>
      <c r="H15" s="430">
        <f>OUT_1!H15</f>
        <v>1424.1172936799999</v>
      </c>
      <c r="I15" s="430">
        <f>OUT_1!I15</f>
        <v>9.9754591700000006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0.49961643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23.137849200000002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20762.123738309972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71.701739230000001</v>
      </c>
      <c r="AS15" s="430">
        <f>OUT_1!AS15</f>
        <v>26738.127305299957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37415.567239530006</v>
      </c>
      <c r="E16" s="430">
        <f>OUT_1!E16</f>
        <v>10150.009675040008</v>
      </c>
      <c r="F16" s="430">
        <f>OUT_1!F16</f>
        <v>393.09358465000008</v>
      </c>
      <c r="G16" s="430">
        <f>OUT_1!G16</f>
        <v>529.39894511999978</v>
      </c>
      <c r="H16" s="430">
        <f>OUT_1!H16</f>
        <v>1287.1493469899999</v>
      </c>
      <c r="I16" s="430">
        <f>OUT_1!I16</f>
        <v>42.284227489999999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0.28767636000000002</v>
      </c>
      <c r="R16" s="430">
        <f>OUT_1!R16</f>
        <v>0.54774464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1.9631019999999999E-2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0.219138</v>
      </c>
      <c r="AE16" s="430">
        <f>OUT_1!AE16</f>
        <v>8.8079999999999981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28500.11593664005</v>
      </c>
      <c r="AK16" s="430">
        <f>OUT_1!AK16</f>
        <v>0</v>
      </c>
      <c r="AL16" s="430">
        <f>OUT_1!AL16</f>
        <v>296.65559186000002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0.63257706000000002</v>
      </c>
      <c r="AR16" s="430">
        <f>OUT_1!AR16</f>
        <v>591.72394614000018</v>
      </c>
      <c r="AS16" s="430">
        <f>OUT_1!AS16</f>
        <v>39683.350183955037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12295.188274789991</v>
      </c>
      <c r="E17" s="430">
        <f>OUT_1!E17</f>
        <v>3829.5340443899981</v>
      </c>
      <c r="F17" s="430">
        <f>OUT_1!F17</f>
        <v>53.790644319999998</v>
      </c>
      <c r="G17" s="430">
        <f>OUT_1!G17</f>
        <v>51.474901840000001</v>
      </c>
      <c r="H17" s="430">
        <f>OUT_1!H17</f>
        <v>1313.5660776700001</v>
      </c>
      <c r="I17" s="430">
        <f>OUT_1!I17</f>
        <v>63.430909319999998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14058.222236199992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35.964685439999997</v>
      </c>
      <c r="AS17" s="430">
        <f>OUT_1!AS17</f>
        <v>15850.585886984991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74685.402894469953</v>
      </c>
      <c r="E18" s="430">
        <f>OUT_1!E18</f>
        <v>19997.774808340004</v>
      </c>
      <c r="F18" s="430">
        <f>OUT_1!F18</f>
        <v>467.92630787000007</v>
      </c>
      <c r="G18" s="430">
        <f>OUT_1!G18</f>
        <v>751.65221357999985</v>
      </c>
      <c r="H18" s="430">
        <f>OUT_1!H18</f>
        <v>4024.8327183400002</v>
      </c>
      <c r="I18" s="430">
        <f>OUT_1!I18</f>
        <v>115.69059598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150.68672380000001</v>
      </c>
      <c r="P18" s="430">
        <f>OUT_1!P18</f>
        <v>0</v>
      </c>
      <c r="Q18" s="430">
        <f>OUT_1!Q18</f>
        <v>0.28767636000000002</v>
      </c>
      <c r="R18" s="430">
        <f>OUT_1!R18</f>
        <v>0.54774464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23.137849200000002</v>
      </c>
      <c r="Y18" s="430">
        <f>OUT_1!Y18</f>
        <v>0</v>
      </c>
      <c r="Z18" s="430">
        <f>OUT_1!Z18</f>
        <v>1.9631019999999999E-2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0.219138</v>
      </c>
      <c r="AE18" s="430">
        <f>OUT_1!AE18</f>
        <v>8.8079999999999981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63320.461911150007</v>
      </c>
      <c r="AK18" s="430">
        <f>OUT_1!AK18</f>
        <v>0</v>
      </c>
      <c r="AL18" s="430">
        <f>OUT_1!AL18</f>
        <v>296.65559186000002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0.63257706000000002</v>
      </c>
      <c r="AR18" s="430">
        <f>OUT_1!AR18</f>
        <v>699.39037081000026</v>
      </c>
      <c r="AS18" s="430">
        <f>OUT_1!AS18</f>
        <v>82272.063376239981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74685.402894469953</v>
      </c>
      <c r="E19" s="436">
        <f t="shared" si="0"/>
        <v>19997.774808340004</v>
      </c>
      <c r="F19" s="436">
        <f t="shared" si="0"/>
        <v>467.92630787000007</v>
      </c>
      <c r="G19" s="436">
        <f t="shared" si="0"/>
        <v>751.65221357999985</v>
      </c>
      <c r="H19" s="436">
        <f t="shared" si="0"/>
        <v>4024.8327183400002</v>
      </c>
      <c r="I19" s="436">
        <f t="shared" si="0"/>
        <v>115.69059598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4404.3904815900005</v>
      </c>
      <c r="E29" s="430">
        <f>OUT_1!E29</f>
        <v>1315.6183554800002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5690.9502881300004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5705.4795626000005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16361.701361799998</v>
      </c>
      <c r="E30" s="430">
        <f>OUT_1!E30</f>
        <v>9542.6772695499985</v>
      </c>
      <c r="F30" s="430">
        <f>OUT_1!F30</f>
        <v>1138.2428104200001</v>
      </c>
      <c r="G30" s="430">
        <f>OUT_1!G30</f>
        <v>2971.1468394200001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14707.816622260001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22416.010135159999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10775.287138169999</v>
      </c>
      <c r="E31" s="430">
        <f>OUT_1!E31</f>
        <v>4101.417880869999</v>
      </c>
      <c r="F31" s="430">
        <f>OUT_1!F31</f>
        <v>1547.2460868500004</v>
      </c>
      <c r="G31" s="430">
        <f>OUT_1!G31</f>
        <v>3721.6906650099995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1541.4640577999999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10843.552914349999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31541.378981559999</v>
      </c>
      <c r="E32" s="430">
        <f>OUT_1!E32</f>
        <v>14959.713505899999</v>
      </c>
      <c r="F32" s="430">
        <f>OUT_1!F32</f>
        <v>2685.4888972700005</v>
      </c>
      <c r="G32" s="430">
        <f>OUT_1!G32</f>
        <v>6692.8375044299992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21940.230968190001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38965.042612110003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31541.378981559999</v>
      </c>
      <c r="E33" s="436">
        <f t="shared" si="1"/>
        <v>14959.713505899999</v>
      </c>
      <c r="F33" s="436">
        <f t="shared" si="1"/>
        <v>2685.4888972700005</v>
      </c>
      <c r="G33" s="436">
        <f t="shared" si="1"/>
        <v>6692.8375044299992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1137.5995212100001</v>
      </c>
      <c r="E36" s="430">
        <f>OUT_1!E36</f>
        <v>55.313907900000004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1119.5543438199998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1179.316874465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200.3045808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134.35117128000002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200.30458080000002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6702.9032730300005</v>
      </c>
      <c r="E38" s="430">
        <f>OUT_1!E38</f>
        <v>239.34359658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6915.0537603100001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6928.6503149600003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8040.8073750400008</v>
      </c>
      <c r="E39" s="430">
        <f>OUT_1!E39</f>
        <v>294.65750448</v>
      </c>
      <c r="F39" s="430">
        <f>OUT_1!F39</f>
        <v>57.131398689999997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8168.9592754099995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8308.2717702250011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294.65750448</v>
      </c>
      <c r="F40" s="436">
        <f t="shared" si="2"/>
        <v>57.131398689999997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39582.186356600003</v>
      </c>
      <c r="E42" s="430">
        <f t="shared" si="3"/>
        <v>15254.371010379999</v>
      </c>
      <c r="F42" s="430">
        <f t="shared" si="3"/>
        <v>2742.6202959600005</v>
      </c>
      <c r="G42" s="430">
        <f t="shared" si="3"/>
        <v>6692.8375044299992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30109.190243600002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47273.314382335004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114267.58925106996</v>
      </c>
      <c r="E47" s="431">
        <f t="shared" si="4"/>
        <v>35252.145818720004</v>
      </c>
      <c r="F47" s="431">
        <f t="shared" si="4"/>
        <v>3210.5466038300005</v>
      </c>
      <c r="G47" s="431">
        <f t="shared" si="4"/>
        <v>7444.4897180099988</v>
      </c>
      <c r="H47" s="431">
        <f t="shared" si="4"/>
        <v>4024.8327183400002</v>
      </c>
      <c r="I47" s="431">
        <f t="shared" si="4"/>
        <v>115.69059598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150.68672380000001</v>
      </c>
      <c r="P47" s="431">
        <f t="shared" si="4"/>
        <v>0</v>
      </c>
      <c r="Q47" s="431">
        <f t="shared" si="4"/>
        <v>0.28767636000000002</v>
      </c>
      <c r="R47" s="431">
        <f t="shared" si="4"/>
        <v>0.54774464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23.137849200000002</v>
      </c>
      <c r="Y47" s="431">
        <f t="shared" si="4"/>
        <v>0</v>
      </c>
      <c r="Z47" s="431">
        <f t="shared" si="4"/>
        <v>1.9631019999999999E-2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0.219138</v>
      </c>
      <c r="AE47" s="431">
        <f t="shared" si="4"/>
        <v>8.8079999999999981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93429.652154750016</v>
      </c>
      <c r="AK47" s="431">
        <f t="shared" si="4"/>
        <v>0</v>
      </c>
      <c r="AL47" s="431">
        <f t="shared" si="4"/>
        <v>296.65559186000002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0.63257706000000002</v>
      </c>
      <c r="AR47" s="431">
        <f t="shared" si="4"/>
        <v>864.81372451000027</v>
      </c>
      <c r="AS47" s="431">
        <f t="shared" si="4"/>
        <v>129545.37775857499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114267.58925106996</v>
      </c>
      <c r="E48" s="390">
        <f t="shared" si="5"/>
        <v>35252.145818720004</v>
      </c>
      <c r="F48" s="390">
        <f t="shared" si="5"/>
        <v>3210.5466038300005</v>
      </c>
      <c r="G48" s="390">
        <f t="shared" si="5"/>
        <v>7444.4897180099988</v>
      </c>
      <c r="H48" s="390">
        <f t="shared" si="5"/>
        <v>4024.8327183400002</v>
      </c>
      <c r="I48" s="390">
        <f t="shared" si="5"/>
        <v>115.69059598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февраля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19134.759876510016</v>
      </c>
      <c r="E18" s="430">
        <f>OUT_4!E18</f>
        <v>6588.1269366600036</v>
      </c>
      <c r="F18" s="430">
        <f>OUT_4!F18</f>
        <v>1015.2404921000002</v>
      </c>
      <c r="G18" s="430">
        <f>OUT_4!G18</f>
        <v>1543.5277047799996</v>
      </c>
      <c r="H18" s="430">
        <f>OUT_4!H18</f>
        <v>4161.9518578299994</v>
      </c>
      <c r="I18" s="430">
        <f>OUT_4!I18</f>
        <v>0</v>
      </c>
      <c r="J18" s="430">
        <f>OUT_4!J18</f>
        <v>1032.5243975150001</v>
      </c>
      <c r="K18" s="430">
        <f>OUT_4!K18</f>
        <v>146.79247696999997</v>
      </c>
      <c r="L18" s="430">
        <f>OUT_4!L18</f>
        <v>0</v>
      </c>
      <c r="M18" s="430">
        <f>OUT_4!M18</f>
        <v>21710.811978805017</v>
      </c>
      <c r="N18" s="430">
        <f>OUT_4!N18</f>
        <v>10896.871271460004</v>
      </c>
      <c r="O18" s="430">
        <f>OUT_4!O18</f>
        <v>1015.2404921000002</v>
      </c>
    </row>
    <row r="19" spans="1:16" s="376" customFormat="1" ht="15">
      <c r="A19" s="385"/>
      <c r="B19" s="444" t="s">
        <v>158</v>
      </c>
      <c r="C19" s="445"/>
      <c r="D19" s="430">
        <f>OUT_4!D19</f>
        <v>28286.996195135012</v>
      </c>
      <c r="E19" s="430">
        <f>OUT_4!E19</f>
        <v>9459.0153039000033</v>
      </c>
      <c r="F19" s="430">
        <f>OUT_4!F19</f>
        <v>1937.33868491</v>
      </c>
      <c r="G19" s="430">
        <f>OUT_4!G19</f>
        <v>8882.3107081100025</v>
      </c>
      <c r="H19" s="430">
        <f>OUT_4!H19</f>
        <v>13533.699427040003</v>
      </c>
      <c r="I19" s="430">
        <f>OUT_4!I19</f>
        <v>0</v>
      </c>
      <c r="J19" s="430">
        <f>OUT_4!J19</f>
        <v>83.254595820000006</v>
      </c>
      <c r="K19" s="430">
        <f>OUT_4!K19</f>
        <v>117.04998498</v>
      </c>
      <c r="L19" s="430">
        <f>OUT_4!L19</f>
        <v>0</v>
      </c>
      <c r="M19" s="430">
        <f>OUT_4!M19</f>
        <v>37252.561499065014</v>
      </c>
      <c r="N19" s="430">
        <f>OUT_4!N19</f>
        <v>23109.764715920006</v>
      </c>
      <c r="O19" s="430">
        <f>OUT_4!O19</f>
        <v>1937.33868491</v>
      </c>
    </row>
    <row r="20" spans="1:16" s="376" customFormat="1" ht="15">
      <c r="A20" s="382"/>
      <c r="B20" s="386" t="s">
        <v>159</v>
      </c>
      <c r="C20" s="386"/>
      <c r="D20" s="430">
        <f>OUT_4!D20</f>
        <v>7847.7651573099929</v>
      </c>
      <c r="E20" s="430">
        <f>OUT_4!E20</f>
        <v>5962.1816791500005</v>
      </c>
      <c r="F20" s="430">
        <f>OUT_4!F20</f>
        <v>2040.6390504400001</v>
      </c>
      <c r="G20" s="430">
        <f>OUT_4!G20</f>
        <v>10099.9653347</v>
      </c>
      <c r="H20" s="430">
        <f>OUT_4!H20</f>
        <v>731.48982064999984</v>
      </c>
      <c r="I20" s="430">
        <f>OUT_4!I20</f>
        <v>12.097759030000001</v>
      </c>
      <c r="J20" s="430">
        <f>OUT_4!J20</f>
        <v>5362.7118117800028</v>
      </c>
      <c r="K20" s="430">
        <f>OUT_4!K20</f>
        <v>1550.7679195000003</v>
      </c>
      <c r="L20" s="430">
        <f>OUT_4!L20</f>
        <v>15.170583690000001</v>
      </c>
      <c r="M20" s="430">
        <f>OUT_4!M20</f>
        <v>23310.442303789994</v>
      </c>
      <c r="N20" s="430">
        <f>OUT_4!N20</f>
        <v>8244.4394193000007</v>
      </c>
      <c r="O20" s="430">
        <f>OUT_4!O20</f>
        <v>2067.9073931600001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55269.521228955018</v>
      </c>
      <c r="E21" s="431">
        <f>OUT_4!E21</f>
        <v>22009.323919710005</v>
      </c>
      <c r="F21" s="431">
        <f>OUT_4!F21</f>
        <v>4993.218227450001</v>
      </c>
      <c r="G21" s="431">
        <f>OUT_4!G21</f>
        <v>20525.803747590002</v>
      </c>
      <c r="H21" s="431">
        <f>OUT_4!H21</f>
        <v>18427.141105520001</v>
      </c>
      <c r="I21" s="431">
        <f>OUT_4!I21</f>
        <v>12.097759030000001</v>
      </c>
      <c r="J21" s="431">
        <f>OUT_4!J21</f>
        <v>6478.4908051150032</v>
      </c>
      <c r="K21" s="431">
        <f>OUT_4!K21</f>
        <v>1814.6103814500002</v>
      </c>
      <c r="L21" s="431">
        <f>OUT_4!L21</f>
        <v>15.170583690000001</v>
      </c>
      <c r="M21" s="431">
        <f>OUT_4!M21</f>
        <v>82273.815781660029</v>
      </c>
      <c r="N21" s="431">
        <f>OUT_4!N21</f>
        <v>42251.075406680015</v>
      </c>
      <c r="O21" s="431">
        <f>OUT_4!O21</f>
        <v>5020.48657017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24974.647380149949</v>
      </c>
      <c r="E15" s="227">
        <v>6018.2310889099981</v>
      </c>
      <c r="F15" s="225">
        <v>21.0420789</v>
      </c>
      <c r="G15" s="227">
        <v>170.77836661999999</v>
      </c>
      <c r="H15" s="227">
        <v>1424.1172936799999</v>
      </c>
      <c r="I15" s="227">
        <v>9.9754591700000006</v>
      </c>
      <c r="J15" s="227"/>
      <c r="K15" s="227"/>
      <c r="L15" s="227"/>
      <c r="M15" s="227"/>
      <c r="N15" s="227"/>
      <c r="O15" s="227">
        <v>0.49961643</v>
      </c>
      <c r="P15" s="227"/>
      <c r="Q15" s="227"/>
      <c r="R15" s="227"/>
      <c r="S15" s="227"/>
      <c r="T15" s="227"/>
      <c r="U15" s="227"/>
      <c r="V15" s="227"/>
      <c r="W15" s="227"/>
      <c r="X15" s="227">
        <v>23.137849200000002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20762.123738309972</v>
      </c>
      <c r="AK15" s="227"/>
      <c r="AL15" s="227"/>
      <c r="AM15" s="227"/>
      <c r="AN15" s="227"/>
      <c r="AO15" s="227"/>
      <c r="AP15" s="227"/>
      <c r="AQ15" s="227"/>
      <c r="AR15" s="227">
        <v>71.701739230000001</v>
      </c>
      <c r="AS15" s="295">
        <f>SUM(D15:AR15)/2</f>
        <v>26738.127305299957</v>
      </c>
    </row>
    <row r="16" spans="1:62" s="23" customFormat="1" ht="18" customHeight="1">
      <c r="A16" s="26"/>
      <c r="B16" s="51" t="s">
        <v>106</v>
      </c>
      <c r="C16" s="328"/>
      <c r="D16" s="227">
        <v>37415.567239530006</v>
      </c>
      <c r="E16" s="227">
        <v>10150.009675040008</v>
      </c>
      <c r="F16" s="227">
        <v>393.09358465000008</v>
      </c>
      <c r="G16" s="227">
        <v>529.39894511999978</v>
      </c>
      <c r="H16" s="227">
        <v>1287.1493469899999</v>
      </c>
      <c r="I16" s="225">
        <v>42.284227489999999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0.28767636000000002</v>
      </c>
      <c r="R16" s="227">
        <v>0.54774464</v>
      </c>
      <c r="S16" s="227"/>
      <c r="T16" s="227"/>
      <c r="U16" s="227"/>
      <c r="V16" s="227"/>
      <c r="W16" s="227"/>
      <c r="X16" s="227"/>
      <c r="Y16" s="227"/>
      <c r="Z16" s="227">
        <v>1.9631019999999999E-2</v>
      </c>
      <c r="AA16" s="227"/>
      <c r="AB16" s="227"/>
      <c r="AC16" s="227"/>
      <c r="AD16" s="227">
        <v>0.219138</v>
      </c>
      <c r="AE16" s="227">
        <v>8.8079999999999981</v>
      </c>
      <c r="AF16" s="227"/>
      <c r="AG16" s="227"/>
      <c r="AH16" s="227"/>
      <c r="AI16" s="227"/>
      <c r="AJ16" s="227">
        <v>28500.11593664005</v>
      </c>
      <c r="AK16" s="227"/>
      <c r="AL16" s="227">
        <v>296.65559186000002</v>
      </c>
      <c r="AM16" s="227"/>
      <c r="AN16" s="227"/>
      <c r="AO16" s="227"/>
      <c r="AP16" s="227"/>
      <c r="AQ16" s="227">
        <v>0.63257706000000002</v>
      </c>
      <c r="AR16" s="227">
        <v>591.72394614000018</v>
      </c>
      <c r="AS16" s="295">
        <f>SUM(D16:AR16)/2</f>
        <v>39683.350183955037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12295.188274789991</v>
      </c>
      <c r="E17" s="227">
        <v>3829.5340443899981</v>
      </c>
      <c r="F17" s="227">
        <v>53.790644319999998</v>
      </c>
      <c r="G17" s="227">
        <v>51.474901840000001</v>
      </c>
      <c r="H17" s="227">
        <v>1313.5660776700001</v>
      </c>
      <c r="I17" s="227">
        <v>63.430909319999998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14058.222236199992</v>
      </c>
      <c r="AK17" s="227"/>
      <c r="AL17" s="227"/>
      <c r="AM17" s="227"/>
      <c r="AN17" s="227"/>
      <c r="AO17" s="227"/>
      <c r="AP17" s="227"/>
      <c r="AQ17" s="227"/>
      <c r="AR17" s="227">
        <v>35.964685439999997</v>
      </c>
      <c r="AS17" s="295">
        <f>SUM(D17:AR17)/2</f>
        <v>15850.585886984991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74685.402894469953</v>
      </c>
      <c r="E18" s="295">
        <f t="shared" si="0"/>
        <v>19997.774808340004</v>
      </c>
      <c r="F18" s="295">
        <f t="shared" si="0"/>
        <v>467.92630787000007</v>
      </c>
      <c r="G18" s="295">
        <f t="shared" si="0"/>
        <v>751.65221357999985</v>
      </c>
      <c r="H18" s="295">
        <f t="shared" si="0"/>
        <v>4024.8327183400002</v>
      </c>
      <c r="I18" s="295">
        <f t="shared" si="0"/>
        <v>115.69059598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150.68672380000001</v>
      </c>
      <c r="P18" s="295">
        <f t="shared" si="0"/>
        <v>0</v>
      </c>
      <c r="Q18" s="295">
        <f t="shared" si="0"/>
        <v>0.28767636000000002</v>
      </c>
      <c r="R18" s="295">
        <f t="shared" si="0"/>
        <v>0.54774464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23.137849200000002</v>
      </c>
      <c r="Y18" s="295">
        <f t="shared" si="0"/>
        <v>0</v>
      </c>
      <c r="Z18" s="295">
        <f t="shared" si="0"/>
        <v>1.9631019999999999E-2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0.219138</v>
      </c>
      <c r="AE18" s="295">
        <f t="shared" si="0"/>
        <v>8.8079999999999981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63320.461911150007</v>
      </c>
      <c r="AK18" s="295">
        <f t="shared" si="0"/>
        <v>0</v>
      </c>
      <c r="AL18" s="295">
        <f t="shared" si="0"/>
        <v>296.65559186000002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0.63257706000000002</v>
      </c>
      <c r="AR18" s="295">
        <f t="shared" si="0"/>
        <v>699.39037081000026</v>
      </c>
      <c r="AS18" s="295">
        <f>SUM(D18:AR18)/2</f>
        <v>82272.063376239981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82272.063376239981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4404.3904815900005</v>
      </c>
      <c r="E29" s="227">
        <v>1315.6183554800002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5690.9502881300004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5705.4795626000005</v>
      </c>
    </row>
    <row r="30" spans="1:62" s="17" customFormat="1" ht="18" customHeight="1">
      <c r="A30" s="24"/>
      <c r="B30" s="51" t="s">
        <v>106</v>
      </c>
      <c r="C30" s="25"/>
      <c r="D30" s="227">
        <v>16361.701361799998</v>
      </c>
      <c r="E30" s="227">
        <v>9542.6772695499985</v>
      </c>
      <c r="F30" s="227">
        <v>1138.2428104200001</v>
      </c>
      <c r="G30" s="227">
        <v>2971.1468394200001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14707.816622260001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22416.010135159999</v>
      </c>
    </row>
    <row r="31" spans="1:62" s="17" customFormat="1" ht="18" customHeight="1">
      <c r="A31" s="20"/>
      <c r="B31" s="51" t="s">
        <v>107</v>
      </c>
      <c r="C31" s="25"/>
      <c r="D31" s="227">
        <v>10775.287138169999</v>
      </c>
      <c r="E31" s="227">
        <v>4101.417880869999</v>
      </c>
      <c r="F31" s="227">
        <v>1547.2460868500004</v>
      </c>
      <c r="G31" s="227">
        <v>3721.6906650099995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1541.4640577999999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10843.552914349999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31541.378981559999</v>
      </c>
      <c r="E32" s="295">
        <f t="shared" si="2"/>
        <v>14959.713505899999</v>
      </c>
      <c r="F32" s="295">
        <f t="shared" si="2"/>
        <v>2685.4888972700005</v>
      </c>
      <c r="G32" s="295">
        <f t="shared" si="2"/>
        <v>6692.8375044299992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21940.230968190001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38965.042612110003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38965.042612110003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1137.5995212100001</v>
      </c>
      <c r="E36" s="227">
        <v>55.313907900000004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1119.5543438199998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1179.316874465</v>
      </c>
    </row>
    <row r="37" spans="1:62" s="17" customFormat="1" ht="18" customHeight="1">
      <c r="A37" s="24"/>
      <c r="B37" s="51" t="s">
        <v>106</v>
      </c>
      <c r="C37" s="25"/>
      <c r="D37" s="227">
        <v>200.3045808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134.35117128000002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200.30458080000002</v>
      </c>
    </row>
    <row r="38" spans="1:62" s="17" customFormat="1" ht="18" customHeight="1">
      <c r="A38" s="20"/>
      <c r="B38" s="51" t="s">
        <v>107</v>
      </c>
      <c r="C38" s="25"/>
      <c r="D38" s="227">
        <v>6702.9032730300005</v>
      </c>
      <c r="E38" s="227">
        <v>239.34359658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6915.0537603100001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6928.6503149600003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8040.8073750400008</v>
      </c>
      <c r="E39" s="295">
        <f t="shared" si="3"/>
        <v>294.65750448</v>
      </c>
      <c r="F39" s="295">
        <f t="shared" si="3"/>
        <v>57.131398689999997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8168.9592754099995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8308.2717702250011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8308.2717702250011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39582.186356600003</v>
      </c>
      <c r="E42" s="295">
        <f>+SUM(E39,E32)</f>
        <v>15254.371010379999</v>
      </c>
      <c r="F42" s="295">
        <f>+SUM(F39,F32)</f>
        <v>2742.6202959600005</v>
      </c>
      <c r="G42" s="295">
        <f>+SUM(G39,G32)</f>
        <v>6692.8375044299992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30109.190243600002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47273.314382334996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114267.58925106996</v>
      </c>
      <c r="E46" s="296">
        <f t="shared" si="5"/>
        <v>35252.145818720004</v>
      </c>
      <c r="F46" s="296">
        <f t="shared" si="5"/>
        <v>3210.5466038300005</v>
      </c>
      <c r="G46" s="296">
        <f t="shared" si="5"/>
        <v>7444.4897180099988</v>
      </c>
      <c r="H46" s="296">
        <f t="shared" si="5"/>
        <v>4024.8327183400002</v>
      </c>
      <c r="I46" s="296">
        <f t="shared" si="5"/>
        <v>115.69059598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150.68672380000001</v>
      </c>
      <c r="P46" s="296">
        <f t="shared" si="5"/>
        <v>0</v>
      </c>
      <c r="Q46" s="296">
        <f t="shared" si="5"/>
        <v>0.28767636000000002</v>
      </c>
      <c r="R46" s="296">
        <f t="shared" si="5"/>
        <v>0.54774464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23.137849200000002</v>
      </c>
      <c r="Y46" s="296">
        <f t="shared" si="5"/>
        <v>0</v>
      </c>
      <c r="Z46" s="296">
        <f t="shared" si="5"/>
        <v>1.9631019999999999E-2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0.219138</v>
      </c>
      <c r="AE46" s="296">
        <f t="shared" si="5"/>
        <v>8.8079999999999981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93429.652154750016</v>
      </c>
      <c r="AK46" s="296">
        <f t="shared" si="5"/>
        <v>0</v>
      </c>
      <c r="AL46" s="296">
        <f t="shared" si="5"/>
        <v>296.65559186000002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0.63257706000000002</v>
      </c>
      <c r="AR46" s="296">
        <f t="shared" si="5"/>
        <v>864.81372451000027</v>
      </c>
      <c r="AS46" s="296">
        <f>+SUM(AS42,AS25,AS18,AS44)</f>
        <v>129545.37775857498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129545.37775857499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2019-10-01T14:02:45Z</dcterms:created>
  <dcterms:modified xsi:type="dcterms:W3CDTF">2019-10-01T14:02:45Z</dcterms:modified>
  <cp:category/>
</cp:coreProperties>
</file>