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F33" i="42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E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E21" i="14"/>
  <c r="E21" i="43" s="1"/>
  <c r="F21" i="14"/>
  <c r="G21" i="14"/>
  <c r="G21" i="43" s="1"/>
  <c r="H21" i="14"/>
  <c r="H23" i="28" s="1"/>
  <c r="I21" i="14"/>
  <c r="J21" i="14"/>
  <c r="J23" i="28" s="1"/>
  <c r="K21" i="14"/>
  <c r="L21" i="14"/>
  <c r="M21" i="14"/>
  <c r="P23" i="28" s="1"/>
  <c r="M25" i="14"/>
  <c r="P27" i="28" s="1"/>
  <c r="N25" i="14"/>
  <c r="Q27" i="28" s="1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K28" i="14"/>
  <c r="M30" i="28" s="1"/>
  <c r="L28" i="14"/>
  <c r="M28" i="14"/>
  <c r="O28" i="14"/>
  <c r="R30" i="28" s="1"/>
  <c r="M32" i="14"/>
  <c r="P34" i="28" s="1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J35" i="14"/>
  <c r="K35" i="14"/>
  <c r="M37" i="28" s="1"/>
  <c r="L35" i="14"/>
  <c r="N35" i="14"/>
  <c r="Q37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N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I21" i="43"/>
  <c r="J21" i="43"/>
  <c r="K21" i="43"/>
  <c r="L21" i="43"/>
  <c r="AS19" i="19" l="1"/>
  <c r="G23" i="28"/>
  <c r="A6" i="14" s="1"/>
  <c r="AS18" i="42"/>
  <c r="Q23" i="28"/>
  <c r="N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K23" i="28"/>
  <c r="O21" i="14"/>
  <c r="J42" i="42"/>
  <c r="J47" i="42" s="1"/>
  <c r="J48" i="42" s="1"/>
  <c r="AS40" i="2"/>
  <c r="H21" i="43"/>
  <c r="I37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P30" i="28"/>
  <c r="M21" i="43"/>
  <c r="I23" i="28"/>
  <c r="F42" i="42"/>
  <c r="F47" i="42" s="1"/>
  <c r="F48" i="42" s="1"/>
  <c r="M46" i="2" l="1"/>
  <c r="M47" i="19" s="1"/>
  <c r="M43" i="19"/>
  <c r="A5" i="2" s="1"/>
  <c r="U46" i="2"/>
  <c r="U47" i="19" s="1"/>
  <c r="U43" i="19"/>
  <c r="O23" i="28"/>
  <c r="E8" i="27" s="1"/>
  <c r="AS40" i="19"/>
  <c r="AS39" i="42"/>
  <c r="AS42" i="42" s="1"/>
  <c r="AS47" i="42" s="1"/>
  <c r="AS47" i="2"/>
  <c r="AS41" i="19"/>
  <c r="AK46" i="2"/>
  <c r="AK47" i="19" s="1"/>
  <c r="AK43" i="19"/>
  <c r="E46" i="2"/>
  <c r="E47" i="19" s="1"/>
  <c r="E43" i="19"/>
  <c r="E42" i="42"/>
  <c r="E47" i="42" s="1"/>
  <c r="E48" i="42" s="1"/>
  <c r="E33" i="42"/>
  <c r="AC46" i="2"/>
  <c r="AC47" i="19" s="1"/>
  <c r="AC43" i="19"/>
  <c r="R23" i="28"/>
  <c r="A4" i="14" s="1"/>
  <c r="O21" i="43"/>
  <c r="AS42" i="2"/>
  <c r="R37" i="28"/>
  <c r="R36" i="28"/>
  <c r="A3" i="14" s="1"/>
  <c r="G40" i="42"/>
  <c r="G42" i="42"/>
  <c r="G47" i="42" s="1"/>
  <c r="G48" i="42" s="1"/>
  <c r="T16" i="28" l="1"/>
  <c r="AS46" i="2"/>
  <c r="AS47" i="19" s="1"/>
  <c r="A7" i="2" s="1"/>
  <c r="AS43" i="19"/>
  <c r="A3" i="2" s="1"/>
  <c r="AS48" i="19" l="1"/>
  <c r="E5" i="27"/>
  <c r="E6" i="27" l="1"/>
  <c r="A6" i="2"/>
</calcChain>
</file>

<file path=xl/sharedStrings.xml><?xml version="1.0" encoding="utf-8"?>
<sst xmlns="http://schemas.openxmlformats.org/spreadsheetml/2006/main" count="955" uniqueCount="394">
  <si>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</si>
  <si>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</si>
  <si>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</si>
  <si>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</si>
  <si>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</si>
  <si>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</si>
  <si>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</si>
  <si>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</si>
  <si>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</si>
  <si>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</si>
  <si>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</si>
  <si>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</si>
  <si>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</si>
  <si>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</si>
  <si>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</si>
  <si>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</si>
  <si>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</si>
  <si>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</si>
  <si>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</si>
  <si>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</si>
  <si>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</si>
  <si>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</si>
  <si>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</si>
  <si>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</si>
  <si>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</si>
  <si>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</si>
  <si>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</si>
  <si>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</si>
  <si>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</si>
  <si>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</si>
  <si>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</si>
  <si>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</si>
  <si>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</si>
  <si>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</si>
  <si>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</si>
  <si>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</si>
  <si>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</si>
  <si>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</si>
  <si>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</si>
  <si>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</si>
  <si>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</si>
  <si>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</si>
  <si>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</si>
  <si>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</si>
  <si>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</si>
  <si>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</si>
  <si>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</si>
  <si>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</si>
  <si>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</si>
  <si>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</si>
  <si>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</si>
  <si>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</si>
  <si>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</si>
  <si>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</si>
  <si>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</si>
  <si>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</si>
  <si>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</si>
  <si>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</si>
  <si>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</si>
  <si>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</si>
  <si>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</si>
  <si>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</si>
  <si>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</si>
  <si>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</si>
  <si>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</si>
  <si>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</si>
  <si>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</si>
  <si>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</si>
  <si>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</si>
  <si>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</si>
  <si>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</si>
  <si>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</si>
  <si>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</si>
  <si>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</si>
  <si>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</si>
  <si>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</si>
  <si>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</si>
  <si>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</si>
  <si>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</si>
  <si>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</si>
  <si>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</si>
  <si>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</si>
  <si>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</si>
  <si>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</si>
  <si>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</si>
  <si>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</si>
  <si>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</si>
  <si>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</si>
  <si>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</si>
  <si>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</si>
  <si>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</si>
  <si>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</si>
  <si>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</si>
  <si>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</si>
  <si>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</si>
  <si>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</si>
  <si>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</si>
  <si>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</si>
  <si>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</si>
  <si>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</si>
  <si>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</si>
  <si>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</si>
  <si>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</si>
  <si>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</si>
  <si>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</si>
  <si>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</si>
  <si>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</si>
  <si>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</si>
  <si>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</si>
  <si>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</si>
  <si>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</si>
  <si>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</si>
  <si>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</si>
  <si>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</si>
  <si>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</si>
  <si>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</si>
  <si>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</si>
  <si>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</si>
  <si>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</si>
  <si>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</si>
  <si>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</si>
  <si>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</si>
  <si>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</si>
  <si>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</si>
  <si>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</si>
  <si>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</si>
  <si>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</si>
  <si>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</si>
  <si>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</si>
  <si>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</si>
  <si>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</si>
  <si>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</si>
  <si>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</si>
  <si>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</si>
  <si>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</si>
  <si>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</si>
  <si>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</si>
  <si>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</si>
  <si>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</si>
  <si>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</si>
  <si>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</si>
  <si>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</si>
  <si>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</si>
  <si>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</si>
  <si>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</si>
  <si>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</si>
  <si>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</si>
  <si>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</si>
  <si>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</si>
  <si>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</si>
  <si>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</si>
  <si>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</si>
  <si>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</si>
  <si>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</si>
  <si>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</si>
  <si>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</si>
  <si>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</si>
  <si>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</si>
  <si>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</si>
  <si>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</si>
  <si>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</si>
  <si>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</si>
  <si>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</si>
  <si>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</si>
  <si>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</si>
  <si>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</si>
  <si>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</si>
  <si>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</si>
  <si>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</si>
  <si>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</si>
  <si>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</si>
  <si>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</si>
  <si>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</si>
  <si>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</si>
  <si>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</si>
  <si>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</si>
  <si>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</si>
  <si>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</si>
  <si>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</si>
  <si>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</si>
  <si>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</si>
  <si>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</si>
  <si>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</si>
  <si>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</si>
  <si>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</si>
  <si>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</si>
  <si>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</si>
  <si>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</si>
  <si>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</si>
  <si>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</si>
  <si>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</si>
  <si>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</si>
  <si>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</si>
  <si>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</si>
  <si>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</si>
  <si>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</si>
  <si>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</si>
  <si>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</si>
  <si>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</si>
  <si>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</si>
  <si>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</si>
  <si>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</si>
  <si>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</si>
  <si>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</si>
  <si>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</si>
  <si>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</si>
  <si>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</si>
  <si>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декабря  2010 года </t>
  </si>
  <si>
    <t>Nominal or notional principal amounts outstanding at end-December 2010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</si>
  <si>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</si>
  <si>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</si>
  <si>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</si>
  <si>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</si>
  <si>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</si>
  <si>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</si>
  <si>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</si>
  <si>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</si>
  <si>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</si>
  <si>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</si>
  <si>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</si>
  <si>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</si>
  <si>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</si>
  <si>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</si>
  <si>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</si>
  <si>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</si>
  <si>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</si>
  <si>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</si>
  <si>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</si>
  <si>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</si>
  <si>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</si>
  <si>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</si>
  <si>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</si>
  <si>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</si>
  <si>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</si>
  <si>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</si>
  <si>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</si>
  <si>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</si>
  <si>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</si>
  <si>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</si>
  <si>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</si>
  <si>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</si>
  <si>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</si>
  <si>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</si>
  <si>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</si>
  <si>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</si>
  <si>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</si>
  <si>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</si>
  <si>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</si>
  <si>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</si>
  <si>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</si>
  <si>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</si>
  <si>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</si>
  <si>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</si>
  <si>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</si>
  <si>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</si>
  <si>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</si>
  <si>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</si>
  <si>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</si>
  <si>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</si>
  <si>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</si>
  <si>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</si>
  <si>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</si>
  <si>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</si>
  <si>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</si>
  <si>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</si>
  <si>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</si>
  <si>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</si>
  <si>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</si>
  <si>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</si>
  <si>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</si>
  <si>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</si>
  <si>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</si>
  <si>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</si>
  <si>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</si>
  <si>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</si>
  <si>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</si>
  <si>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</si>
  <si>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</si>
  <si>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</si>
  <si>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</si>
  <si>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</si>
  <si>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</si>
  <si>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</si>
  <si>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</si>
  <si>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РОСТОВСКАЯ ОБЛАСТЬ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</si>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</sst>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219</v>
      </c>
    </row>
    <row r="8" spans="1:4">
      <c r="A8">
        <v>5</v>
      </c>
      <c r="B8" s="438" t="s">
        <v>220</v>
      </c>
      <c r="C8" s="439" t="s">
        <v>221</v>
      </c>
      <c r="D8" s="439" t="s">
        <v>211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211</v>
      </c>
    </row>
    <row r="13" spans="1:4">
      <c r="A13">
        <v>10</v>
      </c>
      <c r="B13" s="438" t="s">
        <v>231</v>
      </c>
      <c r="C13" s="439" t="s">
        <v>232</v>
      </c>
      <c r="D13" s="439" t="s">
        <v>224</v>
      </c>
    </row>
    <row r="14" spans="1:4">
      <c r="A14">
        <v>11</v>
      </c>
      <c r="B14" s="438" t="s">
        <v>233</v>
      </c>
      <c r="C14" s="439" t="s">
        <v>234</v>
      </c>
      <c r="D14" s="439" t="s">
        <v>224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224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216</v>
      </c>
    </row>
    <row r="24" spans="1:4">
      <c r="A24">
        <v>21</v>
      </c>
      <c r="B24" s="438" t="s">
        <v>253</v>
      </c>
      <c r="C24" s="439" t="s">
        <v>254</v>
      </c>
      <c r="D24" s="439" t="s">
        <v>211</v>
      </c>
    </row>
    <row r="25" spans="1:4">
      <c r="A25">
        <v>22</v>
      </c>
      <c r="B25" s="438" t="s">
        <v>255</v>
      </c>
      <c r="C25" s="439" t="s">
        <v>256</v>
      </c>
      <c r="D25" s="439" t="s">
        <v>257</v>
      </c>
    </row>
    <row r="26" spans="1:4">
      <c r="A26">
        <v>23</v>
      </c>
      <c r="B26" s="438" t="s">
        <v>258</v>
      </c>
      <c r="C26" s="439" t="s">
        <v>259</v>
      </c>
      <c r="D26" s="439" t="s">
        <v>216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284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257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257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257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216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257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23738.119517844974</v>
      </c>
      <c r="E18" s="315">
        <v>5974.9382672100073</v>
      </c>
      <c r="F18" s="315">
        <v>999.10425204000012</v>
      </c>
      <c r="G18" s="315">
        <v>733.24603142999979</v>
      </c>
      <c r="H18" s="315">
        <v>3923.9561704099997</v>
      </c>
      <c r="I18" s="315">
        <v>0</v>
      </c>
      <c r="J18" s="315">
        <v>247.87976000500001</v>
      </c>
      <c r="K18" s="315">
        <v>137.02674953999997</v>
      </c>
      <c r="L18" s="316">
        <v>0</v>
      </c>
      <c r="M18" s="297">
        <f t="shared" ref="M18:O20" si="0">+SUM(D18,G18,J18)</f>
        <v>24719.245309279973</v>
      </c>
      <c r="N18" s="297">
        <f>+SUM(E18,H18,K18)</f>
        <v>10035.921187160007</v>
      </c>
      <c r="O18" s="297">
        <f>+SUM(F18,I18,L18)</f>
        <v>999.10425204000012</v>
      </c>
    </row>
    <row r="19" spans="1:15" s="17" customFormat="1" ht="18" customHeight="1">
      <c r="A19" s="24"/>
      <c r="B19" s="51" t="s">
        <v>106</v>
      </c>
      <c r="C19" s="25"/>
      <c r="D19" s="315">
        <v>22576.580502099951</v>
      </c>
      <c r="E19" s="315">
        <v>8343.5048420100102</v>
      </c>
      <c r="F19" s="315">
        <v>1585.4543376500001</v>
      </c>
      <c r="G19" s="315">
        <v>7687.6786521649974</v>
      </c>
      <c r="H19" s="315">
        <v>13547.989869180004</v>
      </c>
      <c r="I19" s="315">
        <v>0</v>
      </c>
      <c r="J19" s="315">
        <v>51.266646939999994</v>
      </c>
      <c r="K19" s="315">
        <v>67.603275350000004</v>
      </c>
      <c r="L19" s="316">
        <v>0</v>
      </c>
      <c r="M19" s="297">
        <f t="shared" si="0"/>
        <v>30315.525801204945</v>
      </c>
      <c r="N19" s="297">
        <f>+SUM(E19,H19,K19)</f>
        <v>21959.097986540015</v>
      </c>
      <c r="O19" s="297">
        <f>+SUM(F19,I19,L19)</f>
        <v>1585.4543376500001</v>
      </c>
    </row>
    <row r="20" spans="1:15" s="17" customFormat="1" ht="18" customHeight="1">
      <c r="A20" s="20"/>
      <c r="B20" s="51" t="s">
        <v>107</v>
      </c>
      <c r="C20" s="25"/>
      <c r="D20" s="315">
        <v>6599.6337737999957</v>
      </c>
      <c r="E20" s="315">
        <v>3311.4151243399992</v>
      </c>
      <c r="F20" s="315">
        <v>1695.5606801399999</v>
      </c>
      <c r="G20" s="315">
        <v>6232.9164008299967</v>
      </c>
      <c r="H20" s="315">
        <v>736.08347763999984</v>
      </c>
      <c r="I20" s="315">
        <v>12.097759030000001</v>
      </c>
      <c r="J20" s="315">
        <v>4314.4244172999997</v>
      </c>
      <c r="K20" s="315">
        <v>1489.5476194900004</v>
      </c>
      <c r="L20" s="316">
        <v>15.170583690000001</v>
      </c>
      <c r="M20" s="297">
        <f t="shared" si="0"/>
        <v>17146.974591929993</v>
      </c>
      <c r="N20" s="297">
        <f t="shared" si="0"/>
        <v>5537.0462214699992</v>
      </c>
      <c r="O20" s="297">
        <f t="shared" si="0"/>
        <v>1722.8290228599999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52914.333793744918</v>
      </c>
      <c r="E21" s="296">
        <f t="shared" ref="E21:K21" si="1">+SUM(E18:E20)</f>
        <v>17629.858233560015</v>
      </c>
      <c r="F21" s="296">
        <f t="shared" si="1"/>
        <v>4280.1192698300001</v>
      </c>
      <c r="G21" s="296">
        <f t="shared" si="1"/>
        <v>14653.841084424996</v>
      </c>
      <c r="H21" s="296">
        <f t="shared" si="1"/>
        <v>18208.029517230003</v>
      </c>
      <c r="I21" s="296">
        <f>+SUM(I18:I20)</f>
        <v>12.097759030000001</v>
      </c>
      <c r="J21" s="296">
        <f>+SUM(J18:J20)</f>
        <v>4613.570824245</v>
      </c>
      <c r="K21" s="296">
        <f t="shared" si="1"/>
        <v>1694.1776443800004</v>
      </c>
      <c r="L21" s="313">
        <f>+SUM(L18:L20)</f>
        <v>15.170583690000001</v>
      </c>
      <c r="M21" s="314">
        <f>+SUM(M18:M20)</f>
        <v>72181.745702414904</v>
      </c>
      <c r="N21" s="296">
        <f>+SUM(N18:N20)</f>
        <v>37532.065395170022</v>
      </c>
      <c r="O21" s="296">
        <f>+SUM(O18:O20)</f>
        <v>4307.3876125500001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29447.886814020007</v>
      </c>
      <c r="E15" s="430">
        <f>OUT_1!E15</f>
        <v>7834.2160492000039</v>
      </c>
      <c r="F15" s="430">
        <f>OUT_1!F15</f>
        <v>158.54640207000003</v>
      </c>
      <c r="G15" s="430">
        <f>OUT_1!G15</f>
        <v>319.00068687999993</v>
      </c>
      <c r="H15" s="430">
        <f>OUT_1!H15</f>
        <v>1370.9224299399998</v>
      </c>
      <c r="I15" s="430">
        <f>OUT_1!I15</f>
        <v>10.78163642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3.7979680000000002E-2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0.41299999999999998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22161.492145099979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0.27991481000000001</v>
      </c>
      <c r="AR15" s="430">
        <f>OUT_1!AR15</f>
        <v>97.719811950000008</v>
      </c>
      <c r="AS15" s="430">
        <f>OUT_1!AS15</f>
        <v>30712.162037114995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30480.916769480024</v>
      </c>
      <c r="E16" s="430">
        <f>OUT_1!E16</f>
        <v>8004.7864572700028</v>
      </c>
      <c r="F16" s="430">
        <f>OUT_1!F16</f>
        <v>412.881822</v>
      </c>
      <c r="G16" s="430">
        <f>OUT_1!G16</f>
        <v>242.23785389000005</v>
      </c>
      <c r="H16" s="430">
        <f>OUT_1!H16</f>
        <v>1417.1732630100003</v>
      </c>
      <c r="I16" s="430">
        <f>OUT_1!I16</f>
        <v>21.668335110000001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</v>
      </c>
      <c r="R16" s="430">
        <f>OUT_1!R16</f>
        <v>0.44028260999999996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13.89145066</v>
      </c>
      <c r="AB16" s="430">
        <f>OUT_1!AB16</f>
        <v>0</v>
      </c>
      <c r="AC16" s="430">
        <f>OUT_1!AC16</f>
        <v>0</v>
      </c>
      <c r="AD16" s="430">
        <f>OUT_1!AD16</f>
        <v>0.12530991</v>
      </c>
      <c r="AE16" s="430">
        <f>OUT_1!AE16</f>
        <v>2.4194999999999998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23547.547048580014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0.58037123000000002</v>
      </c>
      <c r="AR16" s="430">
        <f>OUT_1!AR16</f>
        <v>419.88236278000005</v>
      </c>
      <c r="AS16" s="430">
        <f>OUT_1!AS16</f>
        <v>32505.539681735023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7670.4316803099991</v>
      </c>
      <c r="E17" s="430">
        <f>OUT_1!E17</f>
        <v>4063.7367227000004</v>
      </c>
      <c r="F17" s="430">
        <f>OUT_1!F17</f>
        <v>92.120580759999996</v>
      </c>
      <c r="G17" s="430">
        <f>OUT_1!G17</f>
        <v>127.57837722999999</v>
      </c>
      <c r="H17" s="430">
        <f>OUT_1!H17</f>
        <v>1302.0968972100002</v>
      </c>
      <c r="I17" s="430">
        <f>OUT_1!I17</f>
        <v>22.345194750000001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6.2E-2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9890.4899329699965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44.357770749999993</v>
      </c>
      <c r="AS17" s="430">
        <f>OUT_1!AS17</f>
        <v>11606.609578339998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67599.235263810027</v>
      </c>
      <c r="E18" s="430">
        <f>OUT_1!E18</f>
        <v>19902.739229170005</v>
      </c>
      <c r="F18" s="430">
        <f>OUT_1!F18</f>
        <v>663.54880483000011</v>
      </c>
      <c r="G18" s="430">
        <f>OUT_1!G18</f>
        <v>688.81691799999999</v>
      </c>
      <c r="H18" s="430">
        <f>OUT_1!H18</f>
        <v>4090.1925901599998</v>
      </c>
      <c r="I18" s="430">
        <f>OUT_1!I18</f>
        <v>54.795166280000004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150.18710737000001</v>
      </c>
      <c r="P18" s="430">
        <f>OUT_1!P18</f>
        <v>0</v>
      </c>
      <c r="Q18" s="430">
        <f>OUT_1!Q18</f>
        <v>0</v>
      </c>
      <c r="R18" s="430">
        <f>OUT_1!R18</f>
        <v>0.44028260999999996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3.7979680000000002E-2</v>
      </c>
      <c r="AA18" s="430">
        <f>OUT_1!AA18</f>
        <v>13.89145066</v>
      </c>
      <c r="AB18" s="430">
        <f>OUT_1!AB18</f>
        <v>0</v>
      </c>
      <c r="AC18" s="430">
        <f>OUT_1!AC18</f>
        <v>0</v>
      </c>
      <c r="AD18" s="430">
        <f>OUT_1!AD18</f>
        <v>0.12530991</v>
      </c>
      <c r="AE18" s="430">
        <f>OUT_1!AE18</f>
        <v>2.8944999999999994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55599.529126649992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0.86028604000000009</v>
      </c>
      <c r="AR18" s="430">
        <f>OUT_1!AR18</f>
        <v>561.9599454800001</v>
      </c>
      <c r="AS18" s="430">
        <f>OUT_1!AS18</f>
        <v>74824.311297189997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67599.235263810027</v>
      </c>
      <c r="E19" s="436">
        <f t="shared" si="0"/>
        <v>19902.739229170005</v>
      </c>
      <c r="F19" s="436">
        <f t="shared" si="0"/>
        <v>663.54880483000011</v>
      </c>
      <c r="G19" s="436">
        <f t="shared" si="0"/>
        <v>688.81691799999999</v>
      </c>
      <c r="H19" s="436">
        <f t="shared" si="0"/>
        <v>4090.1925901599998</v>
      </c>
      <c r="I19" s="436">
        <f t="shared" si="0"/>
        <v>54.795166280000004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3301.5974083599999</v>
      </c>
      <c r="E29" s="430">
        <f>OUT_1!E29</f>
        <v>1378.1248687299999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4607.0183813200001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4657.2022018299995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15155.625001249999</v>
      </c>
      <c r="E30" s="430">
        <f>OUT_1!E30</f>
        <v>9760.2773169200009</v>
      </c>
      <c r="F30" s="430">
        <f>OUT_1!F30</f>
        <v>277.45417645000003</v>
      </c>
      <c r="G30" s="430">
        <f>OUT_1!G30</f>
        <v>2244.5513658000004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14895.348454180001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21235.668521355001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6879.2135351000034</v>
      </c>
      <c r="E31" s="430">
        <f>OUT_1!E31</f>
        <v>3603.6061872899995</v>
      </c>
      <c r="F31" s="430">
        <f>OUT_1!F31</f>
        <v>334.58557514000006</v>
      </c>
      <c r="G31" s="430">
        <f>OUT_1!G31</f>
        <v>2262.5192447299996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882.27073269999994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6981.0976374800011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25336.435944710003</v>
      </c>
      <c r="E32" s="430">
        <f>OUT_1!E32</f>
        <v>14742.008372939999</v>
      </c>
      <c r="F32" s="430">
        <f>OUT_1!F32</f>
        <v>612.03975159000015</v>
      </c>
      <c r="G32" s="430">
        <f>OUT_1!G32</f>
        <v>4507.0706105299996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20384.6375682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32873.968360665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25336.435944710003</v>
      </c>
      <c r="E33" s="436">
        <f t="shared" si="1"/>
        <v>14742.008372939999</v>
      </c>
      <c r="F33" s="436">
        <f t="shared" si="1"/>
        <v>612.03975159000015</v>
      </c>
      <c r="G33" s="436">
        <f t="shared" si="1"/>
        <v>4507.0706105299996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314.69190483</v>
      </c>
      <c r="E36" s="430">
        <f>OUT_1!E36</f>
        <v>83.811159350000011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297.64998547999994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384.906509535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118.86992228999999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52.916512770000004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118.86992229000001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5516.86368554</v>
      </c>
      <c r="E38" s="430">
        <f>OUT_1!E38</f>
        <v>323.86629036999994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5797.5552650300006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5819.1426204700001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5950.4255126600001</v>
      </c>
      <c r="E39" s="430">
        <f>OUT_1!E39</f>
        <v>407.67744971999997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6148.1217632800008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6322.9190522950003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407.67744971999997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31286.861457370003</v>
      </c>
      <c r="E42" s="430">
        <f t="shared" si="3"/>
        <v>15149.68582266</v>
      </c>
      <c r="F42" s="430">
        <f t="shared" si="3"/>
        <v>669.17115028000012</v>
      </c>
      <c r="G42" s="430">
        <f t="shared" si="3"/>
        <v>4507.0706105299996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26532.75933148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39196.887412960001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98886.096721180031</v>
      </c>
      <c r="E47" s="431">
        <f t="shared" si="4"/>
        <v>35052.425051830003</v>
      </c>
      <c r="F47" s="431">
        <f t="shared" si="4"/>
        <v>1332.7199551100002</v>
      </c>
      <c r="G47" s="431">
        <f t="shared" si="4"/>
        <v>5195.8875285300001</v>
      </c>
      <c r="H47" s="431">
        <f t="shared" si="4"/>
        <v>4090.1925901599998</v>
      </c>
      <c r="I47" s="431">
        <f t="shared" si="4"/>
        <v>54.795166280000004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150.18710737000001</v>
      </c>
      <c r="P47" s="431">
        <f t="shared" si="4"/>
        <v>0</v>
      </c>
      <c r="Q47" s="431">
        <f t="shared" si="4"/>
        <v>0</v>
      </c>
      <c r="R47" s="431">
        <f t="shared" si="4"/>
        <v>0.44028260999999996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3.7979680000000002E-2</v>
      </c>
      <c r="AA47" s="431">
        <f t="shared" si="4"/>
        <v>13.89145066</v>
      </c>
      <c r="AB47" s="431">
        <f t="shared" si="4"/>
        <v>0</v>
      </c>
      <c r="AC47" s="431">
        <f t="shared" si="4"/>
        <v>0</v>
      </c>
      <c r="AD47" s="431">
        <f t="shared" si="4"/>
        <v>0.12530991</v>
      </c>
      <c r="AE47" s="431">
        <f t="shared" si="4"/>
        <v>2.8944999999999994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82132.288458129988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0.86028604000000009</v>
      </c>
      <c r="AR47" s="431">
        <f t="shared" si="4"/>
        <v>810.18639908000011</v>
      </c>
      <c r="AS47" s="431">
        <f t="shared" si="4"/>
        <v>114021.19871015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98886.096721180031</v>
      </c>
      <c r="E48" s="390">
        <f t="shared" si="5"/>
        <v>35052.425051830003</v>
      </c>
      <c r="F48" s="390">
        <f t="shared" si="5"/>
        <v>1332.7199551100002</v>
      </c>
      <c r="G48" s="390">
        <f t="shared" si="5"/>
        <v>5195.8875285300001</v>
      </c>
      <c r="H48" s="390">
        <f t="shared" si="5"/>
        <v>4090.1925901599998</v>
      </c>
      <c r="I48" s="390">
        <f t="shared" si="5"/>
        <v>54.795166280000004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декабря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23738.119517844974</v>
      </c>
      <c r="E18" s="430">
        <f>OUT_4!E18</f>
        <v>5974.9382672100073</v>
      </c>
      <c r="F18" s="430">
        <f>OUT_4!F18</f>
        <v>999.10425204000012</v>
      </c>
      <c r="G18" s="430">
        <f>OUT_4!G18</f>
        <v>733.24603142999979</v>
      </c>
      <c r="H18" s="430">
        <f>OUT_4!H18</f>
        <v>3923.9561704099997</v>
      </c>
      <c r="I18" s="430">
        <f>OUT_4!I18</f>
        <v>0</v>
      </c>
      <c r="J18" s="430">
        <f>OUT_4!J18</f>
        <v>247.87976000500001</v>
      </c>
      <c r="K18" s="430">
        <f>OUT_4!K18</f>
        <v>137.02674953999997</v>
      </c>
      <c r="L18" s="430">
        <f>OUT_4!L18</f>
        <v>0</v>
      </c>
      <c r="M18" s="430">
        <f>OUT_4!M18</f>
        <v>24719.245309279973</v>
      </c>
      <c r="N18" s="430">
        <f>OUT_4!N18</f>
        <v>10035.921187160007</v>
      </c>
      <c r="O18" s="430">
        <f>OUT_4!O18</f>
        <v>999.10425204000012</v>
      </c>
    </row>
    <row r="19" spans="1:16" s="376" customFormat="1" ht="15">
      <c r="A19" s="385"/>
      <c r="B19" s="444" t="s">
        <v>158</v>
      </c>
      <c r="C19" s="445"/>
      <c r="D19" s="430">
        <f>OUT_4!D19</f>
        <v>22576.580502099951</v>
      </c>
      <c r="E19" s="430">
        <f>OUT_4!E19</f>
        <v>8343.5048420100102</v>
      </c>
      <c r="F19" s="430">
        <f>OUT_4!F19</f>
        <v>1585.4543376500001</v>
      </c>
      <c r="G19" s="430">
        <f>OUT_4!G19</f>
        <v>7687.6786521649974</v>
      </c>
      <c r="H19" s="430">
        <f>OUT_4!H19</f>
        <v>13547.989869180004</v>
      </c>
      <c r="I19" s="430">
        <f>OUT_4!I19</f>
        <v>0</v>
      </c>
      <c r="J19" s="430">
        <f>OUT_4!J19</f>
        <v>51.266646939999994</v>
      </c>
      <c r="K19" s="430">
        <f>OUT_4!K19</f>
        <v>67.603275350000004</v>
      </c>
      <c r="L19" s="430">
        <f>OUT_4!L19</f>
        <v>0</v>
      </c>
      <c r="M19" s="430">
        <f>OUT_4!M19</f>
        <v>30315.525801204945</v>
      </c>
      <c r="N19" s="430">
        <f>OUT_4!N19</f>
        <v>21959.097986540015</v>
      </c>
      <c r="O19" s="430">
        <f>OUT_4!O19</f>
        <v>1585.4543376500001</v>
      </c>
    </row>
    <row r="20" spans="1:16" s="376" customFormat="1" ht="15">
      <c r="A20" s="382"/>
      <c r="B20" s="386" t="s">
        <v>159</v>
      </c>
      <c r="C20" s="386"/>
      <c r="D20" s="430">
        <f>OUT_4!D20</f>
        <v>6599.6337737999957</v>
      </c>
      <c r="E20" s="430">
        <f>OUT_4!E20</f>
        <v>3311.4151243399992</v>
      </c>
      <c r="F20" s="430">
        <f>OUT_4!F20</f>
        <v>1695.5606801399999</v>
      </c>
      <c r="G20" s="430">
        <f>OUT_4!G20</f>
        <v>6232.9164008299967</v>
      </c>
      <c r="H20" s="430">
        <f>OUT_4!H20</f>
        <v>736.08347763999984</v>
      </c>
      <c r="I20" s="430">
        <f>OUT_4!I20</f>
        <v>12.097759030000001</v>
      </c>
      <c r="J20" s="430">
        <f>OUT_4!J20</f>
        <v>4314.4244172999997</v>
      </c>
      <c r="K20" s="430">
        <f>OUT_4!K20</f>
        <v>1489.5476194900004</v>
      </c>
      <c r="L20" s="430">
        <f>OUT_4!L20</f>
        <v>15.170583690000001</v>
      </c>
      <c r="M20" s="430">
        <f>OUT_4!M20</f>
        <v>17146.974591929993</v>
      </c>
      <c r="N20" s="430">
        <f>OUT_4!N20</f>
        <v>5537.0462214699992</v>
      </c>
      <c r="O20" s="430">
        <f>OUT_4!O20</f>
        <v>1722.8290228599999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52914.333793744918</v>
      </c>
      <c r="E21" s="431">
        <f>OUT_4!E21</f>
        <v>17629.858233560015</v>
      </c>
      <c r="F21" s="431">
        <f>OUT_4!F21</f>
        <v>4280.1192698300001</v>
      </c>
      <c r="G21" s="431">
        <f>OUT_4!G21</f>
        <v>14653.841084424996</v>
      </c>
      <c r="H21" s="431">
        <f>OUT_4!H21</f>
        <v>18208.029517230003</v>
      </c>
      <c r="I21" s="431">
        <f>OUT_4!I21</f>
        <v>12.097759030000001</v>
      </c>
      <c r="J21" s="431">
        <f>OUT_4!J21</f>
        <v>4613.570824245</v>
      </c>
      <c r="K21" s="431">
        <f>OUT_4!K21</f>
        <v>1694.1776443800004</v>
      </c>
      <c r="L21" s="431">
        <f>OUT_4!L21</f>
        <v>15.170583690000001</v>
      </c>
      <c r="M21" s="431">
        <f>OUT_4!M21</f>
        <v>72181.745702414904</v>
      </c>
      <c r="N21" s="431">
        <f>OUT_4!N21</f>
        <v>37532.065395170022</v>
      </c>
      <c r="O21" s="431">
        <f>OUT_4!O21</f>
        <v>4307.3876125500001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29447.886814020007</v>
      </c>
      <c r="E15" s="227">
        <v>7834.2160492000039</v>
      </c>
      <c r="F15" s="225">
        <v>158.54640207000003</v>
      </c>
      <c r="G15" s="227">
        <v>319.00068687999993</v>
      </c>
      <c r="H15" s="227">
        <v>1370.9224299399998</v>
      </c>
      <c r="I15" s="227">
        <v>10.78163642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>
        <v>3.7979680000000002E-2</v>
      </c>
      <c r="AA15" s="227"/>
      <c r="AB15" s="227"/>
      <c r="AC15" s="227"/>
      <c r="AD15" s="227"/>
      <c r="AE15" s="227">
        <v>0.41299999999999998</v>
      </c>
      <c r="AF15" s="227"/>
      <c r="AG15" s="227"/>
      <c r="AH15" s="227"/>
      <c r="AI15" s="227"/>
      <c r="AJ15" s="227">
        <v>22161.492145099979</v>
      </c>
      <c r="AK15" s="227"/>
      <c r="AL15" s="227"/>
      <c r="AM15" s="227"/>
      <c r="AN15" s="227"/>
      <c r="AO15" s="227"/>
      <c r="AP15" s="227"/>
      <c r="AQ15" s="227">
        <v>0.27991481000000001</v>
      </c>
      <c r="AR15" s="227">
        <v>97.719811950000008</v>
      </c>
      <c r="AS15" s="295">
        <f>SUM(D15:AR15)/2</f>
        <v>30712.162037114995</v>
      </c>
    </row>
    <row r="16" spans="1:62" s="23" customFormat="1" ht="18" customHeight="1">
      <c r="A16" s="26"/>
      <c r="B16" s="51" t="s">
        <v>106</v>
      </c>
      <c r="C16" s="328"/>
      <c r="D16" s="227">
        <v>30480.916769480024</v>
      </c>
      <c r="E16" s="227">
        <v>8004.7864572700028</v>
      </c>
      <c r="F16" s="227">
        <v>412.881822</v>
      </c>
      <c r="G16" s="227">
        <v>242.23785389000005</v>
      </c>
      <c r="H16" s="227">
        <v>1417.1732630100003</v>
      </c>
      <c r="I16" s="225">
        <v>21.668335110000001</v>
      </c>
      <c r="J16" s="227"/>
      <c r="K16" s="227"/>
      <c r="L16" s="227"/>
      <c r="M16" s="227"/>
      <c r="N16" s="227"/>
      <c r="O16" s="227">
        <v>150.18710737000001</v>
      </c>
      <c r="P16" s="227"/>
      <c r="Q16" s="227"/>
      <c r="R16" s="227">
        <v>0.44028260999999996</v>
      </c>
      <c r="S16" s="227"/>
      <c r="T16" s="227"/>
      <c r="U16" s="227"/>
      <c r="V16" s="227"/>
      <c r="W16" s="227"/>
      <c r="X16" s="227"/>
      <c r="Y16" s="227"/>
      <c r="Z16" s="227"/>
      <c r="AA16" s="227">
        <v>13.89145066</v>
      </c>
      <c r="AB16" s="227"/>
      <c r="AC16" s="227"/>
      <c r="AD16" s="227">
        <v>0.12530991</v>
      </c>
      <c r="AE16" s="227">
        <v>2.4194999999999998</v>
      </c>
      <c r="AF16" s="227"/>
      <c r="AG16" s="227"/>
      <c r="AH16" s="227"/>
      <c r="AI16" s="227"/>
      <c r="AJ16" s="227">
        <v>23547.547048580014</v>
      </c>
      <c r="AK16" s="227"/>
      <c r="AL16" s="227">
        <v>296.34142957</v>
      </c>
      <c r="AM16" s="227"/>
      <c r="AN16" s="227"/>
      <c r="AO16" s="227"/>
      <c r="AP16" s="227"/>
      <c r="AQ16" s="227">
        <v>0.58037123000000002</v>
      </c>
      <c r="AR16" s="227">
        <v>419.88236278000005</v>
      </c>
      <c r="AS16" s="295">
        <f>SUM(D16:AR16)/2</f>
        <v>32505.539681735023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7670.4316803099991</v>
      </c>
      <c r="E17" s="227">
        <v>4063.7367227000004</v>
      </c>
      <c r="F17" s="227">
        <v>92.120580759999996</v>
      </c>
      <c r="G17" s="227">
        <v>127.57837722999999</v>
      </c>
      <c r="H17" s="227">
        <v>1302.0968972100002</v>
      </c>
      <c r="I17" s="227">
        <v>22.345194750000001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6.2E-2</v>
      </c>
      <c r="AF17" s="227"/>
      <c r="AG17" s="227"/>
      <c r="AH17" s="227"/>
      <c r="AI17" s="227"/>
      <c r="AJ17" s="227">
        <v>9890.4899329699965</v>
      </c>
      <c r="AK17" s="227"/>
      <c r="AL17" s="227"/>
      <c r="AM17" s="227"/>
      <c r="AN17" s="227"/>
      <c r="AO17" s="227"/>
      <c r="AP17" s="227"/>
      <c r="AQ17" s="227"/>
      <c r="AR17" s="227">
        <v>44.357770749999993</v>
      </c>
      <c r="AS17" s="295">
        <f>SUM(D17:AR17)/2</f>
        <v>11606.609578339998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67599.235263810027</v>
      </c>
      <c r="E18" s="295">
        <f t="shared" si="0"/>
        <v>19902.739229170005</v>
      </c>
      <c r="F18" s="295">
        <f t="shared" si="0"/>
        <v>663.54880483000011</v>
      </c>
      <c r="G18" s="295">
        <f t="shared" si="0"/>
        <v>688.81691799999999</v>
      </c>
      <c r="H18" s="295">
        <f t="shared" si="0"/>
        <v>4090.1925901599998</v>
      </c>
      <c r="I18" s="295">
        <f t="shared" si="0"/>
        <v>54.795166280000004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150.18710737000001</v>
      </c>
      <c r="P18" s="295">
        <f t="shared" si="0"/>
        <v>0</v>
      </c>
      <c r="Q18" s="295">
        <f t="shared" si="0"/>
        <v>0</v>
      </c>
      <c r="R18" s="295">
        <f t="shared" si="0"/>
        <v>0.44028260999999996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3.7979680000000002E-2</v>
      </c>
      <c r="AA18" s="295">
        <f t="shared" si="0"/>
        <v>13.89145066</v>
      </c>
      <c r="AB18" s="295">
        <f t="shared" si="0"/>
        <v>0</v>
      </c>
      <c r="AC18" s="295">
        <f t="shared" si="0"/>
        <v>0</v>
      </c>
      <c r="AD18" s="295">
        <f t="shared" si="0"/>
        <v>0.12530991</v>
      </c>
      <c r="AE18" s="295">
        <f t="shared" si="0"/>
        <v>2.8944999999999994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55599.529126649992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0.86028604000000009</v>
      </c>
      <c r="AR18" s="295">
        <f t="shared" si="0"/>
        <v>561.9599454800001</v>
      </c>
      <c r="AS18" s="295">
        <f>SUM(D18:AR18)/2</f>
        <v>74824.311297189997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74824.311297189997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3301.5974083599999</v>
      </c>
      <c r="E29" s="227">
        <v>1378.1248687299999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4607.0183813200001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4657.2022018299995</v>
      </c>
    </row>
    <row r="30" spans="1:62" s="17" customFormat="1" ht="18" customHeight="1">
      <c r="A30" s="24"/>
      <c r="B30" s="51" t="s">
        <v>106</v>
      </c>
      <c r="C30" s="25"/>
      <c r="D30" s="227">
        <v>15155.625001249999</v>
      </c>
      <c r="E30" s="227">
        <v>9760.2773169200009</v>
      </c>
      <c r="F30" s="227">
        <v>277.45417645000003</v>
      </c>
      <c r="G30" s="227">
        <v>2244.5513658000004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14895.348454180001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21235.668521355001</v>
      </c>
    </row>
    <row r="31" spans="1:62" s="17" customFormat="1" ht="18" customHeight="1">
      <c r="A31" s="20"/>
      <c r="B31" s="51" t="s">
        <v>107</v>
      </c>
      <c r="C31" s="25"/>
      <c r="D31" s="227">
        <v>6879.2135351000034</v>
      </c>
      <c r="E31" s="227">
        <v>3603.6061872899995</v>
      </c>
      <c r="F31" s="227">
        <v>334.58557514000006</v>
      </c>
      <c r="G31" s="227">
        <v>2262.5192447299996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882.27073269999994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6981.0976374800011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25336.435944710003</v>
      </c>
      <c r="E32" s="295">
        <f t="shared" si="2"/>
        <v>14742.008372939999</v>
      </c>
      <c r="F32" s="295">
        <f t="shared" si="2"/>
        <v>612.03975159000015</v>
      </c>
      <c r="G32" s="295">
        <f t="shared" si="2"/>
        <v>4507.0706105299996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20384.6375682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32873.968360665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32873.968360665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314.69190483</v>
      </c>
      <c r="E36" s="227">
        <v>83.811159350000011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297.64998547999994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384.906509535</v>
      </c>
    </row>
    <row r="37" spans="1:62" s="17" customFormat="1" ht="18" customHeight="1">
      <c r="A37" s="24"/>
      <c r="B37" s="51" t="s">
        <v>106</v>
      </c>
      <c r="C37" s="25"/>
      <c r="D37" s="227">
        <v>118.86992228999999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52.916512770000004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118.86992229000001</v>
      </c>
    </row>
    <row r="38" spans="1:62" s="17" customFormat="1" ht="18" customHeight="1">
      <c r="A38" s="20"/>
      <c r="B38" s="51" t="s">
        <v>107</v>
      </c>
      <c r="C38" s="25"/>
      <c r="D38" s="227">
        <v>5516.86368554</v>
      </c>
      <c r="E38" s="227">
        <v>323.86629036999994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5797.5552650300006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5819.1426204700001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5950.4255126600001</v>
      </c>
      <c r="E39" s="295">
        <f t="shared" si="3"/>
        <v>407.67744971999997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6148.1217632800008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6322.9190522950003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6322.9190522950003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31286.861457370003</v>
      </c>
      <c r="E42" s="295">
        <f>+SUM(E39,E32)</f>
        <v>15149.68582266</v>
      </c>
      <c r="F42" s="295">
        <f>+SUM(F39,F32)</f>
        <v>669.17115028000012</v>
      </c>
      <c r="G42" s="295">
        <f>+SUM(G39,G32)</f>
        <v>4507.0706105299996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26532.75933148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39196.887412960001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98886.096721180031</v>
      </c>
      <c r="E46" s="296">
        <f t="shared" si="5"/>
        <v>35052.425051830003</v>
      </c>
      <c r="F46" s="296">
        <f t="shared" si="5"/>
        <v>1332.7199551100002</v>
      </c>
      <c r="G46" s="296">
        <f t="shared" si="5"/>
        <v>5195.8875285300001</v>
      </c>
      <c r="H46" s="296">
        <f t="shared" si="5"/>
        <v>4090.1925901599998</v>
      </c>
      <c r="I46" s="296">
        <f t="shared" si="5"/>
        <v>54.795166280000004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150.18710737000001</v>
      </c>
      <c r="P46" s="296">
        <f t="shared" si="5"/>
        <v>0</v>
      </c>
      <c r="Q46" s="296">
        <f t="shared" si="5"/>
        <v>0</v>
      </c>
      <c r="R46" s="296">
        <f t="shared" si="5"/>
        <v>0.44028260999999996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3.7979680000000002E-2</v>
      </c>
      <c r="AA46" s="296">
        <f t="shared" si="5"/>
        <v>13.89145066</v>
      </c>
      <c r="AB46" s="296">
        <f t="shared" si="5"/>
        <v>0</v>
      </c>
      <c r="AC46" s="296">
        <f t="shared" si="5"/>
        <v>0</v>
      </c>
      <c r="AD46" s="296">
        <f t="shared" si="5"/>
        <v>0.12530991</v>
      </c>
      <c r="AE46" s="296">
        <f t="shared" si="5"/>
        <v>2.8944999999999994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82132.288458129988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0.86028604000000009</v>
      </c>
      <c r="AR46" s="296">
        <f t="shared" si="5"/>
        <v>810.18639908000011</v>
      </c>
      <c r="AS46" s="296">
        <f>+SUM(AS42,AS25,AS18,AS44)</f>
        <v>114021.19871015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114021.19871015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2019-10-01T14:08:51Z</dcterms:created>
  <dcterms:modified xsi:type="dcterms:W3CDTF">2019-10-01T14:08:51Z</dcterms:modified>
  <cp:category/>
</cp:coreProperties>
</file>