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AndronovNS\AppData\Local\Temp\DesktopServiceTemp\"/>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9" i="75" l="1"/>
  <c r="K48" i="75"/>
  <c r="K47" i="75"/>
  <c r="K46" i="75"/>
  <c r="K79" i="72"/>
  <c r="I78" i="72"/>
  <c r="E78" i="72"/>
  <c r="K78" i="72" s="1"/>
  <c r="I77" i="72"/>
  <c r="E77" i="72"/>
  <c r="K77" i="72" s="1"/>
  <c r="I76" i="72"/>
  <c r="K76" i="72" s="1"/>
  <c r="E76" i="72"/>
  <c r="I75" i="72"/>
  <c r="E75" i="72"/>
  <c r="K75" i="72" s="1"/>
  <c r="J74" i="72"/>
  <c r="I74" i="72"/>
  <c r="G74" i="72"/>
  <c r="K74" i="72" s="1"/>
  <c r="F74" i="72"/>
  <c r="E74" i="72"/>
  <c r="D74" i="72"/>
  <c r="K51" i="72"/>
  <c r="K50" i="72"/>
  <c r="J49" i="72"/>
  <c r="I49" i="72"/>
  <c r="K49" i="72" s="1"/>
  <c r="J48" i="72"/>
  <c r="I48" i="72"/>
  <c r="K48" i="72" s="1"/>
  <c r="K47" i="72"/>
  <c r="J47" i="72"/>
  <c r="I47" i="72"/>
  <c r="J46" i="72"/>
  <c r="I46" i="72"/>
  <c r="K46" i="72" s="1"/>
  <c r="K45" i="72"/>
</calcChain>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<sst xmlns="http://schemas.openxmlformats.org/spreadsheetml/2006/main" count="5794" uniqueCount="3094">
  <si>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</si>
  <si>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</si>
  <si>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</si>
  <si>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</si>
  <si>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</si>
  <si>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</si>
  <si>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</si>
  <si>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</si>
  <si>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</si>
  <si>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</si>
  <si>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</si>
  <si>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</si>
  <si>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</si>
  <si>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</si>
  <si>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</si>
  <si>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</si>
  <si>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</si>
  <si>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</si>
  <si>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</si>
  <si>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</si>
  <si>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</si>
  <si>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</si>
  <si>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</si>
  <si>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</si>
  <si>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</si>
  <si>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</si>
  <si>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</si>
  <si>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</si>
  <si>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</si>
  <si>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</si>
  <si>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</si>
  <si>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</si>
  <si>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</si>
  <si>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</si>
  <si>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</si>
  <si>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</si>
  <si>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</si>
  <si>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</si>
  <si>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</si>
  <si>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</si>
  <si>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</si>
  <si>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</si>
  <si>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</si>
  <si>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</si>
  <si>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</si>
  <si>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</si>
  <si>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</si>
  <si>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</si>
  <si>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</si>
  <si>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</si>
  <si>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</si>
  <si>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</si>
  <si>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</si>
  <si>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</si>
  <si>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</si>
  <si>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</si>
  <si>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</si>
  <si>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</si>
  <si>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</si>
  <si>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</si>
  <si>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</si>
  <si>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</si>
  <si>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</si>
  <si>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</si>
  <si>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</si>
  <si>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</si>
  <si>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</si>
  <si>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</si>
  <si>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</si>
  <si>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</si>
  <si>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</si>
  <si>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</si>
  <si>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</si>
  <si>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</si>
  <si>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</si>
  <si>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</si>
  <si>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</si>
  <si>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</si>
  <si>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</si>
  <si>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</si>
  <si>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</si>
  <si>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</si>
  <si>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</si>
  <si>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</si>
  <si>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</si>
  <si>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</si>
  <si>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</si>
  <si>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</si>
  <si>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</si>
  <si>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</si>
  <si>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</si>
  <si>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</si>
  <si>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</si>
  <si>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</si>
  <si>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</si>
  <si>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</si>
  <si>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</si>
  <si>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</si>
  <si>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</si>
  <si>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</si>
  <si>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</si>
  <si>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</si>
  <si>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</si>
  <si>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</si>
  <si>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</si>
  <si>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</si>
  <si>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</si>
  <si>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</si>
  <si>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</si>
  <si>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</si>
  <si>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</si>
  <si>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</si>
  <si>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</si>
  <si>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</si>
  <si>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</si>
  <si>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</si>
  <si>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</si>
  <si>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</si>
  <si>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</si>
  <si>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</si>
  <si>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</si>
  <si>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</si>
  <si>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</si>
  <si>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</si>
  <si>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</si>
  <si>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</si>
  <si>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</si>
  <si>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</si>
  <si>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</si>
  <si>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</si>
  <si>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</si>
  <si>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</si>
  <si>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</si>
  <si>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</si>
  <si>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</si>
  <si>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</si>
  <si>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</si>
  <si>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</si>
  <si>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</si>
  <si>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</si>
  <si>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</si>
  <si>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</si>
  <si>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</si>
  <si>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</si>
  <si>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</si>
  <si>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</si>
  <si>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</si>
  <si>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</si>
  <si>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</si>
  <si>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</si>
  <si>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</si>
  <si>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</si>
  <si>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</si>
  <si>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</si>
  <si>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</si>
  <si>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</si>
  <si>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</si>
  <si>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</si>
  <si>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</si>
  <si>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</si>
  <si>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</si>
  <si>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</si>
  <si>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</si>
  <si>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</si>
  <si>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</si>
  <si>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</si>
  <si>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</si>
  <si>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</si>
  <si>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</si>
  <si>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</si>
  <si>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</si>
  <si>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</si>
  <si>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</si>
  <si>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</si>
  <si>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</si>
  <si>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</si>
  <si>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</si>
  <si>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</si>
  <si>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</si>
  <si>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</si>
  <si>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</si>
  <si>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</si>
  <si>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</si>
  <si>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</si>
  <si>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</si>
  <si>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</si>
  <si>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</si>
  <si>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</si>
  <si>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</si>
  <si>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</si>
  <si>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</si>
  <si>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</si>
  <si>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</si>
  <si>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</si>
  <si>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</si>
  <si>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</si>
  <si>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</si>
  <si>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</si>
  <si>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</si>
  <si>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</si>
  <si>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</si>
  <si>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</si>
  <si>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</si>
  <si>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</si>
  <si>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</si>
  <si>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</si>
  <si>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</si>
  <si>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</si>
  <si>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</si>
  <si>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</si>
  <si>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</si>
  <si>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</si>
  <si>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</si>
  <si>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</si>
  <si>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</si>
  <si>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</si>
  <si>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</si>
  <si>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</si>
  <si>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</si>
  <si>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</si>
  <si>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</si>
  <si>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</si>
  <si>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</si>
  <si>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</si>
  <si>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</si>
  <si>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</si>
  <si>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</si>
  <si>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</si>
  <si>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</si>
  <si>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</si>
  <si>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</si>
  <si>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</si>
  <si>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</si>
  <si>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</si>
  <si>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</si>
  <si>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</si>
  <si>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</si>
  <si>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</si>
  <si>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</si>
  <si>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</si>
  <si>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</si>
  <si>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</si>
  <si>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</si>
  <si>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</si>
  <si>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</si>
  <si>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</si>
  <si>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</si>
  <si>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</si>
  <si>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</si>
  <si>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</si>
  <si>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</si>
  <si>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</si>
  <si>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</si>
  <si>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</si>
  <si>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</si>
  <si>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</si>
  <si>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</si>
  <si>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</si>
  <si>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</si>
  <si>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</si>
  <si>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</si>
  <si>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</si>
  <si>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</si>
  <si>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</si>
  <si>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</si>
  <si>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</si>
  <si>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</si>
  <si>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</si>
  <si>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</si>
  <si>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</si>
  <si>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</si>
  <si>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</si>
  <si>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</si>
  <si>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</si>
  <si>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</si>
  <si>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</si>
  <si>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</si>
  <si>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</si>
  <si>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</si>
  <si>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</si>
  <si>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</si>
  <si>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</si>
  <si>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</si>
  <si>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</si>
  <si>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</si>
  <si>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</si>
  <si>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</si>
  <si>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</si>
  <si>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</si>
  <si>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</si>
  <si>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</si>
  <si>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</si>
  <si>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</si>
  <si>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</si>
  <si>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</si>
  <si>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</si>
  <si>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</si>
  <si>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</si>
  <si>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</si>
  <si>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</si>
  <si>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</si>
  <si>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</si>
  <si>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</si>
  <si>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</si>
  <si>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</si>
  <si>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</si>
  <si>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</si>
  <si>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</si>
  <si>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</si>
  <si>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</si>
  <si>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</si>
  <si>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</si>
  <si>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</si>
  <si>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</si>
  <si>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</si>
  <si>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</si>
  <si>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</si>
  <si>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</si>
  <si>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</si>
  <si>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</si>
  <si>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</si>
  <si>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</si>
  <si>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</si>
  <si>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</si>
  <si>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</si>
  <si>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</si>
  <si>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</si>
  <si>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</si>
  <si>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</si>
  <si>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</si>
  <si>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</si>
  <si>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</si>
  <si>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</si>
  <si>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</si>
  <si>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</si>
  <si>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</si>
  <si>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</si>
  <si>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</si>
  <si>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</si>
  <si>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</si>
  <si>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</si>
  <si>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</si>
  <si>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</si>
  <si>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</si>
  <si>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</si>
  <si>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</si>
  <si>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</si>
  <si>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</si>
  <si>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</si>
  <si>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</si>
  <si>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</si>
  <si>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</si>
  <si>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</si>
  <si>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</si>
  <si>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</si>
  <si>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</si>
  <si>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</si>
  <si>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</si>
  <si>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</si>
  <si>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</si>
  <si>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</si>
  <si>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</si>
  <si>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</si>
  <si>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</si>
  <si>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</si>
  <si>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</si>
  <si>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</si>
  <si>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</si>
  <si>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</si>
  <si>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</si>
  <si>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</si>
  <si>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</si>
  <si>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</si>
  <si>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</si>
  <si>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</si>
  <si>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</si>
  <si>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</si>
  <si>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</si>
  <si>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</si>
  <si>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</si>
  <si>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</si>
  <si>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</si>
  <si>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</si>
  <si>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</si>
  <si>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</si>
  <si>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</si>
  <si>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</si>
  <si>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</si>
  <si>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</si>
  <si>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</si>
  <si>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</si>
  <si>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</si>
  <si>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</si>
  <si>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</si>
  <si>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</si>
  <si>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</si>
  <si>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</si>
  <si>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</si>
  <si>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</si>
  <si>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</si>
  <si>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</si>
  <si>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</si>
  <si>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</si>
  <si>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</si>
  <si>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</si>
  <si>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</si>
  <si>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</si>
  <si>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</si>
  <si>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</si>
  <si>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</si>
  <si>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</si>
  <si>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</si>
  <si>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</si>
  <si>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</si>
  <si>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</si>
  <si>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</si>
  <si>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</si>
  <si>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</si>
  <si>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</si>
  <si>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</si>
  <si>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</si>
  <si>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</si>
  <si>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</si>
  <si>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</si>
  <si>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</si>
  <si>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</si>
  <si>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</si>
  <si>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</si>
  <si>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</si>
  <si>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</si>
  <si>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</si>
  <si>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</si>
  <si>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</si>
  <si>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</si>
  <si>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</si>
  <si>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</si>
  <si>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</si>
  <si>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</si>
  <si>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</si>
  <si>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</si>
  <si>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</si>
  <si>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</si>
  <si>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</si>
  <si>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</si>
  <si>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</si>
  <si>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</si>
  <si>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</si>
  <si>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</si>
  <si>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</si>
  <si>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</si>
  <si>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</si>
  <si>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</si>
  <si>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</si>
  <si>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</si>
  <si>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</si>
  <si>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</si>
  <si>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</si>
  <si>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</si>
  <si>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</si>
  <si>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</si>
  <si>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</si>
  <si>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</si>
  <si>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</si>
  <si>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</si>
  <si>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</si>
  <si>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</si>
  <si>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</si>
  <si>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</si>
  <si>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</si>
  <si>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</si>
  <si>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</si>
  <si>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</si>
  <si>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</si>
  <si>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</si>
  <si>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</si>
  <si>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</si>
  <si>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</si>
  <si>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</si>
  <si>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</si>
  <si>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</si>
  <si>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</si>
  <si>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</si>
  <si>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</si>
  <si>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</si>
  <si>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</si>
  <si>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</si>
  <si>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</si>
  <si>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</si>
  <si>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</si>
  <si>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</si>
  <si>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</si>
  <si>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</si>
  <si>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</si>
  <si>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</si>
  <si>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</si>
  <si>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</si>
  <si>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</si>
  <si>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</si>
  <si>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</si>
  <si>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</si>
  <si>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</si>
  <si>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</si>
  <si>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</si>
  <si>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</si>
  <si>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</si>
  <si>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</si>
  <si>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</si>
  <si>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</si>
  <si>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</si>
  <si>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</si>
  <si>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</si>
  <si>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</si>
  <si>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</si>
  <si>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</si>
  <si>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</si>
  <si>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</si>
  <si>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</si>
  <si>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</si>
  <si>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</si>
  <si>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</si>
  <si>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</si>
  <si>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</si>
  <si>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</si>
  <si>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</si>
  <si>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</si>
  <si>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</si>
  <si>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</si>
  <si>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</si>
  <si>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</si>
  <si>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</si>
  <si>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</si>
  <si>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</si>
  <si>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</si>
  <si>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</si>
  <si>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</si>
  <si>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</si>
  <si>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</si>
  <si>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</si>
  <si>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</si>
  <si>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</si>
  <si>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</si>
  <si>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</si>
  <si>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</si>
  <si>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</si>
  <si>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</si>
  <si>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</si>
  <si>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</si>
  <si>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</si>
  <si>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</si>
  <si>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</si>
  <si>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</si>
  <si>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</si>
  <si>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</si>
  <si>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</si>
  <si>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</si>
  <si>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</si>
  <si>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</si>
  <si>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</si>
  <si>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</si>
  <si>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</si>
  <si>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</si>
  <si>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</si>
  <si>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</si>
  <si>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</si>
  <si>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</si>
  <si>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</si>
  <si>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</si>
  <si>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</si>
  <si>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</si>
  <si>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</si>
  <si>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</si>
  <si>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</si>
  <si>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</si>
  <si>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</si>
  <si>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</si>
  <si>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</si>
  <si>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</si>
  <si>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</si>
  <si>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</si>
  <si>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</si>
  <si>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</si>
  <si>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</si>
  <si>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</si>
  <si>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</si>
  <si>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</si>
  <si>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</si>
  <si>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</si>
  <si>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</si>
  <si>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</si>
  <si>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</si>
  <si>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</si>
  <si>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</si>
  <si>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</si>
  <si>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</si>
  <si>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</si>
  <si>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</si>
  <si>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</si>
  <si>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</si>
  <si>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</si>
  <si>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</si>
  <si>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</si>
  <si>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</si>
  <si>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</si>
  <si>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</si>
  <si>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</si>
  <si>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</si>
  <si>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</si>
  <si>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</si>
  <si>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</si>
  <si>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</si>
  <si>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</si>
  <si>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</si>
  <si>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</si>
  <si>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</si>
  <si>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</si>
  <si>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</si>
  <si>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</si>
  <si>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</si>
  <si>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</si>
  <si>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</si>
  <si>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</si>
  <si>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</si>
  <si>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</si>
  <si>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</si>
  <si>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</si>
  <si>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</si>
  <si>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</si>
  <si>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</si>
  <si>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</si>
  <si>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</si>
  <si>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</si>
  <si>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</si>
  <si>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</si>
  <si>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</si>
  <si>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</si>
  <si>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</si>
  <si>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</si>
  <si>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</si>
  <si>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</si>
  <si>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</si>
  <si>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</si>
  <si>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</si>
  <si>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</si>
  <si>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</si>
  <si>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</si>
  <si>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</si>
  <si>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</si>
  <si>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</si>
  <si>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</si>
  <si>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</si>
  <si>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</si>
  <si>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</si>
  <si>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</si>
  <si>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</si>
  <si>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</si>
  <si>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</si>
  <si>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</si>
  <si>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</si>
  <si>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</si>
  <si>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</si>
  <si>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</si>
  <si>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</si>
  <si>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</si>
  <si>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</si>
  <si>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</si>
  <si>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</si>
  <si>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</si>
  <si>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</si>
  <si>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</si>
  <si>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</si>
  <si>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</si>
  <si>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</si>
  <si>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</si>
  <si>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</si>
  <si>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</si>
  <si>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</si>
  <si>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</si>
  <si>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</si>
  <si>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</si>
  <si>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</si>
  <si>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</si>
  <si>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</si>
  <si>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</si>
  <si>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</si>
  <si>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</si>
  <si>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</si>
  <si>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</si>
  <si>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</si>
  <si>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</si>
  <si>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</si>
  <si>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</si>
  <si>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</si>
  <si>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</si>
  <si>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</si>
  <si>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</si>
  <si>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</si>
  <si>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</si>
  <si>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</si>
  <si>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</si>
  <si>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</si>
  <si>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</si>
  <si>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</si>
  <si>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</si>
  <si>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</si>
  <si>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</si>
  <si>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</si>
  <si>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</si>
  <si>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</si>
  <si>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</si>
  <si>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</si>
  <si>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</si>
  <si>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</si>
  <si>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</si>
  <si>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</si>
  <si>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</si>
  <si>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</si>
  <si>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</si>
  <si>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</si>
  <si>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</si>
  <si>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</si>
  <si>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</si>
  <si>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</si>
  <si>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</si>
  <si>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</si>
  <si>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</si>
  <si>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</si>
  <si>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</si>
  <si>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</si>
  <si>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</si>
  <si>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</si>
  <si>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</si>
  <si>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</si>
  <si>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</si>
  <si>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</si>
  <si>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</si>
  <si>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</si>
  <si>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</si>
  <si>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</si>
  <si>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</si>
  <si>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</si>
  <si>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</si>
  <si>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</si>
  <si>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</si>
  <si>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</si>
  <si>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</si>
  <si>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</si>
  <si>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</si>
  <si>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</si>
  <si>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</si>
  <si>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</si>
  <si>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</si>
  <si>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</si>
  <si>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</si>
  <si>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</si>
  <si>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</si>
  <si>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</si>
  <si>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</si>
  <si>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</si>
  <si>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</si>
  <si>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</si>
  <si>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</si>
  <si>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</si>
  <si>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</si>
  <si>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</si>
  <si>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</si>
  <si>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</si>
  <si>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</si>
  <si>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</si>
  <si>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</si>
  <si>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</si>
  <si>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</si>
  <si>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</si>
  <si>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</si>
  <si>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</si>
  <si>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</si>
  <si>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</si>
  <si>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</si>
  <si>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</si>
  <si>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</si>
  <si>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</si>
  <si>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</si>
  <si>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</si>
  <si>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</si>
  <si>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</si>
  <si>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</si>
  <si>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</si>
  <si>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</si>
  <si>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</si>
  <si>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</si>
  <si>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</si>
  <si>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</si>
  <si>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</si>
  <si>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</si>
  <si>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</si>
  <si>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</si>
  <si>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</si>
  <si>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</si>
  <si>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</si>
  <si>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</si>
  <si>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</si>
  <si>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</si>
  <si>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</si>
  <si>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</si>
  <si>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</si>
  <si>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</si>
  <si>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</si>
  <si>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</si>
  <si>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</si>
  <si>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</si>
  <si>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</si>
  <si>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</si>
  <si>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</si>
  <si>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</si>
  <si>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</si>
  <si>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</si>
  <si>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</si>
  <si>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</si>
  <si>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</si>
  <si>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</si>
  <si>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</si>
  <si>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</si>
  <si>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</si>
  <si>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</si>
  <si>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</si>
  <si>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</si>
  <si>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</si>
  <si>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</si>
  <si>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</si>
  <si>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</si>
  <si>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</si>
  <si>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</si>
  <si>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</si>
  <si>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</si>
  <si>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</si>
  <si>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</si>
  <si>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</si>
  <si>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</si>
  <si>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</si>
  <si>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</si>
  <si>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</si>
  <si>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</si>
  <si>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</si>
  <si>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</si>
  <si>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</si>
  <si>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</si>
  <si>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</si>
  <si>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</si>
  <si>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</si>
  <si>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</si>
  <si>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</si>
  <si>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</si>
  <si>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</si>
  <si>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</si>
  <si>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</si>
  <si>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</si>
  <si>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</si>
  <si>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</si>
  <si>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</si>
  <si>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</si>
  <si>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</si>
  <si>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</si>
  <si>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</si>
  <si>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</si>
  <si>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</si>
  <si>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</si>
  <si>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</si>
  <si>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</si>
  <si>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</si>
  <si>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</si>
  <si>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</si>
  <si>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</si>
  <si>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</si>
  <si>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</si>
  <si>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</si>
  <si>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</si>
  <si>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</si>
  <si>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</si>
  <si>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</si>
  <si>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</si>
  <si>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</si>
  <si>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</si>
  <si>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</si>
  <si>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</si>
  <si>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</si>
  <si>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</si>
  <si>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</si>
  <si>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</si>
  <si>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</si>
  <si>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</si>
  <si>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</si>
  <si>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</si>
  <si>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</si>
  <si>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</si>
  <si>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</si>
  <si>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</si>
  <si>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</si>
  <si>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</si>
  <si>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</si>
  <si>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</si>
  <si>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</si>
  <si>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</si>
  <si>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</si>
  <si>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</si>
  <si>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</si>
  <si>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</si>
  <si>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</si>
  <si>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</si>
  <si>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</si>
  <si>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</si>
  <si>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</si>
  <si>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</si>
  <si>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</si>
  <si>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</si>
  <si>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</si>
  <si>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</si>
  <si>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</si>
  <si>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</si>
  <si>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</si>
  <si>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</si>
  <si>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</si>
  <si>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</si>
  <si>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</si>
  <si>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</si>
  <si>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</si>
  <si>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</si>
  <si>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</si>
  <si>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</si>
  <si>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</si>
  <si>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</si>
  <si>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</si>
  <si>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</si>
  <si>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</si>
  <si>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</si>
  <si>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</si>
  <si>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</si>
  <si>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</si>
  <si>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</si>
  <si>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</si>
  <si>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</si>
  <si>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</si>
  <si>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</si>
  <si>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</si>
  <si>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</si>
  <si>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</si>
  <si>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</si>
  <si>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</si>
  <si>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</si>
  <si>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</si>
  <si>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</si>
  <si>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</si>
  <si>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</si>
  <si>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</si>
  <si>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</si>
  <si>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</si>
  <si>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</si>
  <si>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</si>
  <si>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</si>
  <si>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</si>
  <si>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</si>
  <si>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</si>
  <si>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</si>
  <si>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</si>
  <si>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</si>
  <si>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</si>
  <si>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</si>
  <si>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</si>
  <si>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</si>
  <si>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</si>
  <si>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</si>
  <si>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</si>
  <si>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</si>
  <si>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</si>
  <si>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</si>
  <si>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</si>
  <si>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</si>
  <si>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</si>
  <si>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</si>
  <si>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</si>
  <si>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</si>
  <si>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</si>
  <si>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</si>
  <si>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</si>
  <si>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</si>
  <si>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</si>
  <si>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</si>
  <si>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</si>
  <si>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</si>
  <si>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</si>
  <si>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</si>
  <si>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</si>
  <si>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</si>
  <si>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</si>
  <si>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</si>
  <si>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</si>
  <si>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</si>
  <si>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</si>
  <si>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</si>
  <si>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</si>
  <si>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</si>
  <si>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</si>
  <si>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</si>
  <si>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</si>
  <si>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</si>
  <si>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</si>
  <si>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</si>
  <si>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</si>
  <si>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</si>
  <si>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</si>
  <si>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</si>
  <si>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</si>
  <si>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</si>
  <si>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</si>
  <si>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</si>
  <si>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</si>
  <si>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</si>
  <si>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</si>
  <si>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</si>
  <si>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</si>
  <si>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</si>
  <si>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</si>
  <si>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</si>
  <si>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</si>
  <si>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</si>
  <si>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</si>
  <si>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</si>
  <si>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</si>
  <si>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</si>
  <si>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</si>
  <si>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</si>
  <si>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</si>
  <si>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</si>
  <si>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</si>
  <si>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</si>
  <si>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</si>
  <si>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</si>
  <si>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</si>
  <si>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</si>
  <si>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</si>
  <si>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</si>
  <si>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</si>
  <si>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</si>
  <si>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</si>
  <si>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</si>
  <si>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</si>
  <si>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</si>
  <si>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</si>
  <si>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</si>
  <si>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</si>
  <si>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</si>
  <si>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</si>
  <si>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</si>
  <si>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</si>
  <si>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</si>
  <si>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</si>
  <si>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</si>
  <si>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</si>
  <si>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</si>
  <si>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</si>
  <si>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</si>
  <si>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</si>
  <si>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</si>
  <si>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</si>
  <si>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</si>
  <si>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</si>
  <si>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</si>
  <si>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</si>
  <si>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</si>
  <si>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</si>
  <si>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</si>
  <si>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</si>
  <si>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</si>
  <si>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</si>
  <si>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</si>
  <si>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</si>
  <si>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</si>
  <si>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</si>
  <si>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</si>
  <si>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</si>
  <si>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</si>
  <si>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</si>
  <si>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</si>
  <si>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</si>
  <si>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</si>
  <si>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</si>
  <si>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</si>
  <si>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</si>
  <si>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</si>
  <si>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</si>
  <si>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</si>
  <si>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</si>
  <si>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</si>
  <si>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</si>
  <si>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</si>
  <si>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</si>
  <si>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</si>
  <si>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</si>
  <si>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</si>
  <si>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</si>
  <si>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</si>
  <si>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</si>
  <si>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</si>
  <si>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</si>
  <si>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</si>
  <si>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</si>
  <si>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</si>
  <si>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</si>
  <si>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</si>
  <si>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</si>
  <si>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</si>
  <si>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</si>
  <si>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</si>
  <si>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</si>
  <si>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</si>
  <si>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</si>
  <si>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</si>
  <si>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</si>
  <si>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</si>
  <si>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</si>
  <si>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</si>
  <si>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</si>
  <si>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</si>
  <si>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</si>
  <si>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</si>
  <si>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</si>
  <si>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</si>
  <si>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</si>
  <si>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</si>
  <si>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</si>
  <si>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</si>
  <si>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</si>
  <si>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</si>
  <si>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</si>
  <si>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</si>
  <si>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</si>
  <si>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</si>
  <si>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</si>
  <si>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</si>
  <si>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</si>
  <si>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</si>
  <si>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</si>
  <si>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</si>
  <si>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</si>
  <si>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</si>
  <si>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</si>
  <si>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</si>
  <si>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</si>
  <si>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</si>
  <si>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</si>
  <si>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</si>
  <si>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</si>
  <si>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</si>
  <si>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</si>
  <si>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</si>
  <si>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</si>
  <si>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</si>
  <si>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</si>
  <si>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</si>
  <si>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</si>
  <si>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</si>
  <si>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</si>
  <si>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</si>
  <si>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</si>
  <si>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</si>
  <si>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</si>
  <si>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</si>
  <si>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</si>
  <si>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</si>
  <si>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</si>
  <si>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</si>
  <si>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</si>
  <si>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</si>
  <si>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</si>
  <si>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</si>
  <si>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</si>
  <si>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</si>
  <si>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</si>
  <si>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</si>
  <si>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</si>
  <si>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</si>
  <si>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</si>
  <si>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</si>
  <si>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</si>
  <si>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</si>
  <si>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</si>
  <si>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</si>
  <si>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</si>
  <si>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</si>
  <si>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</si>
  <si>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</si>
  <si>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</si>
  <si>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</si>
  <si>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</si>
  <si>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</si>
  <si>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</si>
  <si>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</si>
  <si>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</si>
  <si>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</si>
  <si>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</si>
  <si>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</si>
  <si>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</si>
  <si>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</si>
  <si>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</si>
  <si>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</si>
  <si>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</si>
  <si>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</si>
  <si>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</si>
  <si>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</si>
  <si>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</si>
  <si>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</si>
  <si>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</si>
  <si>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</si>
  <si>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</si>
  <si>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</si>
  <si>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</si>
  <si>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</si>
  <si>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</si>
  <si>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</si>
  <si>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</si>
  <si>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</si>
  <si>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</si>
  <si>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</si>
  <si>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</si>
  <si>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</si>
  <si>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</si>
  <si>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</si>
  <si>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</si>
  <si>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</si>
  <si>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</si>
  <si>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</si>
  <si>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</si>
  <si>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</si>
  <si>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</si>
  <si>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</si>
  <si>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</si>
  <si>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</si>
  <si>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</si>
  <si>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</si>
  <si>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</si>
  <si>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</si>
  <si>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</si>
  <si>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</si>
  <si>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</si>
  <si>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</si>
  <si>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</si>
  <si>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</si>
  <si>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</si>
  <si>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</si>
  <si>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</si>
  <si>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</si>
  <si>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</si>
  <si>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</si>
  <si>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</si>
  <si>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</si>
  <si>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</si>
  <si>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</si>
  <si>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</si>
  <si>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</si>
  <si>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</si>
  <si>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</si>
  <si>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</si>
  <si>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</si>
  <si>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</si>
  <si>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</si>
  <si>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</si>
  <si>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</si>
  <si>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</si>
  <si>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</si>
  <si>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</si>
  <si>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</si>
  <si>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</si>
  <si>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</si>
  <si>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</si>
  <si>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</si>
  <si>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</si>
  <si>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</si>
  <si>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</si>
  <si>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</si>
  <si>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</si>
  <si>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</si>
  <si>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</si>
  <si>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</si>
  <si>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</si>
  <si>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</si>
  <si>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</si>
  <si>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</si>
  <si>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</si>
  <si>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</si>
  <si>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</si>
  <si>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</si>
  <si>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</si>
  <si>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</si>
  <si>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</si>
  <si>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</si>
  <si>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</si>
  <si>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</si>
  <si>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</si>
  <si>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</si>
  <si>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</si>
  <si>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</si>
  <si>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</si>
  <si>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</si>
  <si>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</si>
  <si>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</si>
  <si>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</si>
  <si>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</si>
  <si>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</si>
  <si>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</si>
  <si>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</si>
  <si>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</si>
  <si>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</si>
  <si>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</si>
  <si>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</si>
  <si>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</si>
  <si>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</si>
  <si>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</si>
  <si>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</si>
  <si>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</si>
  <si>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</si>
  <si>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</si>
  <si>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</si>
  <si>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</si>
  <si>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</si>
  <si>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</si>
  <si>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</si>
  <si>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</si>
  <si>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</si>
  <si>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</si>
  <si>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</si>
  <si>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</si>
  <si>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</si>
  <si>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</si>
  <si>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</si>
  <si>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</si>
  <si>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</si>
  <si>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</si>
  <si>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</si>
  <si>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</si>
  <si>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</si>
  <si>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</si>
  <si>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</si>
  <si>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</si>
  <si>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</si>
  <si>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</si>
  <si>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</si>
  <si>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</si>
  <si>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</si>
  <si>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</si>
  <si>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</si>
  <si>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</si>
  <si>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</si>
  <si>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</si>
  <si>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</si>
  <si>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</si>
  <si>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</si>
  <si>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</si>
  <si>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</si>
  <si>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</si>
  <si>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</si>
  <si>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</si>
  <si>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</si>
  <si>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</si>
  <si>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</si>
  <si>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</si>
  <si>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</si>
  <si>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</si>
  <si>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</si>
  <si>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</si>
  <si>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</si>
  <si>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</si>
  <si>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</si>
  <si>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</si>
  <si>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</si>
  <si>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</si>
  <si>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</si>
  <si>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</si>
  <si>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</si>
  <si>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</si>
  <si>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</si>
  <si>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</si>
  <si>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</si>
  <si>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</si>
  <si>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</si>
  <si>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</si>
  <si>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</si>
  <si>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</si>
  <si>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</si>
  <si>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</si>
  <si>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</si>
  <si>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</si>
  <si>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</si>
  <si>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</si>
  <si>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</si>
  <si>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</si>
  <si>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</si>
  <si>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</si>
  <si>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</si>
  <si>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</si>
  <si>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</si>
  <si>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</si>
  <si>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</si>
  <si>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</si>
  <si>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</si>
  <si>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</si>
  <si>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</si>
  <si>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</si>
  <si>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</si>
  <si>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</si>
  <si>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</si>
  <si>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</si>
  <si>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</si>
  <si>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</si>
  <si>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</si>
  <si>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</si>
  <si>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</si>
  <si>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</si>
  <si>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</si>
  <si>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</si>
  <si>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</si>
  <si>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</si>
  <si>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</si>
  <si>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</si>
  <si>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</si>
  <si>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</si>
  <si>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</si>
  <si>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</si>
  <si>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</si>
  <si>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</si>
  <si>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</si>
  <si>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</si>
  <si>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</si>
  <si>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</si>
  <si>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</si>
  <si>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</si>
  <si>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</si>
  <si>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</si>
  <si>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</si>
  <si>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</si>
  <si>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</si>
  <si>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</si>
  <si>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</si>
  <si>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</si>
  <si>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</si>
  <si>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</si>
  <si>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</si>
  <si>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</si>
  <si>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</si>
  <si>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</si>
  <si>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</si>
  <si>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</si>
  <si>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</si>
  <si>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</si>
  <si>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</si>
  <si>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</si>
  <si>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</si>
  <si>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</si>
  <si>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</si>
  <si>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</si>
  <si>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</si>
  <si>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</si>
  <si>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</si>
  <si>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</si>
  <si>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</si>
  <si>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</si>
  <si>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</si>
  <si>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</si>
  <si>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</si>
  <si>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</si>
  <si>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</si>
  <si>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</si>
  <si>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</si>
  <si>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</si>
  <si>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</si>
  <si>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</si>
  <si>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</si>
  <si>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</si>
  <si>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</si>
  <si>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</si>
  <si>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</si>
  <si>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</si>
  <si>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</si>
  <si>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</si>
  <si>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</si>
  <si>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</si>
  <si>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</si>
  <si>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</si>
  <si>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</si>
  <si>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</si>
  <si>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</si>
  <si>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</si>
  <si>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</si>
  <si>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</si>
  <si>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</si>
  <si>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</si>
  <si>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</si>
  <si>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</si>
  <si>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</si>
  <si>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</si>
  <si>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</si>
  <si>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</si>
  <si>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</si>
  <si>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</si>
  <si>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</si>
  <si>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</si>
  <si>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</si>
  <si>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</si>
  <si>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</si>
  <si>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</si>
  <si>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</si>
  <si>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</si>
  <si>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</si>
  <si>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</si>
  <si>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</si>
  <si>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</si>
  <si>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</si>
  <si>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</si>
  <si>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</si>
  <si>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</si>
  <si>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</si>
  <si>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</si>
  <si>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</si>
  <si>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</si>
  <si>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</si>
  <si>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</si>
  <si>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</si>
  <si>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</si>
  <si>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</si>
  <si>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</si>
  <si>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</si>
  <si>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</si>
  <si>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</si>
  <si>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</si>
  <si>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</si>
  <si>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</si>
  <si>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</si>
  <si>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</si>
  <si>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</si>
  <si>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</si>
  <si>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</si>
  <si>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</si>
  <si>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</si>
  <si>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</si>
  <si>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</si>
  <si>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</si>
  <si>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</si>
  <si>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</si>
  <si>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</si>
  <si>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</si>
  <si>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</si>
  <si>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</si>
  <si>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</si>
  <si>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</si>
  <si>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</si>
  <si>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</si>
  <si>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</si>
  <si>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</si>
  <si>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</si>
  <si>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</si>
  <si>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</si>
  <si>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</si>
  <si>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</si>
  <si>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</si>
  <si>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</si>
  <si>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</si>
  <si>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</si>
  <si>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</si>
  <si>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</si>
  <si>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</si>
  <si>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</si>
  <si>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</si>
  <si>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</si>
  <si>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</si>
  <si>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</si>
  <si>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</si>
  <si>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</si>
  <si>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</si>
  <si>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</si>
  <si>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</si>
  <si>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</si>
  <si>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</si>
  <si>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</si>
  <si>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</si>
  <si>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</si>
  <si>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</si>
  <si>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</si>
  <si>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</si>
  <si>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</si>
  <si>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</si>
  <si>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</si>
  <si>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</si>
  <si>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</si>
  <si>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</si>
  <si>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</si>
  <si>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</si>
  <si>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</si>
  <si>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</si>
  <si>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</si>
  <si>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</si>
  <si>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</si>
  <si>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</si>
  <si>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</si>
  <si>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</si>
  <si>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</si>
  <si>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</si>
  <si>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</si>
  <si>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</si>
  <si>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</si>
  <si>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</si>
  <si>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</si>
  <si>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</si>
  <si>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</si>
  <si>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</si>
  <si>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</si>
  <si>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</si>
  <si>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</si>
  <si>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</si>
  <si>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</si>
  <si>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</si>
  <si>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</si>
  <si>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</si>
  <si>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</si>
  <si>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</si>
  <si>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</si>
  <si>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</si>
  <si>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</si>
  <si>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</si>
  <si>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</si>
  <si>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</si>
  <si>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</si>
  <si>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</si>
  <si>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</si>
  <si>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</si>
  <si>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</si>
  <si>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</si>
  <si>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</si>
  <si>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</si>
  <si>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</si>
  <si>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</si>
  <si>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</si>
  <si>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</si>
  <si>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</si>
  <si>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</si>
  <si>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</si>
  <si>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</si>
  <si>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</si>
  <si>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</si>
  <si>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</si>
  <si>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</si>
  <si>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</si>
  <si>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</si>
  <si>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</si>
  <si>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</si>
  <si>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</si>
  <si>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</si>
  <si>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</si>
  <si>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</si>
  <si>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</si>
  <si>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</si>
  <si>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</si>
  <si>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</si>
  <si>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</si>
  <si>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</si>
  <si>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</si>
  <si>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</si>
  <si>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</si>
  <si>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</si>
  <si>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</si>
  <si>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</si>
  <si>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</si>
  <si>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</si>
  <si>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</si>
  <si>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</si>
  <si>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</si>
  <si>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</si>
  <si>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</si>
  <si>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</si>
  <si>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</si>
  <si>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</si>
  <si>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</si>
  <si>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</si>
  <si>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</si>
  <si>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</si>
  <si>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</si>
  <si>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</si>
  <si>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</si>
  <si>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</si>
  <si>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</si>
  <si>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</si>
  <si>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</si>
  <si>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</si>
  <si>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</si>
  <si>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</si>
  <si>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</si>
  <si>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</si>
  <si>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</si>
  <si>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</si>
  <si>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</si>
  <si>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</si>
  <si>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</si>
  <si>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</si>
  <si>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</si>
  <si>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</si>
  <si>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</si>
  <si>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</si>
  <si>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</si>
  <si>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</si>
  <si>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</si>
  <si>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</si>
  <si>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</si>
  <si>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</si>
  <si>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</si>
  <si>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</si>
  <si>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</si>
  <si>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</si>
  <si>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</si>
  <si>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</si>
  <si>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</si>
  <si>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</si>
  <si>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</si>
  <si>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</si>
  <si>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</si>
  <si>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</si>
  <si>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</si>
  <si>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</si>
  <si>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</si>
  <si>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</si>
  <si>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</si>
  <si>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</si>
  <si>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</si>
  <si>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</si>
  <si>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</si>
  <si>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</si>
  <si>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</si>
  <si>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</si>
  <si>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</si>
  <si>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</si>
  <si>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</si>
  <si>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</si>
  <si>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</si>
  <si>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</si>
  <si>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</si>
  <si>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</si>
  <si>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</si>
  <si>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</si>
  <si>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</si>
  <si>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</si>
  <si>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</si>
  <si>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</si>
  <si>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</si>
  <si>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</si>
  <si>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</si>
  <si>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</si>
  <si>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</si>
  <si>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</si>
  <si>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</si>
  <si>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</si>
  <si>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</si>
  <si>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</si>
  <si>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</si>
  <si>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</si>
  <si>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</si>
  <si>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</si>
  <si>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</si>
  <si>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</si>
  <si>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</si>
  <si>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</si>
  <si>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</si>
  <si>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</si>
  <si>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</si>
  <si>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</si>
  <si>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</si>
  <si>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</si>
  <si>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</si>
  <si>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</si>
  <si>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</si>
  <si>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</si>
  <si>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</si>
  <si>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</si>
  <si>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</si>
  <si>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</si>
  <si>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</si>
  <si>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</si>
  <si>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</si>
  <si>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</si>
  <si>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</si>
  <si>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</si>
  <si>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</si>
  <si>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</si>
  <si>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</si>
  <si>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</si>
  <si>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</si>
  <si>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</si>
  <si>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</si>
  <si>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</si>
  <si>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</si>
  <si>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</si>
  <si>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</si>
  <si>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</si>
  <si>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</si>
  <si>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</si>
  <si>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</si>
  <si>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</si>
  <si>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</si>
  <si>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</si>
  <si>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</si>
  <si>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</si>
  <si>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</si>
  <si>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</si>
  <si>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</si>
  <si>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</si>
  <si>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</si>
  <si>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</si>
  <si>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</si>
  <si>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</si>
  <si>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</si>
  <si>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</si>
  <si>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</si>
  <si>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</si>
  <si>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</si>
  <si>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</si>
  <si>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</si>
  <si>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</si>
  <si>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</si>
  <si>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</si>
  <si>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</si>
  <si>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</si>
  <si>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</si>
  <si>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</si>
  <si>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</si>
  <si>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</si>
  <si>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</si>
  <si>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</si>
  <si>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</si>
  <si>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</si>
  <si>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</si>
  <si>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</si>
  <si>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</si>
  <si>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</si>
  <si>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</si>
  <si>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</si>
  <si>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</si>
  <si>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</si>
  <si>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</si>
  <si>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</si>
  <si>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</si>
  <si>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</si>
  <si>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</si>
  <si>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</si>
  <si>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</si>
  <si>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</si>
  <si>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</si>
  <si>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</si>
  <si>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</si>
  <si>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</si>
  <si>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</si>
  <si>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</si>
  <si>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</si>
  <si>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</si>
  <si>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</si>
  <si>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</si>
  <si>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</si>
  <si>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</si>
  <si>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</si>
  <si>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</si>
  <si>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</si>
  <si>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</si>
  <si>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</si>
  <si>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</si>
  <si>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</si>
  <si>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</si>
  <si>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</si>
  <si>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</si>
  <si>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</si>
  <si>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</si>
  <si>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</si>
  <si>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</si>
  <si>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</si>
  <si>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</si>
  <si>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</si>
  <si>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</si>
  <si>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</si>
  <si>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</si>
  <si>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</si>
  <si>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</si>
  <si>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</si>
  <si>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</si>
  <si>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</si>
  <si>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</si>
  <si>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</si>
  <si>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</si>
  <si>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</si>
  <si>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</si>
  <si>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</si>
  <si>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</si>
  <si>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</si>
  <si>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</si>
  <si>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</si>
  <si>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</si>
  <si>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</si>
  <si>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</si>
  <si>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</si>
  <si>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</si>
  <si>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</si>
  <si>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</si>
  <si>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</si>
  <si>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</si>
  <si>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</si>
  <si>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</si>
  <si>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</si>
  <si>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</si>
  <si>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</si>
  <si>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</si>
  <si>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</si>
  <si>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</si>
  <si>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</si>
  <si>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</si>
  <si>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</si>
  <si>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</si>
  <si>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</si>
  <si>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</si>
  <si>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</si>
  <si>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</si>
  <si>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</si>
  <si>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</si>
  <si>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</si>
  <si>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</si>
  <si>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</si>
  <si>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</si>
  <si>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</si>
  <si>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</si>
  <si>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</si>
  <si>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</si>
  <si>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</si>
  <si>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</si>
  <si>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</si>
  <si>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</si>
  <si>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</si>
  <si>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</si>
  <si>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</si>
  <si>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</si>
  <si>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</si>
  <si>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</si>
  <si>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</si>
  <si>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</si>
  <si>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</si>
  <si>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</si>
  <si>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</si>
  <si>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</si>
  <si>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</si>
  <si>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</si>
  <si>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</si>
  <si>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</si>
  <si>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</si>
  <si>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</si>
  <si>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</si>
  <si>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</si>
  <si>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</si>
  <si>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</si>
  <si>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</si>
  <si>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</si>
  <si>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</si>
  <si>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</si>
  <si>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</si>
  <si>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</si>
  <si>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</si>
  <si>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</si>
  <si>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</si>
  <si>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</si>
  <si>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</si>
  <si>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</si>
  <si>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</si>
  <si>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</si>
  <si>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</si>
  <si>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</si>
  <si>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</si>
  <si>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</si>
  <si>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</si>
  <si>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</si>
  <si>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</si>
  <si>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</si>
  <si>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</si>
  <si>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</si>
  <si>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</si>
  <si>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</si>
  <si>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</si>
  <si>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</si>
  <si>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</si>
  <si>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</si>
  <si>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</si>
  <si>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</si>
  <si>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</si>
  <si>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</si>
  <si>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</si>
  <si>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</si>
  <si>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</si>
  <si>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</si>
  <si>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</si>
  <si>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</si>
  <si>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</si>
  <si>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</si>
  <si>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</si>
  <si>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</si>
  <si>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</si>
  <si>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</si>
  <si>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</si>
  <si>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</si>
  <si>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</si>
  <si>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</si>
  <si>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</si>
  <si>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</si>
  <si>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</si>
  <si>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</si>
  <si>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</si>
  <si>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</si>
  <si>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</si>
  <si>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</si>
  <si>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</si>
  <si>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</si>
  <si>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</si>
  <si>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</si>
  <si>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</si>
  <si>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</si>
  <si>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</si>
  <si>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</si>
  <si>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</si>
  <si>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</si>
  <si>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</si>
  <si>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</si>
  <si>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</si>
  <si>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</si>
  <si>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</si>
  <si>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</si>
  <si>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</si>
  <si>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</si>
  <si>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</si>
  <si>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</si>
  <si>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</si>
  <si>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</si>
  <si>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</si>
  <si>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</si>
  <si>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</si>
  <si>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</si>
  <si>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</si>
  <si>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</si>
  <si>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</si>
  <si>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</si>
  <si>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</si>
  <si>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</si>
  <si>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</si>
  <si>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</si>
  <si>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</si>
  <si>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</si>
  <si>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</si>
  <si>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</si>
  <si>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</si>
  <si>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</si>
  <si>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</si>
  <si>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</si>
  <si>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</si>
  <si>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</si>
  <si>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</si>
  <si>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</si>
  <si>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</si>
  <si>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</si>
  <si>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</si>
  <si>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</si>
  <si>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</si>
  <si>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</si>
  <si>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</si>
  <si>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</si>
  <si>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</si>
  <si>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</si>
  <si>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</si>
  <si>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</si>
  <si>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</si>
  <si>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</si>
  <si>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</si>
  <si>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</si>
  <si>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</si>
  <si>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</si>
  <si>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</si>
  <si>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</si>
  <si>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</si>
  <si>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</si>
  <si>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</si>
  <si>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</si>
  <si>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</si>
  <si>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</si>
  <si>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</si>
  <si>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</si>
  <si>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</si>
  <si>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</si>
  <si>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</si>
  <si>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</si>
  <si>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</si>
  <si>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</si>
  <si>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</si>
  <si>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</si>
  <si>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</si>
  <si>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</si>
  <si>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</si>
  <si>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</si>
  <si>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</si>
  <si>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</si>
  <si>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</si>
  <si>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</si>
  <si>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</si>
  <si>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</si>
  <si>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</si>
  <si>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</si>
  <si>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</si>
  <si>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</si>
  <si>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</si>
  <si>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</si>
  <si>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</si>
  <si>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</si>
  <si>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</si>
  <si>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</si>
  <si>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</si>
  <si>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</si>
  <si>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</si>
  <si>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</si>
  <si>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</si>
  <si>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</si>
  <si>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</si>
  <si>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</si>
  <si>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</si>
  <si>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</si>
  <si>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</si>
  <si>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</si>
  <si>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</si>
  <si>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</si>
  <si>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</si>
  <si>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</si>
  <si>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</si>
  <si>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</si>
  <si>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</si>
  <si>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</si>
  <si>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</si>
  <si>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</si>
  <si>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</si>
  <si>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</si>
  <si>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</si>
  <si>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</si>
  <si>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</si>
  <si>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</si>
  <si>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</si>
  <si>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</si>
  <si>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</si>
  <si>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</si>
  <si>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</si>
  <si>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</si>
  <si>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</si>
  <si>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</si>
  <si>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</si>
  <si>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</si>
  <si>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</si>
  <si>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</si>
  <si>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</si>
  <si>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</si>
  <si>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</si>
  <si>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</si>
  <si>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</si>
  <si>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</si>
  <si>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</si>
  <si>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</si>
  <si>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</si>
  <si>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</si>
  <si>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</si>
  <si>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</si>
  <si>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</si>
  <si>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</si>
  <si>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</si>
  <si>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</si>
  <si>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</si>
  <si>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</si>
  <si>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</si>
  <si>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</si>
  <si>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</si>
  <si>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</si>
  <si>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</si>
  <si>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</si>
  <si>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</si>
  <si>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</si>
  <si>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</si>
  <si>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</si>
  <si>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</si>
  <si>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</si>
  <si>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</si>
  <si>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</si>
  <si>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</si>
  <si>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</si>
  <si>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</si>
  <si>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</si>
  <si>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</si>
  <si>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</si>
  <si>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</si>
  <si>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</si>
  <si>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</si>
  <si>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</si>
  <si>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</si>
  <si>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</si>
  <si>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</si>
  <si>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</si>
  <si>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</si>
  <si>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</si>
  <si>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</si>
  <si>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</si>
  <si>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</si>
  <si>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</si>
  <si>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</si>
  <si>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</si>
  <si>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</si>
  <si>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</si>
  <si>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</si>
  <si>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</si>
  <si>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</si>
  <si>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</si>
  <si>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</si>
  <si>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</si>
  <si>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</si>
  <si>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</si>
  <si>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</si>
  <si>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</si>
  <si>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</si>
  <si>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</si>
  <si>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</si>
  <si>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</si>
  <si>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</si>
  <si>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</si>
  <si>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</si>
  <si>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</si>
  <si>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</si>
  <si>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</si>
  <si>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</si>
  <si>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</si>
  <si>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</si>
  <si>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</si>
  <si>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</si>
  <si>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</si>
  <si>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</si>
  <si>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</si>
  <si>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</si>
  <si>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</si>
  <si>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</si>
  <si>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</si>
  <si>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</si>
  <si>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</si>
  <si>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</si>
  <si>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</si>
  <si>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</si>
  <si>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</si>
  <si>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</si>
  <si>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</si>
  <si>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</si>
  <si>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</si>
  <si>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</si>
  <si>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</si>
  <si>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</si>
  <si>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</si>
  <si>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</si>
  <si>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</si>
  <si>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</si>
  <si>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</si>
  <si>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</si>
  <si>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</si>
  <si>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</si>
  <si>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</si>
  <si>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</si>
  <si>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</si>
  <si>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</si>
  <si>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</si>
  <si>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</si>
  <si>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</si>
  <si>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</si>
  <si>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</si>
  <si>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</si>
  <si>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</si>
  <si>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</si>
  <si>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</si>
  <si>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</si>
  <si>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</si>
  <si>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</si>
  <si>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</si>
  <si>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</si>
  <si>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</si>
  <si>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</si>
  <si>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</si>
  <si>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</si>
  <si>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</si>
  <si>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</si>
  <si>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</si>
  <si>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</si>
  <si>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</si>
  <si>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</si>
  <si>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</si>
  <si>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</si>
  <si>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</si>
  <si>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</si>
  <si>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</si>
  <si>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</si>
  <si>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</si>
  <si>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</si>
  <si>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</si>
  <si>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</si>
  <si>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</si>
  <si>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</si>
  <si>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</si>
  <si>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</si>
  <si>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</si>
  <si>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</si>
  <si>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</si>
  <si>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</si>
  <si>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</si>
  <si>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</si>
  <si>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</si>
  <si>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</si>
  <si>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</si>
  <si>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</si>
  <si>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</si>
  <si>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</si>
  <si>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</si>
  <si>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</si>
  <si>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</si>
  <si>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</si>
  <si>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</si>
  <si>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</si>
  <si>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</si>
  <si>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</si>
  <si>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</si>
  <si>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</si>
  <si>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</si>
  <si>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</si>
  <si>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</si>
  <si>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</si>
  <si>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</si>
  <si>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</si>
  <si>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</si>
  <si>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</si>
  <si>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</si>
  <si>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</si>
  <si>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</si>
  <si>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</si>
  <si>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</si>
  <si>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</si>
  <si>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</si>
  <si>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</si>
  <si>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</si>
  <si>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</si>
  <si>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</si>
  <si>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</si>
  <si>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</si>
  <si>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</si>
  <si>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</si>
  <si>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</si>
  <si>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</si>
  <si>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</si>
  <si>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</si>
  <si>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</si>
  <si>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</si>
  <si>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</si>
  <si>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</si>
  <si>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</si>
  <si>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</si>
  <si>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</si>
  <si>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</si>
  <si>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</si>
  <si>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</si>
  <si>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</si>
  <si>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</si>
  <si>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</si>
  <si>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</si>
  <si>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</si>
  <si>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</si>
  <si>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</si>
  <si>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</si>
  <si>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</si>
  <si>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</si>
  <si>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</si>
  <si>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</si>
  <si>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</si>
  <si>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</si>
  <si>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</si>
  <si>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</si>
  <si>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</si>
  <si>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</si>
  <si>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</si>
  <si>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</si>
  <si>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</si>
  <si>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</si>
  <si>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</si>
  <si>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</si>
  <si>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</si>
  <si>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</si>
  <si>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</si>
  <si>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</si>
  <si>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</si>
  <si>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</si>
  <si>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</si>
  <si>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</si>
  <si>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</si>
  <si>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</si>
  <si>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</si>
  <si>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</si>
  <si>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</si>
  <si>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</si>
  <si>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</si>
  <si>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</si>
  <si>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</si>
  <si>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</si>
  <si>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</si>
  <si>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</si>
  <si>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</si>
  <si>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</si>
  <si>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</si>
  <si>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</si>
  <si>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</si>
  <si>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</si>
  <si>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</si>
  <si>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</si>
  <si>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</si>
  <si>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</si>
  <si>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</si>
  <si>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</si>
  <si>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</si>
  <si>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</si>
  <si>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</si>
  <si>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</si>
  <si>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</si>
  <si>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</si>
  <si>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</si>
  <si>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</si>
  <si>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</si>
  <si>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</si>
  <si>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</si>
  <si>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</si>
  <si>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</si>
  <si>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</si>
  <si>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</si>
  <si>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</si>
  <si>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</si>
  <si>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</si>
  <si>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</si>
  <si>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</si>
  <si>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</si>
  <si>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</si>
  <si>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</si>
  <si>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</si>
  <si>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</si>
  <si>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</si>
  <si>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</si>
  <si>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</si>
  <si>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</si>
  <si>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</si>
  <si>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</si>
  <si>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</si>
  <si>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</si>
  <si>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</si>
  <si>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</si>
  <si>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</si>
  <si>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</si>
  <si>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</si>
  <si>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</si>
  <si>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</si>
  <si>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</si>
  <si>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</si>
  <si>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</si>
  <si>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</si>
  <si>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</si>
  <si>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</si>
  <si>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</si>
  <si>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</si>
  <si>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</si>
  <si>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</si>
  <si>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</si>
  <si>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</si>
  <si>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</si>
  <si>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</si>
  <si>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</si>
  <si>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</si>
  <si>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</si>
  <si>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</si>
  <si>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</si>
  <si>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</si>
  <si>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</si>
  <si>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</si>
  <si>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</si>
  <si>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</si>
  <si>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</si>
  <si>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</si>
  <si>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</si>
  <si>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</si>
  <si>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</si>
  <si>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</si>
  <si>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</si>
  <si>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</si>
  <si>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</si>
  <si>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</si>
  <si>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</si>
  <si>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</si>
  <si>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</si>
  <si>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</si>
  <si>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</si>
  <si>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</si>
  <si>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</si>
  <si>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</si>
  <si>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</si>
  <si>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</si>
  <si>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</si>
  <si>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</si>
  <si>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</si>
  <si>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</si>
  <si>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</si>
  <si>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</si>
  <si>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</si>
  <si>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</si>
  <si>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</si>
  <si>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</si>
  <si>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</si>
  <si>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</si>
  <si>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</si>
  <si>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</si>
  <si>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</si>
  <si>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</si>
  <si>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</si>
  <si>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</si>
  <si>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</si>
  <si>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</si>
  <si>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</si>
  <si>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</si>
  <si>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</si>
  <si>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</si>
  <si>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</si>
  <si>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</si>
  <si>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</si>
  <si>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</si>
  <si>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</si>
  <si>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</si>
  <si>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</si>
  <si>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</si>
  <si>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</si>
  <si>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</si>
  <si>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</si>
  <si>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</si>
  <si>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</si>
  <si>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</si>
  <si>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</si>
  <si>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</si>
  <si>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</si>
  <si>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</si>
  <si>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</si>
  <si>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</si>
  <si>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</si>
  <si>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</si>
  <si>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</si>
  <si>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</si>
  <si>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</si>
  <si>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</si>
  <si>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</si>
  <si>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</si>
  <si>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</si>
  <si>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</si>
  <si>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</si>
  <si>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</si>
  <si>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</si>
  <si>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</si>
  <si>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</si>
  <si>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</si>
  <si>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</si>
  <si>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</si>
  <si>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</si>
  <si>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</si>
  <si>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</si>
  <si>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</si>
  <si>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</si>
  <si>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</si>
  <si>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</si>
  <si>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</si>
  <si>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</si>
  <si>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</si>
  <si>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</si>
  <si>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</si>
  <si>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</si>
  <si>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</si>
  <si>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</si>
  <si>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</si>
  <si>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</si>
  <si>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</si>
  <si>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</si>
  <si>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</si>
  <si>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</si>
  <si>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</si>
  <si>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</si>
  <si>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</si>
  <si>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</si>
  <si>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</si>
  <si>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</si>
  <si>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</si>
  <si>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</si>
  <si>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</si>
  <si>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</si>
  <si>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</si>
  <si>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</si>
  <si>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</si>
  <si>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</si>
  <si>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</si>
  <si>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</si>
  <si>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</si>
  <si>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</si>
  <si>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</si>
  <si>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</si>
  <si>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</si>
  <si>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</si>
  <si>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</si>
  <si>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</si>
  <si>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</si>
  <si>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</si>
  <si>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</si>
  <si>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</si>
  <si>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</si>
  <si>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</si>
  <si>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</si>
  <si>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</si>
  <si>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</si>
  <si>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</si>
  <si>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</si>
  <si>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</si>
  <si>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</si>
  <si>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</si>
  <si>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</si>
  <si>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</si>
  <si>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</si>
  <si>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</si>
  <si>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</si>
  <si>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</si>
  <si>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</si>
  <si>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</si>
  <si>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</si>
  <si>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</si>
  <si>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</si>
  <si>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</si>
  <si>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</si>
  <si>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</si>
  <si>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</si>
  <si>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</si>
  <si>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</si>
  <si>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</si>
  <si>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</si>
  <si>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</si>
  <si>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</si>
  <si>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</si>
  <si>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</si>
  <si>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</si>
  <si>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</si>
  <si>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</si>
  <si>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</si>
  <si>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</si>
  <si>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</si>
  <si>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</si>
  <si>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</si>
  <si>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</si>
  <si>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</si>
  <si>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</si>
  <si>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</si>
  <si>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</si>
  <si>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</si>
  <si>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</si>
  <si>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</si>
  <si>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</si>
  <si>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</si>
  <si>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</si>
  <si>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</si>
  <si>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</si>
  <si>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</si>
  <si>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</si>
  <si>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</si>
  <si>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</si>
  <si>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</si>
  <si>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</si>
  <si>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</si>
  <si>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</si>
  <si>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</si>
  <si>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</si>
  <si>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</si>
  <si>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</si>
  <si>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</si>
  <si>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</si>
  <si>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</si>
  <si>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</si>
  <si>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</si>
  <si>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</si>
  <si>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</si>
  <si>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</si>
  <si>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</si>
  <si>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</si>
  <si>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</si>
  <si>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</si>
  <si>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</si>
  <si>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</si>
  <si>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</si>
  <si>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</si>
  <si>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</si>
  <si>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</si>
  <si>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</si>
  <si>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</si>
  <si>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</si>
  <si>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</si>
  <si>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</si>
  <si>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</si>
  <si>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</si>
  <si>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</si>
  <si>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</si>
  <si>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</si>
  <si>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</si>
  <si>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</si>
  <si>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</si>
  <si>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</si>
  <si>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</si>
  <si>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</si>
  <si>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</si>
  <si>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</si>
  <si>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</si>
  <si>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</si>
  <si>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</si>
  <si>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</si>
  <si>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</si>
  <si>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</si>
  <si>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</si>
  <si>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</si>
  <si>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</si>
  <si>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</si>
  <si>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</si>
  <si>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</si>
  <si>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</si>
  <si>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</si>
  <si>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</si>
  <si>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</si>
  <si>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</si>
  <si>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</si>
  <si>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</si>
  <si>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</si>
  <si>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</si>
  <si>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</si>
  <si>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</si>
  <si>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</si>
  <si>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</si>
  <si>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</si>
  <si>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</si>
  <si>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</si>
  <si>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</si>
  <si>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</si>
  <si>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</si>
  <si>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</si>
  <si>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</si>
  <si>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</si>
  <si>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</si>
  <si>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</si>
  <si>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</si>
  <si>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</si>
  <si>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</si>
  <si>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</si>
  <si>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</si>
  <si>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</si>
  <si>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</si>
  <si>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</si>
  <si>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</si>
  <si>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</si>
  <si>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</si>
  <si>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</si>
  <si>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</si>
  <si>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</si>
  <si>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</si>
  <si>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</si>
  <si>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</si>
  <si>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</si>
  <si>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</si>
  <si>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</si>
  <si>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</si>
  <si>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</si>
  <si>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</si>
  <si>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</si>
  <si>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</si>
  <si>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</si>
  <si>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</si>
  <si>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</si>
  <si>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</si>
  <si>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</si>
  <si>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</si>
  <si>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</si>
  <si>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</si>
  <si>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</si>
  <si>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</si>
  <si>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</si>
  <si>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</si>
  <si>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</si>
  <si>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</si>
  <si>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</si>
  <si>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</si>
  <si>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</si>
  <si>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</si>
  <si>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</si>
  <si>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</si>
  <si>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</si>
  <si>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</si>
  <si>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</si>
  <si>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</si>
  <si>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</si>
  <si>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</si>
  <si>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</si>
  <si>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</si>
  <si>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</si>
  <si>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</si>
  <si>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</si>
  <si>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</si>
  <si>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</si>
  <si>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</si>
  <si>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</si>
  <si>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</si>
  <si>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</si>
  <si>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</si>
  <si>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</si>
  <si>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</si>
  <si>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</si>
  <si>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</si>
  <si>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</si>
  <si>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</si>
  <si>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</si>
  <si>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</si>
  <si>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</si>
  <si>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</si>
  <si>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</si>
  <si>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</si>
  <si>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</si>
  <si>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</si>
  <si>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</si>
  <si>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</si>
  <si>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</si>
  <si>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</si>
  <si>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</si>
  <si>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</si>
  <si>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</si>
  <si>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</si>
  <si>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</si>
  <si>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</si>
  <si>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</si>
  <si>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</si>
  <si>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</si>
  <si>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</si>
  <si>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</si>
  <si>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</si>
  <si>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</si>
  <si>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</si>
  <si>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</si>
  <si>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</si>
  <si>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</si>
  <si>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</si>
  <si>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</si>
  <si>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</si>
  <si>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</si>
  <si>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</si>
  <si>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</si>
  <si>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</si>
  <si>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</si>
  <si>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</si>
  <si>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</si>
  <si>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</si>
  <si>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</si>
  <si>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</si>
  <si>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</si>
  <si>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</si>
  <si>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</si>
  <si>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</si>
  <si>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</si>
  <si>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</si>
  <si>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</si>
  <si>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</si>
  <si>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</si>
  <si>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</si>
  <si>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</si>
  <si>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</si>
  <si>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</si>
  <si>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</si>
  <si>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</si>
  <si>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</si>
  <si>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</si>
  <si>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</si>
  <si>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</si>
  <si>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</si>
  <si>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</si>
  <si>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</si>
  <si>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</si>
  <si>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</si>
  <si>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</si>
  <si>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</si>
  <si>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</si>
  <si>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</si>
  <si>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</si>
  <si>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</si>
  <si>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</si>
  <si>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</si>
  <si>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</si>
  <si>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</si>
  <si>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</si>
  <si>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</si>
  <si>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</si>
  <si>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</si>
  <si>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</si>
  <si>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</si>
  <si>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</si>
  <si>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</si>
  <si>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</si>
  <si>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</si>
  <si>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</si>
  <si>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</si>
  <si>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</si>
  <si>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</si>
  <si>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</si>
  <si>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</si>
  <si>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</si>
  <si>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</si>
  <si>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</si>
  <si>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</si>
  <si>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</si>
  <si>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</si>
  <si>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</si>
  <si>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</si>
  <si>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</si>
  <si>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</si>
  <si>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</si>
  <si>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</si>
  <si>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</si>
  <si>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</si>
  <si>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</si>
  <si>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</si>
  <si>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</si>
  <si>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</si>
  <si>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</si>
  <si>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</si>
  <si>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</si>
  <si>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</si>
  <si>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</si>
  <si>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</si>
  <si>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</si>
  <si>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</si>
  <si>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</si>
  <si>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</si>
  <si>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</si>
  <si>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</si>
  <si>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</si>
  <si>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</si>
  <si>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</si>
  <si>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</si>
  <si>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</si>
  <si>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</si>
  <si>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</si>
  <si>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</si>
  <si>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</si>
  <si>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</si>
  <si>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</si>
  <si>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</si>
  <si>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</si>
  <si>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</si>
  <si>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</si>
  <si>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</si>
  <si>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</si>
  <si>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</si>
  <si>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</si>
  <si>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</si>
  <si>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</si>
  <si>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</si>
  <si>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</si>
  <si>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</si>
  <si>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</si>
  <si>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</si>
  <si>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</si>
  <si>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</si>
  <si>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</si>
  <si>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</si>
  <si>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</si>
  <si>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</si>
  <si>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</si>
  <si>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</si>
  <si>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</si>
  <si>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</si>
  <si>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</si>
  <si>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</si>
  <si>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</si>
  <si>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</si>
  <si>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</si>
  <si>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</si>
  <si>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</si>
  <si>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</si>
  <si>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</si>
  <si>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</si>
  <si>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</si>
  <si>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</si>
  <si>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</si>
  <si>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</si>
  <si>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</si>
  <si>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</si>
  <si>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</si>
  <si>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</si>
  <si>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</si>
  <si>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</si>
  <si>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</si>
  <si>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</si>
  <si>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</si>
  <si>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</si>
  <si>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</si>
  <si>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</si>
  <si>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</si>
  <si>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</si>
  <si>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</si>
  <si>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</si>
  <si>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</si>
  <si>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</si>
  <si>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</si>
  <si>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</si>
  <si>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</si>
  <si>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</si>
  <si>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</si>
  <si>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</si>
  <si>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</si>
  <si>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</si>
  <si>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</si>
  <si>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</si>
  <si>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</si>
  <si>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</si>
  <si>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</si>
  <si>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</si>
  <si>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</si>
  <si>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</si>
  <si>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</si>
  <si>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</si>
  <si>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</si>
  <si>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</si>
  <si>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</si>
  <si>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</si>
  <si>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</si>
  <si>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</si>
  <si>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</si>
  <si>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</si>
  <si>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</si>
  <si>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</si>
  <si>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</si>
  <si>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</si>
  <si>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</si>
  <si>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</si>
  <si>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</si>
  <si>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</si>
  <si>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</si>
  <si>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</si>
  <si>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</si>
  <si>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</si>
  <si>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</si>
  <si>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</si>
  <si>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</si>
  <si>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</si>
  <si>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</si>
  <si>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</si>
  <si>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</si>
  <si>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</si>
  <si>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</si>
  <si>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</si>
  <si>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</si>
  <si>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</si>
  <si>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</si>
  <si>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</si>
  <si>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</si>
  <si>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</si>
  <si>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</si>
  <si>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</si>
  <si>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</si>
  <si>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</si>
  <si>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</si>
  <si>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</si>
  <si>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</si>
  <si>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</si>
  <si>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</si>
  <si>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</si>
  <si>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</si>
  <si>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</si>
  <si>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</si>
  <si>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</si>
  <si>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</si>
  <si>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</si>
  <si>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</si>
  <si>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</si>
  <si>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</si>
  <si>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</si>
  <si>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</si>
  <si>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</si>
  <si>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</si>
  <si>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</si>
  <si>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March 2021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</si>
</sst>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69" formatCode="#,##0.000"/>
    <numFmt numFmtId="170"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1">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0" fontId="43" fillId="2" borderId="0" xfId="0" applyFont="1" applyFill="1" applyBorder="1" applyAlignment="1"/>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0" fontId="27" fillId="4" borderId="13" xfId="0" applyNumberFormat="1" applyFont="1" applyFill="1" applyBorder="1" applyAlignment="1">
      <alignment horizontal="center" vertical="center"/>
    </xf>
    <xf numFmtId="170" fontId="43" fillId="4" borderId="13" xfId="0" applyNumberFormat="1" applyFont="1" applyFill="1" applyBorder="1" applyAlignment="1">
      <alignment horizontal="center" vertical="center"/>
    </xf>
    <xf numFmtId="170" fontId="27" fillId="4" borderId="4" xfId="0" applyNumberFormat="1" applyFont="1" applyFill="1" applyBorder="1" applyAlignment="1">
      <alignment horizontal="center" vertical="center"/>
    </xf>
    <xf numFmtId="170" fontId="27" fillId="5" borderId="13" xfId="0" applyNumberFormat="1" applyFont="1" applyFill="1" applyBorder="1" applyAlignment="1">
      <alignment horizontal="center" vertical="center"/>
    </xf>
    <xf numFmtId="170" fontId="43" fillId="5" borderId="13" xfId="0" applyNumberFormat="1" applyFont="1" applyFill="1" applyBorder="1" applyAlignment="1">
      <alignment horizontal="center" vertical="center"/>
    </xf>
    <xf numFmtId="170" fontId="43" fillId="4" borderId="9" xfId="0" applyNumberFormat="1" applyFont="1" applyFill="1" applyBorder="1" applyAlignment="1">
      <alignment horizontal="center" vertical="center"/>
    </xf>
    <xf numFmtId="170" fontId="43" fillId="4" borderId="11" xfId="0" applyNumberFormat="1" applyFont="1" applyFill="1" applyBorder="1" applyAlignment="1">
      <alignment horizontal="center" vertical="center"/>
    </xf>
    <xf numFmtId="170" fontId="43" fillId="4" borderId="16" xfId="0" applyNumberFormat="1" applyFont="1" applyFill="1" applyBorder="1" applyAlignment="1">
      <alignment horizontal="center" vertical="center"/>
    </xf>
    <xf numFmtId="170"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9"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0" fillId="4" borderId="0" xfId="0" applyFont="1" applyFill="1"/>
    <xf numFmtId="0" fontId="58" fillId="4" borderId="8" xfId="0" applyFont="1" applyFill="1" applyBorder="1" applyAlignment="1">
      <alignment horizontal="center" vertical="top"/>
    </xf>
    <xf numFmtId="0" fontId="58" fillId="4" borderId="8" xfId="0" applyFont="1" applyFill="1" applyBorder="1" applyAlignment="1">
      <alignment vertical="top"/>
    </xf>
    <xf numFmtId="0" fontId="58" fillId="4" borderId="8" xfId="0" quotePrefix="1" applyFont="1" applyFill="1" applyBorder="1" applyAlignment="1">
      <alignment horizontal="center" vertical="top"/>
    </xf>
    <xf numFmtId="0" fontId="47" fillId="4" borderId="8" xfId="0" applyFont="1" applyFill="1" applyBorder="1" applyAlignment="1">
      <alignment horizontal="center" wrapText="1"/>
    </xf>
    <xf numFmtId="0" fontId="50" fillId="4" borderId="8" xfId="0" applyFont="1" applyFill="1" applyBorder="1" applyAlignment="1">
      <alignment wrapText="1"/>
    </xf>
    <xf numFmtId="0" fontId="50" fillId="4" borderId="8" xfId="0" applyFont="1" applyFill="1" applyBorder="1" applyAlignment="1">
      <alignment horizontal="center" wrapText="1"/>
    </xf>
    <xf numFmtId="0" fontId="47" fillId="4" borderId="8" xfId="0" applyFont="1" applyFill="1" applyBorder="1" applyAlignment="1">
      <alignment horizontal="center" vertical="top" wrapText="1"/>
    </xf>
    <xf numFmtId="0" fontId="50" fillId="4" borderId="8" xfId="0" applyFont="1" applyFill="1" applyBorder="1" applyAlignment="1">
      <alignment vertical="top" wrapText="1"/>
    </xf>
    <xf numFmtId="0" fontId="50" fillId="4" borderId="8" xfId="0" applyFont="1" applyFill="1" applyBorder="1" applyAlignment="1">
      <alignment horizontal="center" vertical="top" wrapText="1"/>
    </xf>
    <xf numFmtId="0" fontId="47" fillId="4" borderId="8" xfId="0" applyFont="1" applyFill="1" applyBorder="1" applyAlignment="1">
      <alignment horizontal="center" vertical="top"/>
    </xf>
    <xf numFmtId="0" fontId="50" fillId="4" borderId="8" xfId="0" applyFont="1" applyFill="1" applyBorder="1" applyAlignment="1">
      <alignment vertical="top"/>
    </xf>
    <xf numFmtId="0" fontId="50" fillId="4" borderId="8" xfId="0" applyFont="1" applyFill="1" applyBorder="1" applyAlignment="1">
      <alignment horizontal="center" vertical="top"/>
    </xf>
    <xf numFmtId="0" fontId="59" fillId="4" borderId="0" xfId="0" applyFont="1" applyFill="1" applyAlignment="1">
      <alignment vertical="center"/>
    </xf>
    <xf numFmtId="168" fontId="27" fillId="4" borderId="13"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3"/>
  <cols>
    <col min="1" max="1" width="79" style="21" customWidth="1"/>
    <col min="2" max="2" width="18.3984375" style="20" customWidth="1"/>
    <col min="3" max="5" width="20.8984375" style="20" customWidth="1"/>
    <col min="6" max="6" width="16" style="20" customWidth="1"/>
    <col min="7" max="7" width="20.8984375" style="20" customWidth="1"/>
    <col min="8" max="10" width="12.69921875" style="20" customWidth="1"/>
    <col min="11" max="16384" width="11.3984375" style="20" hidden="1"/>
  </cols>
  <sheetData>
    <row r="1" spans="1:15" ht="20.25" customHeight="1">
      <c r="A1" s="46"/>
    </row>
    <row r="2" spans="1:15" ht="20.25" customHeight="1">
      <c r="A2" s="218" t="s">
        <v>75</v>
      </c>
      <c r="B2" s="218"/>
      <c r="C2" s="218"/>
      <c r="D2" s="218"/>
      <c r="E2" s="218"/>
      <c r="F2" s="218"/>
      <c r="G2" s="218"/>
      <c r="H2" s="218"/>
      <c r="I2" s="218"/>
      <c r="J2" s="218"/>
    </row>
    <row r="3" spans="1:15" ht="20.25" customHeight="1">
      <c r="A3" s="218" t="s">
        <v>56</v>
      </c>
      <c r="B3" s="218"/>
      <c r="C3" s="218"/>
      <c r="D3" s="218"/>
      <c r="E3" s="218"/>
      <c r="F3" s="218"/>
      <c r="G3" s="218"/>
      <c r="H3" s="218"/>
      <c r="I3" s="218"/>
      <c r="J3" s="218"/>
    </row>
    <row r="4" spans="1:15" ht="15" customHeight="1">
      <c r="A4" s="219" t="s">
        <v>3092</v>
      </c>
      <c r="B4" s="219"/>
      <c r="C4" s="219"/>
      <c r="D4" s="219"/>
      <c r="E4" s="219"/>
      <c r="F4" s="219"/>
      <c r="G4" s="219"/>
      <c r="H4" s="219"/>
      <c r="I4" s="219"/>
      <c r="J4" s="219"/>
      <c r="O4" s="45"/>
    </row>
    <row r="5" spans="1:15" ht="20.25" customHeight="1">
      <c r="A5" s="219"/>
      <c r="B5" s="219"/>
      <c r="C5" s="219"/>
      <c r="D5" s="219"/>
      <c r="E5" s="219"/>
      <c r="F5" s="219"/>
      <c r="G5" s="219"/>
      <c r="H5" s="219"/>
      <c r="I5" s="219"/>
      <c r="J5" s="219"/>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2"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115</v>
      </c>
      <c r="C11" s="35">
        <v>18</v>
      </c>
      <c r="D11" s="34"/>
      <c r="E11" s="30"/>
      <c r="F11" s="30"/>
      <c r="G11" s="21"/>
      <c r="H11" s="21"/>
    </row>
    <row r="12" spans="1:15" ht="20.25" customHeight="1">
      <c r="A12" s="36" t="s">
        <v>95</v>
      </c>
      <c r="B12" s="35">
        <v>13</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1341566.6378192795</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20" t="s">
        <v>100</v>
      </c>
      <c r="C20" s="222" t="s">
        <v>101</v>
      </c>
      <c r="D20" s="220"/>
      <c r="E20" s="220"/>
      <c r="F20" s="220"/>
      <c r="G20" s="21"/>
      <c r="H20" s="21"/>
    </row>
    <row r="21" spans="1:10" ht="28.5" customHeight="1">
      <c r="A21" s="27"/>
      <c r="B21" s="221"/>
      <c r="C21" s="26" t="s">
        <v>61</v>
      </c>
      <c r="D21" s="26" t="s">
        <v>62</v>
      </c>
      <c r="E21" s="26" t="s">
        <v>63</v>
      </c>
      <c r="F21" s="26" t="s">
        <v>64</v>
      </c>
      <c r="G21" s="21"/>
      <c r="H21" s="21"/>
    </row>
    <row r="22" spans="1:10" ht="20.25" customHeight="1">
      <c r="A22" s="24"/>
      <c r="B22" s="25">
        <v>2293.161525</v>
      </c>
      <c r="C22" s="25">
        <v>0</v>
      </c>
      <c r="D22" s="25">
        <v>182.19136376695599</v>
      </c>
      <c r="E22" s="25">
        <v>26536.806201562998</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3" t="s">
        <v>102</v>
      </c>
      <c r="B25" s="223"/>
      <c r="C25" s="223"/>
      <c r="D25" s="223"/>
      <c r="E25" s="223"/>
      <c r="F25" s="223"/>
      <c r="G25" s="223"/>
      <c r="H25" s="223"/>
      <c r="I25" s="223"/>
      <c r="J25" s="223"/>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09765625" defaultRowHeight="11.5" zeroHeight="1"/>
  <cols>
    <col min="1" max="1" width="56.8984375" style="112" customWidth="1"/>
    <col min="2" max="42" width="14" style="112" customWidth="1"/>
    <col min="43" max="16384" width="9.09765625" style="112"/>
  </cols>
  <sheetData>
    <row r="1" spans="1:42" s="48" customFormat="1" ht="1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4"/>
      <c r="B3" s="224"/>
      <c r="C3" s="224"/>
      <c r="D3" s="224"/>
      <c r="E3" s="224"/>
      <c r="F3" s="224"/>
      <c r="G3" s="224"/>
      <c r="H3" s="224"/>
      <c r="I3" s="224"/>
    </row>
    <row r="4" spans="1:42" s="50" customFormat="1" ht="18" customHeight="1">
      <c r="A4" s="80" t="s">
        <v>89</v>
      </c>
      <c r="B4" s="49"/>
      <c r="C4" s="49"/>
      <c r="D4" s="49"/>
      <c r="E4" s="49"/>
      <c r="F4" s="49"/>
      <c r="G4" s="49"/>
      <c r="H4" s="49"/>
    </row>
    <row r="5" spans="1:42" s="17" customFormat="1" ht="28" customHeight="1">
      <c r="A5" s="243" t="s">
        <v>3068</v>
      </c>
      <c r="B5" s="245" t="s">
        <v>103</v>
      </c>
      <c r="C5" s="239" t="s">
        <v>47</v>
      </c>
      <c r="D5" s="239" t="s">
        <v>7</v>
      </c>
      <c r="E5" s="239" t="s">
        <v>54</v>
      </c>
      <c r="F5" s="239" t="s">
        <v>48</v>
      </c>
      <c r="G5" s="239" t="s">
        <v>26</v>
      </c>
      <c r="H5" s="239" t="s">
        <v>6</v>
      </c>
      <c r="I5" s="239" t="s">
        <v>5</v>
      </c>
      <c r="J5" s="239" t="s">
        <v>46</v>
      </c>
      <c r="K5" s="239" t="s">
        <v>38</v>
      </c>
      <c r="L5" s="239" t="s">
        <v>49</v>
      </c>
      <c r="M5" s="239" t="s">
        <v>27</v>
      </c>
      <c r="N5" s="239" t="s">
        <v>24</v>
      </c>
      <c r="O5" s="239" t="s">
        <v>23</v>
      </c>
      <c r="P5" s="239" t="s">
        <v>4</v>
      </c>
      <c r="Q5" s="239" t="s">
        <v>28</v>
      </c>
      <c r="R5" s="239" t="s">
        <v>29</v>
      </c>
      <c r="S5" s="239" t="s">
        <v>39</v>
      </c>
      <c r="T5" s="239" t="s">
        <v>50</v>
      </c>
      <c r="U5" s="239" t="s">
        <v>40</v>
      </c>
      <c r="V5" s="239" t="s">
        <v>3</v>
      </c>
      <c r="W5" s="239" t="s">
        <v>30</v>
      </c>
      <c r="X5" s="239" t="s">
        <v>31</v>
      </c>
      <c r="Y5" s="239" t="s">
        <v>51</v>
      </c>
      <c r="Z5" s="239" t="s">
        <v>42</v>
      </c>
      <c r="AA5" s="239" t="s">
        <v>41</v>
      </c>
      <c r="AB5" s="239" t="s">
        <v>52</v>
      </c>
      <c r="AC5" s="239" t="s">
        <v>32</v>
      </c>
      <c r="AD5" s="239" t="s">
        <v>33</v>
      </c>
      <c r="AE5" s="239" t="s">
        <v>55</v>
      </c>
      <c r="AF5" s="239" t="s">
        <v>34</v>
      </c>
      <c r="AG5" s="239" t="s">
        <v>53</v>
      </c>
      <c r="AH5" s="239" t="s">
        <v>25</v>
      </c>
      <c r="AI5" s="239" t="s">
        <v>43</v>
      </c>
      <c r="AJ5" s="239" t="s">
        <v>35</v>
      </c>
      <c r="AK5" s="239" t="s">
        <v>88</v>
      </c>
      <c r="AL5" s="239" t="s">
        <v>36</v>
      </c>
      <c r="AM5" s="239" t="s">
        <v>2</v>
      </c>
      <c r="AN5" s="239" t="s">
        <v>37</v>
      </c>
      <c r="AO5" s="241" t="s">
        <v>73</v>
      </c>
      <c r="AP5" s="239" t="s">
        <v>112</v>
      </c>
    </row>
    <row r="6" spans="1:42" s="17" customFormat="1" ht="39.75" customHeight="1">
      <c r="A6" s="244"/>
      <c r="B6" s="246"/>
      <c r="C6" s="240"/>
      <c r="D6" s="240"/>
      <c r="E6" s="240"/>
      <c r="F6" s="240"/>
      <c r="G6" s="240"/>
      <c r="H6" s="240"/>
      <c r="I6" s="240"/>
      <c r="J6" s="240"/>
      <c r="K6" s="240" t="s">
        <v>38</v>
      </c>
      <c r="L6" s="240" t="s">
        <v>49</v>
      </c>
      <c r="M6" s="240" t="s">
        <v>27</v>
      </c>
      <c r="N6" s="240" t="s">
        <v>24</v>
      </c>
      <c r="O6" s="240" t="s">
        <v>23</v>
      </c>
      <c r="P6" s="240" t="s">
        <v>4</v>
      </c>
      <c r="Q6" s="240" t="s">
        <v>28</v>
      </c>
      <c r="R6" s="240" t="s">
        <v>29</v>
      </c>
      <c r="S6" s="240" t="s">
        <v>39</v>
      </c>
      <c r="T6" s="240" t="s">
        <v>50</v>
      </c>
      <c r="U6" s="240" t="s">
        <v>40</v>
      </c>
      <c r="V6" s="240" t="s">
        <v>3</v>
      </c>
      <c r="W6" s="240" t="s">
        <v>30</v>
      </c>
      <c r="X6" s="240" t="s">
        <v>31</v>
      </c>
      <c r="Y6" s="240" t="s">
        <v>51</v>
      </c>
      <c r="Z6" s="240" t="s">
        <v>42</v>
      </c>
      <c r="AA6" s="240" t="s">
        <v>41</v>
      </c>
      <c r="AB6" s="240" t="s">
        <v>52</v>
      </c>
      <c r="AC6" s="240" t="s">
        <v>32</v>
      </c>
      <c r="AD6" s="240" t="s">
        <v>33</v>
      </c>
      <c r="AE6" s="240" t="s">
        <v>55</v>
      </c>
      <c r="AF6" s="240" t="s">
        <v>34</v>
      </c>
      <c r="AG6" s="240" t="s">
        <v>53</v>
      </c>
      <c r="AH6" s="240" t="s">
        <v>25</v>
      </c>
      <c r="AI6" s="240" t="s">
        <v>43</v>
      </c>
      <c r="AJ6" s="240" t="s">
        <v>35</v>
      </c>
      <c r="AK6" s="240" t="s">
        <v>88</v>
      </c>
      <c r="AL6" s="240" t="s">
        <v>36</v>
      </c>
      <c r="AM6" s="240" t="s">
        <v>2</v>
      </c>
      <c r="AN6" s="240" t="s">
        <v>37</v>
      </c>
      <c r="AO6" s="242" t="s">
        <v>67</v>
      </c>
      <c r="AP6" s="240"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252.25358008493299</v>
      </c>
      <c r="AG8" s="62">
        <v>0</v>
      </c>
      <c r="AH8" s="62">
        <v>0</v>
      </c>
      <c r="AI8" s="62">
        <v>0</v>
      </c>
      <c r="AJ8" s="62">
        <v>0</v>
      </c>
      <c r="AK8" s="62">
        <v>0</v>
      </c>
      <c r="AL8" s="62">
        <v>0</v>
      </c>
      <c r="AM8" s="62">
        <v>0</v>
      </c>
      <c r="AN8" s="62">
        <v>0</v>
      </c>
      <c r="AO8" s="62">
        <v>0</v>
      </c>
      <c r="AP8" s="75">
        <v>252.25358008493299</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252.25358008493299</v>
      </c>
      <c r="AG10" s="62">
        <v>0</v>
      </c>
      <c r="AH10" s="62">
        <v>0</v>
      </c>
      <c r="AI10" s="62">
        <v>0</v>
      </c>
      <c r="AJ10" s="62">
        <v>0</v>
      </c>
      <c r="AK10" s="62">
        <v>0</v>
      </c>
      <c r="AL10" s="62">
        <v>0</v>
      </c>
      <c r="AM10" s="62">
        <v>0</v>
      </c>
      <c r="AN10" s="62">
        <v>0</v>
      </c>
      <c r="AO10" s="62">
        <v>0</v>
      </c>
      <c r="AP10" s="75">
        <v>252.25358008493299</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204.40030291454701</v>
      </c>
      <c r="AG11" s="62">
        <v>0</v>
      </c>
      <c r="AH11" s="62">
        <v>0</v>
      </c>
      <c r="AI11" s="62">
        <v>0</v>
      </c>
      <c r="AJ11" s="62">
        <v>0</v>
      </c>
      <c r="AK11" s="62">
        <v>0</v>
      </c>
      <c r="AL11" s="62">
        <v>0</v>
      </c>
      <c r="AM11" s="62">
        <v>0</v>
      </c>
      <c r="AN11" s="62">
        <v>0</v>
      </c>
      <c r="AO11" s="62">
        <v>0</v>
      </c>
      <c r="AP11" s="75">
        <v>204.40030291454701</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204.40030291454701</v>
      </c>
      <c r="AG13" s="62">
        <v>0</v>
      </c>
      <c r="AH13" s="62">
        <v>0</v>
      </c>
      <c r="AI13" s="62">
        <v>0</v>
      </c>
      <c r="AJ13" s="62">
        <v>0</v>
      </c>
      <c r="AK13" s="62">
        <v>0</v>
      </c>
      <c r="AL13" s="62">
        <v>0</v>
      </c>
      <c r="AM13" s="62">
        <v>0</v>
      </c>
      <c r="AN13" s="62">
        <v>0</v>
      </c>
      <c r="AO13" s="62">
        <v>0</v>
      </c>
      <c r="AP13" s="75">
        <v>204.40030291454701</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c r="AM14" s="62">
        <v>1405.1612124625401</v>
      </c>
      <c r="AN14" s="62">
        <v>0</v>
      </c>
      <c r="AO14" s="62">
        <v>0</v>
      </c>
      <c r="AP14" s="75">
        <v>1405.1612124625401</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c r="AM16" s="62">
        <v>1405.1612124625401</v>
      </c>
      <c r="AN16" s="62">
        <v>0</v>
      </c>
      <c r="AO16" s="62">
        <v>0</v>
      </c>
      <c r="AP16" s="75">
        <v>1405.1612124625401</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456.65388299948</v>
      </c>
      <c r="AG20" s="62">
        <v>0</v>
      </c>
      <c r="AH20" s="62">
        <v>0</v>
      </c>
      <c r="AI20" s="62">
        <v>0</v>
      </c>
      <c r="AJ20" s="62">
        <v>0</v>
      </c>
      <c r="AK20" s="62">
        <v>0</v>
      </c>
      <c r="AL20" s="62">
        <v>0</v>
      </c>
      <c r="AM20" s="62">
        <v>1405.1612124625401</v>
      </c>
      <c r="AN20" s="62">
        <v>0</v>
      </c>
      <c r="AO20" s="62">
        <v>0</v>
      </c>
      <c r="AP20" s="75">
        <v>1861.8150954620201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296.42994252595798</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1166.69664296725</v>
      </c>
      <c r="AG23" s="62">
        <v>0</v>
      </c>
      <c r="AH23" s="62">
        <v>0</v>
      </c>
      <c r="AI23" s="62">
        <v>0</v>
      </c>
      <c r="AJ23" s="62">
        <v>0</v>
      </c>
      <c r="AK23" s="62">
        <v>0</v>
      </c>
      <c r="AL23" s="62">
        <v>0</v>
      </c>
      <c r="AM23" s="62">
        <v>126.4</v>
      </c>
      <c r="AN23" s="62">
        <v>0</v>
      </c>
      <c r="AO23" s="62">
        <v>0</v>
      </c>
      <c r="AP23" s="75">
        <v>1589.5265854932081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522.66244430806603</v>
      </c>
      <c r="AG24" s="62">
        <v>0</v>
      </c>
      <c r="AH24" s="62">
        <v>0</v>
      </c>
      <c r="AI24" s="62">
        <v>0</v>
      </c>
      <c r="AJ24" s="62">
        <v>0</v>
      </c>
      <c r="AK24" s="62">
        <v>0</v>
      </c>
      <c r="AL24" s="62">
        <v>0</v>
      </c>
      <c r="AM24" s="62">
        <v>0</v>
      </c>
      <c r="AN24" s="62">
        <v>0</v>
      </c>
      <c r="AO24" s="62">
        <v>0</v>
      </c>
      <c r="AP24" s="75">
        <v>522.66244430806603</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296.42994252595798</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644.03419865918499</v>
      </c>
      <c r="AG25" s="62">
        <v>0</v>
      </c>
      <c r="AH25" s="62">
        <v>0</v>
      </c>
      <c r="AI25" s="62">
        <v>0</v>
      </c>
      <c r="AJ25" s="62">
        <v>0</v>
      </c>
      <c r="AK25" s="62">
        <v>0</v>
      </c>
      <c r="AL25" s="62">
        <v>0</v>
      </c>
      <c r="AM25" s="62">
        <v>126.4</v>
      </c>
      <c r="AN25" s="62">
        <v>0</v>
      </c>
      <c r="AO25" s="62">
        <v>0</v>
      </c>
      <c r="AP25" s="75">
        <v>1066.8641411851431</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279.76043666311</v>
      </c>
      <c r="AG26" s="62">
        <v>0</v>
      </c>
      <c r="AH26" s="62">
        <v>0</v>
      </c>
      <c r="AI26" s="62">
        <v>0</v>
      </c>
      <c r="AJ26" s="62">
        <v>0</v>
      </c>
      <c r="AK26" s="62">
        <v>0</v>
      </c>
      <c r="AL26" s="62">
        <v>0</v>
      </c>
      <c r="AM26" s="62">
        <v>0</v>
      </c>
      <c r="AN26" s="62">
        <v>0</v>
      </c>
      <c r="AO26" s="62">
        <v>0</v>
      </c>
      <c r="AP26" s="75">
        <v>279.76043666311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279.76043666311</v>
      </c>
      <c r="AG28" s="62">
        <v>0</v>
      </c>
      <c r="AH28" s="62">
        <v>0</v>
      </c>
      <c r="AI28" s="62">
        <v>0</v>
      </c>
      <c r="AJ28" s="62">
        <v>0</v>
      </c>
      <c r="AK28" s="62">
        <v>0</v>
      </c>
      <c r="AL28" s="62">
        <v>0</v>
      </c>
      <c r="AM28" s="62">
        <v>0</v>
      </c>
      <c r="AN28" s="62">
        <v>0</v>
      </c>
      <c r="AO28" s="62">
        <v>0</v>
      </c>
      <c r="AP28" s="75">
        <v>279.76043666311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54.455215978776998</v>
      </c>
      <c r="AG29" s="62">
        <v>0</v>
      </c>
      <c r="AH29" s="62">
        <v>0</v>
      </c>
      <c r="AI29" s="62">
        <v>0</v>
      </c>
      <c r="AJ29" s="62">
        <v>0</v>
      </c>
      <c r="AK29" s="62">
        <v>0</v>
      </c>
      <c r="AL29" s="62">
        <v>0</v>
      </c>
      <c r="AM29" s="62">
        <v>0</v>
      </c>
      <c r="AN29" s="62">
        <v>0</v>
      </c>
      <c r="AO29" s="62">
        <v>0</v>
      </c>
      <c r="AP29" s="75">
        <v>54.455215978776998</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54.455215978776998</v>
      </c>
      <c r="AG31" s="62">
        <v>0</v>
      </c>
      <c r="AH31" s="62">
        <v>0</v>
      </c>
      <c r="AI31" s="62">
        <v>0</v>
      </c>
      <c r="AJ31" s="62">
        <v>0</v>
      </c>
      <c r="AK31" s="62">
        <v>0</v>
      </c>
      <c r="AL31" s="62">
        <v>0</v>
      </c>
      <c r="AM31" s="62">
        <v>0</v>
      </c>
      <c r="AN31" s="62">
        <v>0</v>
      </c>
      <c r="AO31" s="62">
        <v>0</v>
      </c>
      <c r="AP31" s="75">
        <v>54.455215978776998</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296.42994252595798</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1500.9122956091371</v>
      </c>
      <c r="AG35" s="62">
        <v>0</v>
      </c>
      <c r="AH35" s="62">
        <v>0</v>
      </c>
      <c r="AI35" s="62">
        <v>0</v>
      </c>
      <c r="AJ35" s="62">
        <v>0</v>
      </c>
      <c r="AK35" s="62">
        <v>0</v>
      </c>
      <c r="AL35" s="62">
        <v>0</v>
      </c>
      <c r="AM35" s="62">
        <v>126.4</v>
      </c>
      <c r="AN35" s="62">
        <v>0</v>
      </c>
      <c r="AO35" s="62">
        <v>0</v>
      </c>
      <c r="AP35" s="75">
        <v>1923.7422381350952</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148.54990396762099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3906.0216301947603</v>
      </c>
      <c r="AG38" s="62">
        <v>0</v>
      </c>
      <c r="AH38" s="62">
        <v>0</v>
      </c>
      <c r="AI38" s="62">
        <v>0</v>
      </c>
      <c r="AJ38" s="62">
        <v>0</v>
      </c>
      <c r="AK38" s="62">
        <v>0</v>
      </c>
      <c r="AL38" s="62">
        <v>0</v>
      </c>
      <c r="AM38" s="62">
        <v>544.9</v>
      </c>
      <c r="AN38" s="62">
        <v>0</v>
      </c>
      <c r="AO38" s="62">
        <v>0</v>
      </c>
      <c r="AP38" s="75">
        <v>4599.4715341623814</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1359.7912358818601</v>
      </c>
      <c r="AG39" s="62">
        <v>0</v>
      </c>
      <c r="AH39" s="62">
        <v>0</v>
      </c>
      <c r="AI39" s="62">
        <v>0</v>
      </c>
      <c r="AJ39" s="62">
        <v>0</v>
      </c>
      <c r="AK39" s="62">
        <v>0</v>
      </c>
      <c r="AL39" s="62">
        <v>0</v>
      </c>
      <c r="AM39" s="62">
        <v>50.9</v>
      </c>
      <c r="AN39" s="62">
        <v>0</v>
      </c>
      <c r="AO39" s="62">
        <v>0</v>
      </c>
      <c r="AP39" s="75">
        <v>1410.6912358818602</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148.54990396762099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2546.2303943129</v>
      </c>
      <c r="AG40" s="62">
        <v>0</v>
      </c>
      <c r="AH40" s="62">
        <v>0</v>
      </c>
      <c r="AI40" s="62">
        <v>0</v>
      </c>
      <c r="AJ40" s="62">
        <v>0</v>
      </c>
      <c r="AK40" s="62">
        <v>0</v>
      </c>
      <c r="AL40" s="62">
        <v>0</v>
      </c>
      <c r="AM40" s="62">
        <v>494</v>
      </c>
      <c r="AN40" s="62">
        <v>0</v>
      </c>
      <c r="AO40" s="62">
        <v>0</v>
      </c>
      <c r="AP40" s="75">
        <v>3188.780298280521</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471.32022571928599</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748.17316617803397</v>
      </c>
      <c r="AG41" s="62">
        <v>0</v>
      </c>
      <c r="AH41" s="62">
        <v>0</v>
      </c>
      <c r="AI41" s="62">
        <v>0</v>
      </c>
      <c r="AJ41" s="62">
        <v>0</v>
      </c>
      <c r="AK41" s="62">
        <v>0</v>
      </c>
      <c r="AL41" s="62">
        <v>0</v>
      </c>
      <c r="AM41" s="62">
        <v>500</v>
      </c>
      <c r="AN41" s="62">
        <v>0</v>
      </c>
      <c r="AO41" s="62">
        <v>0</v>
      </c>
      <c r="AP41" s="75">
        <v>1719.49339189732</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60.606697941862599</v>
      </c>
      <c r="AG42" s="62">
        <v>0</v>
      </c>
      <c r="AH42" s="62">
        <v>0</v>
      </c>
      <c r="AI42" s="62">
        <v>0</v>
      </c>
      <c r="AJ42" s="62">
        <v>0</v>
      </c>
      <c r="AK42" s="62">
        <v>0</v>
      </c>
      <c r="AL42" s="62">
        <v>0</v>
      </c>
      <c r="AM42" s="62">
        <v>0</v>
      </c>
      <c r="AN42" s="62">
        <v>0</v>
      </c>
      <c r="AO42" s="62">
        <v>0</v>
      </c>
      <c r="AP42" s="75">
        <v>60.606697941862599</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471.32022571928599</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687.566468236172</v>
      </c>
      <c r="AG43" s="62">
        <v>0</v>
      </c>
      <c r="AH43" s="62">
        <v>0</v>
      </c>
      <c r="AI43" s="62">
        <v>0</v>
      </c>
      <c r="AJ43" s="62">
        <v>0</v>
      </c>
      <c r="AK43" s="62">
        <v>0</v>
      </c>
      <c r="AL43" s="62">
        <v>0</v>
      </c>
      <c r="AM43" s="62">
        <v>500</v>
      </c>
      <c r="AN43" s="62">
        <v>0</v>
      </c>
      <c r="AO43" s="62">
        <v>0</v>
      </c>
      <c r="AP43" s="75">
        <v>1658.886693955458</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3063.8987733024301</v>
      </c>
      <c r="AG44" s="62">
        <v>0</v>
      </c>
      <c r="AH44" s="62">
        <v>0</v>
      </c>
      <c r="AI44" s="62">
        <v>0</v>
      </c>
      <c r="AJ44" s="62">
        <v>0</v>
      </c>
      <c r="AK44" s="62">
        <v>0</v>
      </c>
      <c r="AL44" s="62">
        <v>0</v>
      </c>
      <c r="AM44" s="62">
        <v>150</v>
      </c>
      <c r="AN44" s="62">
        <v>0</v>
      </c>
      <c r="AO44" s="62">
        <v>0</v>
      </c>
      <c r="AP44" s="75">
        <v>3213.8987733024301</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62.578137647415701</v>
      </c>
      <c r="AG45" s="62">
        <v>0</v>
      </c>
      <c r="AH45" s="62">
        <v>0</v>
      </c>
      <c r="AI45" s="62">
        <v>0</v>
      </c>
      <c r="AJ45" s="62">
        <v>0</v>
      </c>
      <c r="AK45" s="62">
        <v>0</v>
      </c>
      <c r="AL45" s="62">
        <v>0</v>
      </c>
      <c r="AM45" s="62">
        <v>0</v>
      </c>
      <c r="AN45" s="62">
        <v>0</v>
      </c>
      <c r="AO45" s="62">
        <v>0</v>
      </c>
      <c r="AP45" s="75">
        <v>62.578137647415701</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3001.3206356550099</v>
      </c>
      <c r="AG46" s="62">
        <v>0</v>
      </c>
      <c r="AH46" s="62">
        <v>0</v>
      </c>
      <c r="AI46" s="62">
        <v>0</v>
      </c>
      <c r="AJ46" s="62">
        <v>0</v>
      </c>
      <c r="AK46" s="62">
        <v>0</v>
      </c>
      <c r="AL46" s="62">
        <v>0</v>
      </c>
      <c r="AM46" s="62">
        <v>150</v>
      </c>
      <c r="AN46" s="62">
        <v>0</v>
      </c>
      <c r="AO46" s="62">
        <v>0</v>
      </c>
      <c r="AP46" s="75">
        <v>3151.3206356550099</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280.07017579141802</v>
      </c>
      <c r="AG47" s="62">
        <v>0</v>
      </c>
      <c r="AH47" s="62">
        <v>0</v>
      </c>
      <c r="AI47" s="62">
        <v>0</v>
      </c>
      <c r="AJ47" s="62">
        <v>0</v>
      </c>
      <c r="AK47" s="62">
        <v>0</v>
      </c>
      <c r="AL47" s="62">
        <v>0</v>
      </c>
      <c r="AM47" s="62">
        <v>1189</v>
      </c>
      <c r="AN47" s="62">
        <v>0</v>
      </c>
      <c r="AO47" s="62">
        <v>0</v>
      </c>
      <c r="AP47" s="75">
        <v>1469.070175791418</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195.120566953116</v>
      </c>
      <c r="AG48" s="62">
        <v>0</v>
      </c>
      <c r="AH48" s="62">
        <v>0</v>
      </c>
      <c r="AI48" s="62">
        <v>0</v>
      </c>
      <c r="AJ48" s="62">
        <v>0</v>
      </c>
      <c r="AK48" s="62">
        <v>0</v>
      </c>
      <c r="AL48" s="62">
        <v>0</v>
      </c>
      <c r="AM48" s="62">
        <v>75</v>
      </c>
      <c r="AN48" s="62">
        <v>0</v>
      </c>
      <c r="AO48" s="62">
        <v>0</v>
      </c>
      <c r="AP48" s="75">
        <v>270.120566953116</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84.949608838301401</v>
      </c>
      <c r="AG49" s="62">
        <v>0</v>
      </c>
      <c r="AH49" s="62">
        <v>0</v>
      </c>
      <c r="AI49" s="62">
        <v>0</v>
      </c>
      <c r="AJ49" s="62">
        <v>0</v>
      </c>
      <c r="AK49" s="62">
        <v>0</v>
      </c>
      <c r="AL49" s="62">
        <v>0</v>
      </c>
      <c r="AM49" s="62">
        <v>1114</v>
      </c>
      <c r="AN49" s="62">
        <v>0</v>
      </c>
      <c r="AO49" s="62">
        <v>0</v>
      </c>
      <c r="AP49" s="75">
        <v>1198.9496088383014</v>
      </c>
    </row>
    <row r="50" spans="1:42" s="17" customFormat="1" ht="18.75" customHeight="1">
      <c r="A50" s="6" t="s">
        <v>14</v>
      </c>
      <c r="B50" s="127">
        <v>0</v>
      </c>
      <c r="C50" s="127">
        <v>0</v>
      </c>
      <c r="D50" s="127">
        <v>0</v>
      </c>
      <c r="E50" s="127">
        <v>0</v>
      </c>
      <c r="F50" s="127">
        <v>0</v>
      </c>
      <c r="G50" s="127">
        <v>0</v>
      </c>
      <c r="H50" s="127">
        <v>0</v>
      </c>
      <c r="I50" s="127">
        <v>0</v>
      </c>
      <c r="J50" s="127">
        <v>0</v>
      </c>
      <c r="K50" s="127">
        <v>0</v>
      </c>
      <c r="L50" s="127">
        <v>0</v>
      </c>
      <c r="M50" s="127">
        <v>0</v>
      </c>
      <c r="N50" s="127">
        <v>0</v>
      </c>
      <c r="O50" s="127">
        <v>619.87012968690692</v>
      </c>
      <c r="P50" s="127">
        <v>0</v>
      </c>
      <c r="Q50" s="127">
        <v>0</v>
      </c>
      <c r="R50" s="127">
        <v>0</v>
      </c>
      <c r="S50" s="127">
        <v>0</v>
      </c>
      <c r="T50" s="127">
        <v>0</v>
      </c>
      <c r="U50" s="127">
        <v>0</v>
      </c>
      <c r="V50" s="127">
        <v>0</v>
      </c>
      <c r="W50" s="127">
        <v>0</v>
      </c>
      <c r="X50" s="127">
        <v>0</v>
      </c>
      <c r="Y50" s="127">
        <v>0</v>
      </c>
      <c r="Z50" s="127">
        <v>0</v>
      </c>
      <c r="AA50" s="127">
        <v>0</v>
      </c>
      <c r="AB50" s="127">
        <v>0</v>
      </c>
      <c r="AC50" s="127">
        <v>0</v>
      </c>
      <c r="AD50" s="127">
        <v>0</v>
      </c>
      <c r="AE50" s="127">
        <v>0</v>
      </c>
      <c r="AF50" s="127">
        <v>7998.1637454666416</v>
      </c>
      <c r="AG50" s="127">
        <v>0</v>
      </c>
      <c r="AH50" s="127">
        <v>0</v>
      </c>
      <c r="AI50" s="127">
        <v>0</v>
      </c>
      <c r="AJ50" s="127">
        <v>0</v>
      </c>
      <c r="AK50" s="127">
        <v>0</v>
      </c>
      <c r="AL50" s="127">
        <v>0</v>
      </c>
      <c r="AM50" s="127">
        <v>2383.9</v>
      </c>
      <c r="AN50" s="127">
        <v>0</v>
      </c>
      <c r="AO50" s="127">
        <v>0</v>
      </c>
      <c r="AP50" s="75">
        <v>11001.933875153549</v>
      </c>
    </row>
    <row r="51" spans="1:42" s="17" customFormat="1" ht="18.75" customHeight="1">
      <c r="A51" s="6"/>
      <c r="B51" s="127">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4">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179.34685171285301</v>
      </c>
      <c r="AG53" s="62">
        <v>0</v>
      </c>
      <c r="AH53" s="62">
        <v>0</v>
      </c>
      <c r="AI53" s="62">
        <v>0</v>
      </c>
      <c r="AJ53" s="62">
        <v>0</v>
      </c>
      <c r="AK53" s="62">
        <v>0</v>
      </c>
      <c r="AL53" s="62">
        <v>0</v>
      </c>
      <c r="AM53" s="62">
        <v>0</v>
      </c>
      <c r="AN53" s="62">
        <v>0</v>
      </c>
      <c r="AO53" s="62">
        <v>0</v>
      </c>
      <c r="AP53" s="75">
        <v>179.34685171285301</v>
      </c>
    </row>
    <row r="54" spans="1:42" ht="14">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179.34685171285301</v>
      </c>
      <c r="AG54" s="62">
        <v>0</v>
      </c>
      <c r="AH54" s="62">
        <v>0</v>
      </c>
      <c r="AI54" s="62">
        <v>0</v>
      </c>
      <c r="AJ54" s="62">
        <v>0</v>
      </c>
      <c r="AK54" s="62">
        <v>0</v>
      </c>
      <c r="AL54" s="62">
        <v>0</v>
      </c>
      <c r="AM54" s="62">
        <v>0</v>
      </c>
      <c r="AN54" s="62">
        <v>0</v>
      </c>
      <c r="AO54" s="62">
        <v>0</v>
      </c>
      <c r="AP54" s="75">
        <v>179.34685171285301</v>
      </c>
    </row>
    <row r="55" spans="1:42" ht="14">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4">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134.05670960150101</v>
      </c>
      <c r="AG56" s="62">
        <v>0</v>
      </c>
      <c r="AH56" s="62">
        <v>0</v>
      </c>
      <c r="AI56" s="62">
        <v>0</v>
      </c>
      <c r="AJ56" s="62">
        <v>0</v>
      </c>
      <c r="AK56" s="62">
        <v>0</v>
      </c>
      <c r="AL56" s="62">
        <v>0</v>
      </c>
      <c r="AM56" s="62">
        <v>0</v>
      </c>
      <c r="AN56" s="62">
        <v>0</v>
      </c>
      <c r="AO56" s="62">
        <v>0</v>
      </c>
      <c r="AP56" s="75">
        <v>134.05670960150101</v>
      </c>
    </row>
    <row r="57" spans="1:42" ht="14">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4">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134.05670960150101</v>
      </c>
      <c r="AG58" s="62">
        <v>0</v>
      </c>
      <c r="AH58" s="62">
        <v>0</v>
      </c>
      <c r="AI58" s="62">
        <v>0</v>
      </c>
      <c r="AJ58" s="62">
        <v>0</v>
      </c>
      <c r="AK58" s="62">
        <v>0</v>
      </c>
      <c r="AL58" s="62">
        <v>0</v>
      </c>
      <c r="AM58" s="62">
        <v>0</v>
      </c>
      <c r="AN58" s="62">
        <v>0</v>
      </c>
      <c r="AO58" s="62">
        <v>0</v>
      </c>
      <c r="AP58" s="75">
        <v>134.05670960150101</v>
      </c>
    </row>
    <row r="59" spans="1:42" ht="14">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4">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4">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4">
      <c r="A62" s="3" t="s">
        <v>13</v>
      </c>
      <c r="B62" s="62">
        <v>0</v>
      </c>
      <c r="C62" s="62">
        <v>0</v>
      </c>
      <c r="D62" s="62">
        <v>0</v>
      </c>
      <c r="E62" s="62">
        <v>0</v>
      </c>
      <c r="F62" s="62">
        <v>0</v>
      </c>
      <c r="G62" s="62">
        <v>0</v>
      </c>
      <c r="H62" s="62">
        <v>0</v>
      </c>
      <c r="I62" s="62">
        <v>0</v>
      </c>
      <c r="J62" s="62">
        <v>0</v>
      </c>
      <c r="K62" s="62">
        <v>0</v>
      </c>
      <c r="L62" s="62">
        <v>0</v>
      </c>
      <c r="M62" s="62">
        <v>0</v>
      </c>
      <c r="N62" s="62">
        <v>0</v>
      </c>
      <c r="O62" s="62">
        <v>3.1591939113821699</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902.24732625010699</v>
      </c>
      <c r="AG62" s="62">
        <v>0</v>
      </c>
      <c r="AH62" s="62">
        <v>0</v>
      </c>
      <c r="AI62" s="62">
        <v>0</v>
      </c>
      <c r="AJ62" s="62">
        <v>0</v>
      </c>
      <c r="AK62" s="62">
        <v>0</v>
      </c>
      <c r="AL62" s="62">
        <v>0</v>
      </c>
      <c r="AM62" s="62">
        <v>0</v>
      </c>
      <c r="AN62" s="62">
        <v>0</v>
      </c>
      <c r="AO62" s="62">
        <v>0</v>
      </c>
      <c r="AP62" s="75">
        <v>905.4065201614892</v>
      </c>
    </row>
    <row r="63" spans="1:42" ht="14">
      <c r="A63" s="6" t="s">
        <v>10</v>
      </c>
      <c r="B63" s="62">
        <v>0</v>
      </c>
      <c r="C63" s="62">
        <v>0</v>
      </c>
      <c r="D63" s="62">
        <v>0</v>
      </c>
      <c r="E63" s="62">
        <v>0</v>
      </c>
      <c r="F63" s="62">
        <v>0</v>
      </c>
      <c r="G63" s="62">
        <v>0</v>
      </c>
      <c r="H63" s="62">
        <v>0</v>
      </c>
      <c r="I63" s="62">
        <v>0</v>
      </c>
      <c r="J63" s="62">
        <v>0</v>
      </c>
      <c r="K63" s="62">
        <v>0</v>
      </c>
      <c r="L63" s="62">
        <v>0</v>
      </c>
      <c r="M63" s="62">
        <v>0</v>
      </c>
      <c r="N63" s="62">
        <v>0</v>
      </c>
      <c r="O63" s="62">
        <v>3.1591939113821699</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902.24732625010699</v>
      </c>
      <c r="AG63" s="62">
        <v>0</v>
      </c>
      <c r="AH63" s="62">
        <v>0</v>
      </c>
      <c r="AI63" s="62">
        <v>0</v>
      </c>
      <c r="AJ63" s="62">
        <v>0</v>
      </c>
      <c r="AK63" s="62">
        <v>0</v>
      </c>
      <c r="AL63" s="62">
        <v>0</v>
      </c>
      <c r="AM63" s="62">
        <v>0</v>
      </c>
      <c r="AN63" s="62">
        <v>0</v>
      </c>
      <c r="AO63" s="62">
        <v>0</v>
      </c>
      <c r="AP63" s="75">
        <v>905.4065201614892</v>
      </c>
    </row>
    <row r="64" spans="1:42" ht="14">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4">
      <c r="A65" s="6" t="s">
        <v>14</v>
      </c>
      <c r="B65" s="62">
        <v>0</v>
      </c>
      <c r="C65" s="62">
        <v>0</v>
      </c>
      <c r="D65" s="62">
        <v>0</v>
      </c>
      <c r="E65" s="62">
        <v>0</v>
      </c>
      <c r="F65" s="62">
        <v>0</v>
      </c>
      <c r="G65" s="62">
        <v>0</v>
      </c>
      <c r="H65" s="62">
        <v>0</v>
      </c>
      <c r="I65" s="62">
        <v>0</v>
      </c>
      <c r="J65" s="62">
        <v>0</v>
      </c>
      <c r="K65" s="62">
        <v>0</v>
      </c>
      <c r="L65" s="62">
        <v>0</v>
      </c>
      <c r="M65" s="62">
        <v>0</v>
      </c>
      <c r="N65" s="62">
        <v>0</v>
      </c>
      <c r="O65" s="62">
        <v>3.1591939113821699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1215.6508875644611</v>
      </c>
      <c r="AG65" s="62">
        <v>0</v>
      </c>
      <c r="AH65" s="62">
        <v>0</v>
      </c>
      <c r="AI65" s="62">
        <v>0</v>
      </c>
      <c r="AJ65" s="62">
        <v>0</v>
      </c>
      <c r="AK65" s="62">
        <v>0</v>
      </c>
      <c r="AL65" s="62">
        <v>0</v>
      </c>
      <c r="AM65" s="62">
        <v>0</v>
      </c>
      <c r="AN65" s="62">
        <v>0</v>
      </c>
      <c r="AO65" s="62">
        <v>0</v>
      </c>
      <c r="AP65" s="75">
        <v>1218.8100814758432</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4">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26.2627456387428</v>
      </c>
      <c r="AG68" s="62">
        <v>0</v>
      </c>
      <c r="AH68" s="62">
        <v>0</v>
      </c>
      <c r="AI68" s="62">
        <v>0</v>
      </c>
      <c r="AJ68" s="62">
        <v>0</v>
      </c>
      <c r="AK68" s="62">
        <v>0</v>
      </c>
      <c r="AL68" s="62">
        <v>0</v>
      </c>
      <c r="AM68" s="62">
        <v>0</v>
      </c>
      <c r="AN68" s="62">
        <v>0</v>
      </c>
      <c r="AO68" s="62">
        <v>0</v>
      </c>
      <c r="AP68" s="75">
        <v>26.2627456387428</v>
      </c>
    </row>
    <row r="69" spans="1:42" ht="14">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4">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26.2627456387428</v>
      </c>
      <c r="AG70" s="62">
        <v>0</v>
      </c>
      <c r="AH70" s="62">
        <v>0</v>
      </c>
      <c r="AI70" s="62">
        <v>0</v>
      </c>
      <c r="AJ70" s="62">
        <v>0</v>
      </c>
      <c r="AK70" s="62">
        <v>0</v>
      </c>
      <c r="AL70" s="62">
        <v>0</v>
      </c>
      <c r="AM70" s="62">
        <v>0</v>
      </c>
      <c r="AN70" s="62">
        <v>0</v>
      </c>
      <c r="AO70" s="62">
        <v>0</v>
      </c>
      <c r="AP70" s="75">
        <v>26.2627456387428</v>
      </c>
    </row>
    <row r="71" spans="1:42" ht="14">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94.544383861003496</v>
      </c>
      <c r="AG71" s="62">
        <v>0</v>
      </c>
      <c r="AH71" s="62">
        <v>0</v>
      </c>
      <c r="AI71" s="62">
        <v>0</v>
      </c>
      <c r="AJ71" s="62">
        <v>0</v>
      </c>
      <c r="AK71" s="62">
        <v>0</v>
      </c>
      <c r="AL71" s="62">
        <v>0</v>
      </c>
      <c r="AM71" s="62">
        <v>0</v>
      </c>
      <c r="AN71" s="62">
        <v>0</v>
      </c>
      <c r="AO71" s="62">
        <v>0</v>
      </c>
      <c r="AP71" s="75">
        <v>94.544383861003496</v>
      </c>
    </row>
    <row r="72" spans="1:42" ht="14">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4">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94.544383861003496</v>
      </c>
      <c r="AG73" s="62">
        <v>0</v>
      </c>
      <c r="AH73" s="62">
        <v>0</v>
      </c>
      <c r="AI73" s="62">
        <v>0</v>
      </c>
      <c r="AJ73" s="62">
        <v>0</v>
      </c>
      <c r="AK73" s="62">
        <v>0</v>
      </c>
      <c r="AL73" s="62">
        <v>0</v>
      </c>
      <c r="AM73" s="62">
        <v>0</v>
      </c>
      <c r="AN73" s="62">
        <v>0</v>
      </c>
      <c r="AO73" s="62">
        <v>0</v>
      </c>
      <c r="AP73" s="75">
        <v>94.544383861003496</v>
      </c>
    </row>
    <row r="74" spans="1:42" ht="14">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13.6019815366703</v>
      </c>
      <c r="AG74" s="62">
        <v>0</v>
      </c>
      <c r="AH74" s="62">
        <v>0</v>
      </c>
      <c r="AI74" s="62">
        <v>0</v>
      </c>
      <c r="AJ74" s="62">
        <v>0</v>
      </c>
      <c r="AK74" s="62">
        <v>0</v>
      </c>
      <c r="AL74" s="62">
        <v>0</v>
      </c>
      <c r="AM74" s="62">
        <v>0</v>
      </c>
      <c r="AN74" s="62">
        <v>0</v>
      </c>
      <c r="AO74" s="62">
        <v>0</v>
      </c>
      <c r="AP74" s="75">
        <v>13.6019815366703</v>
      </c>
    </row>
    <row r="75" spans="1:42" ht="14">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4">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13.6019815366703</v>
      </c>
      <c r="AG76" s="62">
        <v>0</v>
      </c>
      <c r="AH76" s="62">
        <v>0</v>
      </c>
      <c r="AI76" s="62">
        <v>0</v>
      </c>
      <c r="AJ76" s="62">
        <v>0</v>
      </c>
      <c r="AK76" s="62">
        <v>0</v>
      </c>
      <c r="AL76" s="62">
        <v>0</v>
      </c>
      <c r="AM76" s="62">
        <v>0</v>
      </c>
      <c r="AN76" s="62">
        <v>0</v>
      </c>
      <c r="AO76" s="62">
        <v>0</v>
      </c>
      <c r="AP76" s="75">
        <v>13.6019815366703</v>
      </c>
    </row>
    <row r="77" spans="1:42" ht="14">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4">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4">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48" customFormat="1" ht="14">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134.40911103641659</v>
      </c>
      <c r="AG80" s="71">
        <v>0</v>
      </c>
      <c r="AH80" s="71">
        <v>0</v>
      </c>
      <c r="AI80" s="71">
        <v>0</v>
      </c>
      <c r="AJ80" s="71">
        <v>0</v>
      </c>
      <c r="AK80" s="71">
        <v>0</v>
      </c>
      <c r="AL80" s="71">
        <v>0</v>
      </c>
      <c r="AM80" s="71">
        <v>0</v>
      </c>
      <c r="AN80" s="71">
        <v>0</v>
      </c>
      <c r="AO80" s="71">
        <v>0</v>
      </c>
      <c r="AP80" s="76">
        <v>134.40911103641659</v>
      </c>
    </row>
    <row r="81" spans="1:42" ht="14">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sqref="A1:I1"/>
    </sheetView>
  </sheetViews>
  <sheetFormatPr defaultColWidth="9.09765625" defaultRowHeight="12.5" zeroHeight="1"/>
  <cols>
    <col min="1" max="1" width="50.69921875" style="144" customWidth="1"/>
    <col min="2" max="5" width="16.69921875" style="142" customWidth="1"/>
    <col min="6" max="6" width="19.09765625" style="142" customWidth="1"/>
    <col min="7" max="7" width="17.69921875" style="142" customWidth="1"/>
    <col min="8" max="8" width="16.69921875" style="142" customWidth="1"/>
    <col min="9" max="9" width="16.69921875" style="143" customWidth="1"/>
    <col min="10" max="10" width="17" style="135" customWidth="1"/>
    <col min="11" max="16384" width="9.09765625" style="136"/>
  </cols>
  <sheetData>
    <row r="1" spans="1:12" s="187" customFormat="1" ht="20.149999999999999" customHeight="1">
      <c r="A1" s="247" t="s">
        <v>3075</v>
      </c>
      <c r="B1" s="247"/>
      <c r="C1" s="247"/>
      <c r="D1" s="247"/>
      <c r="E1" s="247"/>
      <c r="F1" s="247"/>
      <c r="G1" s="247"/>
      <c r="H1" s="247"/>
      <c r="I1" s="247"/>
      <c r="J1" s="186"/>
    </row>
    <row r="2" spans="1:12" s="187" customFormat="1" ht="20.149999999999999" customHeight="1">
      <c r="A2" s="247" t="s">
        <v>3093</v>
      </c>
      <c r="B2" s="247"/>
      <c r="C2" s="247"/>
      <c r="D2" s="247"/>
      <c r="E2" s="247"/>
      <c r="F2" s="247"/>
      <c r="G2" s="247"/>
      <c r="H2" s="247"/>
      <c r="I2" s="247"/>
      <c r="J2" s="186"/>
    </row>
    <row r="3" spans="1:12" s="187" customFormat="1" ht="20.149999999999999" customHeight="1">
      <c r="A3" s="247"/>
      <c r="B3" s="247"/>
      <c r="C3" s="247"/>
      <c r="D3" s="247"/>
      <c r="E3" s="247"/>
      <c r="F3" s="247"/>
      <c r="G3" s="247"/>
      <c r="H3" s="247"/>
      <c r="I3" s="247"/>
      <c r="J3" s="186"/>
    </row>
    <row r="4" spans="1:12" s="187" customFormat="1" ht="20.149999999999999" customHeight="1">
      <c r="A4" s="248" t="s">
        <v>74</v>
      </c>
      <c r="B4" s="248"/>
      <c r="C4" s="248"/>
      <c r="D4" s="248"/>
      <c r="E4" s="248"/>
      <c r="F4" s="248"/>
      <c r="G4" s="248"/>
      <c r="H4" s="248"/>
      <c r="I4" s="248"/>
      <c r="J4" s="186"/>
    </row>
    <row r="5" spans="1:12" s="188" customFormat="1" ht="50.15" customHeight="1">
      <c r="A5" s="152"/>
      <c r="B5" s="249" t="s">
        <v>76</v>
      </c>
      <c r="C5" s="250"/>
      <c r="D5" s="251" t="s">
        <v>77</v>
      </c>
      <c r="E5" s="252"/>
      <c r="F5" s="252"/>
      <c r="G5" s="252"/>
      <c r="H5" s="253" t="s">
        <v>78</v>
      </c>
      <c r="I5" s="253" t="s">
        <v>112</v>
      </c>
      <c r="J5" s="133"/>
      <c r="K5" s="134"/>
    </row>
    <row r="6" spans="1:12" s="189" customFormat="1" ht="30" customHeight="1">
      <c r="A6" s="153" t="s">
        <v>1</v>
      </c>
      <c r="B6" s="256" t="s">
        <v>72</v>
      </c>
      <c r="C6" s="253" t="s">
        <v>79</v>
      </c>
      <c r="D6" s="258" t="s">
        <v>72</v>
      </c>
      <c r="E6" s="259"/>
      <c r="F6" s="260" t="s">
        <v>79</v>
      </c>
      <c r="G6" s="260"/>
      <c r="H6" s="254"/>
      <c r="I6" s="254"/>
      <c r="J6" s="133"/>
    </row>
    <row r="7" spans="1:12" s="190" customFormat="1" ht="59.25" customHeight="1">
      <c r="A7" s="154"/>
      <c r="B7" s="257"/>
      <c r="C7" s="255"/>
      <c r="D7" s="149" t="s">
        <v>80</v>
      </c>
      <c r="E7" s="149" t="s">
        <v>73</v>
      </c>
      <c r="F7" s="150" t="s">
        <v>81</v>
      </c>
      <c r="G7" s="151" t="s">
        <v>73</v>
      </c>
      <c r="H7" s="255"/>
      <c r="I7" s="255"/>
      <c r="J7" s="133"/>
      <c r="K7" s="134"/>
    </row>
    <row r="8" spans="1:12" s="117" customFormat="1" ht="30" customHeight="1">
      <c r="A8" s="77" t="s">
        <v>3050</v>
      </c>
      <c r="B8" s="78"/>
      <c r="C8" s="78"/>
      <c r="D8" s="78"/>
      <c r="E8" s="78"/>
      <c r="F8" s="78"/>
      <c r="G8" s="78"/>
      <c r="H8" s="78"/>
      <c r="I8" s="85"/>
      <c r="J8" s="116"/>
      <c r="K8" s="115"/>
      <c r="L8" s="115"/>
    </row>
    <row r="9" spans="1:12" ht="14">
      <c r="A9" s="60" t="s">
        <v>70</v>
      </c>
      <c r="B9" s="61"/>
      <c r="C9" s="61"/>
      <c r="D9" s="61"/>
      <c r="E9" s="61"/>
      <c r="F9" s="61"/>
      <c r="G9" s="61"/>
      <c r="H9" s="61"/>
      <c r="I9" s="61"/>
      <c r="J9" s="133"/>
      <c r="K9" s="134"/>
    </row>
    <row r="10" spans="1:12" ht="17.149999999999999" customHeight="1">
      <c r="A10" s="58" t="s">
        <v>9</v>
      </c>
      <c r="B10" s="158">
        <v>7307.994570164341</v>
      </c>
      <c r="C10" s="158">
        <v>543.31381160149692</v>
      </c>
      <c r="D10" s="158">
        <v>25087.8313716474</v>
      </c>
      <c r="E10" s="158">
        <v>73698.179676245403</v>
      </c>
      <c r="F10" s="158">
        <v>0</v>
      </c>
      <c r="G10" s="158">
        <v>12332.804082631681</v>
      </c>
      <c r="H10" s="158">
        <v>0</v>
      </c>
      <c r="I10" s="62">
        <v>118970.12351229033</v>
      </c>
    </row>
    <row r="11" spans="1:12" s="134" customFormat="1" ht="17.149999999999999" customHeight="1">
      <c r="A11" s="63" t="s">
        <v>82</v>
      </c>
      <c r="B11" s="158">
        <v>540.22048919932104</v>
      </c>
      <c r="C11" s="158">
        <v>460.5</v>
      </c>
      <c r="D11" s="158">
        <v>11325.039199319601</v>
      </c>
      <c r="E11" s="158">
        <v>30899.502716876999</v>
      </c>
      <c r="F11" s="158">
        <v>0</v>
      </c>
      <c r="G11" s="158">
        <v>3897.5016420869101</v>
      </c>
      <c r="H11" s="158">
        <v>0</v>
      </c>
      <c r="I11" s="62">
        <v>47122.764047482829</v>
      </c>
      <c r="J11" s="135"/>
      <c r="K11" s="136"/>
    </row>
    <row r="12" spans="1:12" s="134" customFormat="1" ht="17.149999999999999" customHeight="1">
      <c r="A12" s="63" t="s">
        <v>83</v>
      </c>
      <c r="B12" s="158">
        <v>6767.7740809650204</v>
      </c>
      <c r="C12" s="158">
        <v>82.813811601496894</v>
      </c>
      <c r="D12" s="158">
        <v>13762.7921723278</v>
      </c>
      <c r="E12" s="158">
        <v>42798.6769593684</v>
      </c>
      <c r="F12" s="158">
        <v>0</v>
      </c>
      <c r="G12" s="158">
        <v>8435.3024405447704</v>
      </c>
      <c r="H12" s="158">
        <v>0</v>
      </c>
      <c r="I12" s="62">
        <v>71847.35946480748</v>
      </c>
      <c r="J12" s="133"/>
    </row>
    <row r="13" spans="1:12" s="58" customFormat="1" ht="18.75" customHeight="1">
      <c r="A13" s="63" t="s">
        <v>69</v>
      </c>
      <c r="B13" s="158">
        <v>20857.2123715423</v>
      </c>
      <c r="C13" s="158">
        <v>248.5</v>
      </c>
      <c r="D13" s="158">
        <v>31171.271208030641</v>
      </c>
      <c r="E13" s="158">
        <v>32431.81811995872</v>
      </c>
      <c r="F13" s="158">
        <v>0</v>
      </c>
      <c r="G13" s="158">
        <v>4162.5261092584287</v>
      </c>
      <c r="H13" s="158">
        <v>0</v>
      </c>
      <c r="I13" s="62">
        <v>88871.327808790098</v>
      </c>
    </row>
    <row r="14" spans="1:12" s="58" customFormat="1" ht="18.75" customHeight="1">
      <c r="A14" s="118" t="s">
        <v>82</v>
      </c>
      <c r="B14" s="158">
        <v>1200.2896653379</v>
      </c>
      <c r="C14" s="158">
        <v>0</v>
      </c>
      <c r="D14" s="158">
        <v>4151.1511738093404</v>
      </c>
      <c r="E14" s="158">
        <v>1170.3323129759201</v>
      </c>
      <c r="F14" s="158">
        <v>0</v>
      </c>
      <c r="G14" s="158">
        <v>41.815880324398599</v>
      </c>
      <c r="H14" s="158">
        <v>0</v>
      </c>
      <c r="I14" s="62">
        <v>6563.5890324475595</v>
      </c>
    </row>
    <row r="15" spans="1:12" s="58" customFormat="1" ht="18.75" customHeight="1">
      <c r="A15" s="118" t="s">
        <v>83</v>
      </c>
      <c r="B15" s="158">
        <v>19656.922706204401</v>
      </c>
      <c r="C15" s="158">
        <v>248.5</v>
      </c>
      <c r="D15" s="158">
        <v>27020.120034221301</v>
      </c>
      <c r="E15" s="158">
        <v>31261.485806982801</v>
      </c>
      <c r="F15" s="158">
        <v>0</v>
      </c>
      <c r="G15" s="158">
        <v>4120.7102289340301</v>
      </c>
      <c r="H15" s="158">
        <v>0</v>
      </c>
      <c r="I15" s="62">
        <v>82307.738776342536</v>
      </c>
    </row>
    <row r="16" spans="1:12" s="134" customFormat="1" ht="17.149999999999999" customHeight="1">
      <c r="A16" s="58" t="s">
        <v>3072</v>
      </c>
      <c r="B16" s="158">
        <v>87936.263728123304</v>
      </c>
      <c r="C16" s="158">
        <v>473</v>
      </c>
      <c r="D16" s="158">
        <v>4225.09515200844</v>
      </c>
      <c r="E16" s="158">
        <v>13734.252011369301</v>
      </c>
      <c r="F16" s="158">
        <v>0</v>
      </c>
      <c r="G16" s="158">
        <v>2410.19747175878</v>
      </c>
      <c r="H16" s="158">
        <v>0</v>
      </c>
      <c r="I16" s="62">
        <v>108778.80836325983</v>
      </c>
      <c r="J16" s="133"/>
    </row>
    <row r="17" spans="1:11" s="134" customFormat="1" ht="17.149999999999999" customHeight="1">
      <c r="A17" s="63" t="s">
        <v>13</v>
      </c>
      <c r="B17" s="158">
        <v>7199.7851478884104</v>
      </c>
      <c r="C17" s="158">
        <v>0</v>
      </c>
      <c r="D17" s="158">
        <v>4835.8859394846004</v>
      </c>
      <c r="E17" s="158">
        <v>65401.364090109098</v>
      </c>
      <c r="F17" s="158">
        <v>0</v>
      </c>
      <c r="G17" s="158">
        <v>8914.8824023352699</v>
      </c>
      <c r="H17" s="158">
        <v>0</v>
      </c>
      <c r="I17" s="62">
        <v>86351.917579817382</v>
      </c>
      <c r="J17" s="133"/>
    </row>
    <row r="18" spans="1:11" s="134" customFormat="1" ht="17.149999999999999" customHeight="1">
      <c r="A18" s="60" t="s">
        <v>71</v>
      </c>
      <c r="B18" s="197"/>
      <c r="C18" s="197"/>
      <c r="D18" s="197"/>
      <c r="E18" s="197"/>
      <c r="F18" s="195">
        <v>135922.60122300003</v>
      </c>
      <c r="G18" s="197"/>
      <c r="H18" s="197"/>
      <c r="I18" s="194">
        <v>135922.60122300003</v>
      </c>
      <c r="J18" s="133"/>
    </row>
    <row r="19" spans="1:11" s="134" customFormat="1" ht="17.149999999999999" customHeight="1">
      <c r="A19" s="121" t="s">
        <v>82</v>
      </c>
      <c r="B19" s="197"/>
      <c r="C19" s="197"/>
      <c r="D19" s="197"/>
      <c r="E19" s="197"/>
      <c r="F19" s="217">
        <v>135902.44165500003</v>
      </c>
      <c r="G19" s="197"/>
      <c r="H19" s="197"/>
      <c r="I19" s="196">
        <v>135902.44165500003</v>
      </c>
      <c r="J19" s="133"/>
    </row>
    <row r="20" spans="1:11" s="134" customFormat="1" ht="17.149999999999999" customHeight="1">
      <c r="A20" s="121" t="s">
        <v>83</v>
      </c>
      <c r="B20" s="197"/>
      <c r="C20" s="197"/>
      <c r="D20" s="197"/>
      <c r="E20" s="197"/>
      <c r="F20" s="217">
        <v>20.159568</v>
      </c>
      <c r="G20" s="197"/>
      <c r="H20" s="197"/>
      <c r="I20" s="196">
        <v>20.159568</v>
      </c>
      <c r="J20" s="133"/>
    </row>
    <row r="21" spans="1:11" s="134" customFormat="1" ht="14">
      <c r="A21" s="58" t="s">
        <v>84</v>
      </c>
      <c r="B21" s="194">
        <v>123301.25581771835</v>
      </c>
      <c r="C21" s="194">
        <v>1264.813811601497</v>
      </c>
      <c r="D21" s="194">
        <v>65320.083671171087</v>
      </c>
      <c r="E21" s="194">
        <v>185265.61389768252</v>
      </c>
      <c r="F21" s="194">
        <v>135922.60122300003</v>
      </c>
      <c r="G21" s="194">
        <v>27820.410065984157</v>
      </c>
      <c r="H21" s="194">
        <v>0</v>
      </c>
      <c r="I21" s="194">
        <v>538894.77848715766</v>
      </c>
      <c r="J21" s="137">
        <v>0</v>
      </c>
    </row>
    <row r="22" spans="1:11" ht="30" customHeight="1">
      <c r="A22" s="77" t="s">
        <v>3071</v>
      </c>
      <c r="B22" s="78"/>
      <c r="C22" s="78"/>
      <c r="D22" s="78"/>
      <c r="E22" s="78"/>
      <c r="F22" s="78"/>
      <c r="G22" s="78"/>
      <c r="H22" s="78"/>
      <c r="I22" s="193"/>
      <c r="J22" s="138"/>
      <c r="K22" s="134"/>
    </row>
    <row r="23" spans="1:11" ht="14">
      <c r="A23" s="128" t="s">
        <v>70</v>
      </c>
      <c r="B23" s="194"/>
      <c r="C23" s="194"/>
      <c r="D23" s="194"/>
      <c r="E23" s="194"/>
      <c r="F23" s="195"/>
      <c r="G23" s="194"/>
      <c r="H23" s="194"/>
      <c r="I23" s="194"/>
      <c r="J23" s="138"/>
      <c r="K23" s="134"/>
    </row>
    <row r="24" spans="1:11" ht="17.149999999999999" customHeight="1">
      <c r="A24" s="58" t="s">
        <v>9</v>
      </c>
      <c r="B24" s="158">
        <v>182.51750739132899</v>
      </c>
      <c r="C24" s="158">
        <v>180.30891095628201</v>
      </c>
      <c r="D24" s="158">
        <v>107.9518262938098</v>
      </c>
      <c r="E24" s="158">
        <v>4922.0017584945799</v>
      </c>
      <c r="F24" s="158">
        <v>0</v>
      </c>
      <c r="G24" s="158">
        <v>139.5387784748163</v>
      </c>
      <c r="H24" s="158">
        <v>0</v>
      </c>
      <c r="I24" s="196">
        <v>5532.3187816108175</v>
      </c>
      <c r="J24" s="139"/>
    </row>
    <row r="25" spans="1:11" s="134" customFormat="1" ht="17.149999999999999" customHeight="1">
      <c r="A25" s="121" t="s">
        <v>82</v>
      </c>
      <c r="B25" s="158">
        <v>50</v>
      </c>
      <c r="C25" s="158">
        <v>2.4750000000000001</v>
      </c>
      <c r="D25" s="158">
        <v>20.147568</v>
      </c>
      <c r="E25" s="158">
        <v>3806.8838913444301</v>
      </c>
      <c r="F25" s="158">
        <v>0</v>
      </c>
      <c r="G25" s="158">
        <v>32.026435002652299</v>
      </c>
      <c r="H25" s="158">
        <v>0</v>
      </c>
      <c r="I25" s="196">
        <v>3911.5328943470827</v>
      </c>
      <c r="J25" s="139"/>
      <c r="K25" s="136"/>
    </row>
    <row r="26" spans="1:11" s="134" customFormat="1" ht="17.149999999999999" customHeight="1">
      <c r="A26" s="121" t="s">
        <v>83</v>
      </c>
      <c r="B26" s="158">
        <v>132.51750739132899</v>
      </c>
      <c r="C26" s="158">
        <v>177.83391095628201</v>
      </c>
      <c r="D26" s="158">
        <v>87.804258293809795</v>
      </c>
      <c r="E26" s="158">
        <v>1115.11786715015</v>
      </c>
      <c r="F26" s="158">
        <v>0</v>
      </c>
      <c r="G26" s="158">
        <v>107.51234347216401</v>
      </c>
      <c r="H26" s="158">
        <v>0</v>
      </c>
      <c r="I26" s="196">
        <v>1620.7858872637348</v>
      </c>
      <c r="J26" s="138"/>
    </row>
    <row r="27" spans="1:11" s="58" customFormat="1" ht="18.75" customHeight="1">
      <c r="A27" s="63" t="s">
        <v>69</v>
      </c>
      <c r="B27" s="158">
        <v>55.644191712816898</v>
      </c>
      <c r="C27" s="158">
        <v>130.33619587152799</v>
      </c>
      <c r="D27" s="158">
        <v>268.878805946721</v>
      </c>
      <c r="E27" s="158">
        <v>2153.6916835093798</v>
      </c>
      <c r="F27" s="158">
        <v>0</v>
      </c>
      <c r="G27" s="158">
        <v>16.723083142329649</v>
      </c>
      <c r="H27" s="158">
        <v>0</v>
      </c>
      <c r="I27" s="196">
        <v>2625.2739601827757</v>
      </c>
    </row>
    <row r="28" spans="1:11" s="58" customFormat="1" ht="18.75" customHeight="1">
      <c r="A28" s="121" t="s">
        <v>82</v>
      </c>
      <c r="B28" s="158">
        <v>33.224688712816899</v>
      </c>
      <c r="C28" s="158">
        <v>0</v>
      </c>
      <c r="D28" s="158">
        <v>4.2728760000000001</v>
      </c>
      <c r="E28" s="158">
        <v>0</v>
      </c>
      <c r="F28" s="158">
        <v>0</v>
      </c>
      <c r="G28" s="158">
        <v>2.3265841423296498</v>
      </c>
      <c r="H28" s="158">
        <v>0</v>
      </c>
      <c r="I28" s="196">
        <v>39.824148855146547</v>
      </c>
    </row>
    <row r="29" spans="1:11" s="58" customFormat="1" ht="18.75" customHeight="1">
      <c r="A29" s="121" t="s">
        <v>83</v>
      </c>
      <c r="B29" s="158">
        <v>22.419502999999999</v>
      </c>
      <c r="C29" s="158">
        <v>130.33619587152799</v>
      </c>
      <c r="D29" s="158">
        <v>264.60592994672101</v>
      </c>
      <c r="E29" s="158">
        <v>2153.6916835093798</v>
      </c>
      <c r="F29" s="158">
        <v>0</v>
      </c>
      <c r="G29" s="158">
        <v>14.396499</v>
      </c>
      <c r="H29" s="158">
        <v>0</v>
      </c>
      <c r="I29" s="196">
        <v>2585.4498113276286</v>
      </c>
    </row>
    <row r="30" spans="1:11" s="134" customFormat="1" ht="17.149999999999999" customHeight="1">
      <c r="A30" s="120" t="s">
        <v>3072</v>
      </c>
      <c r="B30" s="158">
        <v>5878.7453986296896</v>
      </c>
      <c r="C30" s="158">
        <v>83.628911304894004</v>
      </c>
      <c r="D30" s="158">
        <v>510.33376216746302</v>
      </c>
      <c r="E30" s="158">
        <v>2365.63405385032</v>
      </c>
      <c r="F30" s="158">
        <v>0</v>
      </c>
      <c r="G30" s="158">
        <v>36.196453581837702</v>
      </c>
      <c r="H30" s="158">
        <v>0</v>
      </c>
      <c r="I30" s="196">
        <v>8874.5385795342045</v>
      </c>
      <c r="J30" s="138"/>
    </row>
    <row r="31" spans="1:11" s="134" customFormat="1" ht="17.149999999999999" customHeight="1">
      <c r="A31" s="120" t="s">
        <v>13</v>
      </c>
      <c r="B31" s="158">
        <v>1668.10645752646</v>
      </c>
      <c r="C31" s="158">
        <v>0</v>
      </c>
      <c r="D31" s="158">
        <v>361.88450899404199</v>
      </c>
      <c r="E31" s="158">
        <v>13473.0896212109</v>
      </c>
      <c r="F31" s="158">
        <v>0</v>
      </c>
      <c r="G31" s="158">
        <v>9761.7331573085594</v>
      </c>
      <c r="H31" s="158">
        <v>0</v>
      </c>
      <c r="I31" s="196">
        <v>25264.813745039959</v>
      </c>
      <c r="J31" s="138"/>
    </row>
    <row r="32" spans="1:11" s="134" customFormat="1" ht="15.75" customHeight="1">
      <c r="A32" s="60" t="s">
        <v>71</v>
      </c>
      <c r="B32" s="197"/>
      <c r="C32" s="197"/>
      <c r="D32" s="197"/>
      <c r="E32" s="197"/>
      <c r="F32" s="195">
        <v>6463.9435024409704</v>
      </c>
      <c r="G32" s="197"/>
      <c r="H32" s="197"/>
      <c r="I32" s="196">
        <v>6463.9435024409704</v>
      </c>
      <c r="J32" s="138"/>
    </row>
    <row r="33" spans="1:11" s="134" customFormat="1" ht="17.149999999999999" customHeight="1">
      <c r="A33" s="121" t="s">
        <v>82</v>
      </c>
      <c r="B33" s="197"/>
      <c r="C33" s="197"/>
      <c r="D33" s="197"/>
      <c r="E33" s="197"/>
      <c r="F33" s="158">
        <v>6356.9670564410499</v>
      </c>
      <c r="G33" s="197"/>
      <c r="H33" s="197"/>
      <c r="I33" s="196">
        <v>6356.9670564410499</v>
      </c>
      <c r="J33" s="138"/>
    </row>
    <row r="34" spans="1:11" s="134" customFormat="1" ht="17.149999999999999" customHeight="1">
      <c r="A34" s="121" t="s">
        <v>83</v>
      </c>
      <c r="B34" s="197"/>
      <c r="C34" s="197"/>
      <c r="D34" s="197"/>
      <c r="E34" s="197"/>
      <c r="F34" s="158">
        <v>113.888868</v>
      </c>
      <c r="G34" s="197"/>
      <c r="H34" s="197"/>
      <c r="I34" s="196">
        <v>113.888868</v>
      </c>
      <c r="J34" s="138"/>
    </row>
    <row r="35" spans="1:11" s="134" customFormat="1" ht="14">
      <c r="A35" s="58" t="s">
        <v>85</v>
      </c>
      <c r="B35" s="194">
        <v>7785.0135552602951</v>
      </c>
      <c r="C35" s="194">
        <v>394.27401813270399</v>
      </c>
      <c r="D35" s="194">
        <v>1249.0489034020356</v>
      </c>
      <c r="E35" s="194">
        <v>22914.417117065179</v>
      </c>
      <c r="F35" s="194">
        <v>6470.8559244410499</v>
      </c>
      <c r="G35" s="194">
        <v>9954.1914725075439</v>
      </c>
      <c r="H35" s="194">
        <v>0</v>
      </c>
      <c r="I35" s="194">
        <v>48767.800990808813</v>
      </c>
      <c r="J35" s="137">
        <v>0</v>
      </c>
    </row>
    <row r="36" spans="1:11" ht="30" customHeight="1">
      <c r="A36" s="77" t="s">
        <v>3052</v>
      </c>
      <c r="B36" s="78"/>
      <c r="C36" s="78"/>
      <c r="D36" s="78"/>
      <c r="E36" s="78"/>
      <c r="F36" s="78"/>
      <c r="G36" s="78"/>
      <c r="H36" s="78"/>
      <c r="I36" s="85"/>
      <c r="J36" s="138"/>
      <c r="K36" s="134"/>
    </row>
    <row r="37" spans="1:11" ht="14">
      <c r="A37" s="128" t="s">
        <v>70</v>
      </c>
      <c r="B37" s="194"/>
      <c r="C37" s="194"/>
      <c r="D37" s="194"/>
      <c r="E37" s="194"/>
      <c r="F37" s="195"/>
      <c r="G37" s="194"/>
      <c r="H37" s="194"/>
      <c r="I37" s="194"/>
      <c r="J37" s="138"/>
      <c r="K37" s="134"/>
    </row>
    <row r="38" spans="1:11" ht="16.5" customHeight="1">
      <c r="A38" s="58" t="s">
        <v>9</v>
      </c>
      <c r="B38" s="158">
        <v>24244.412746110098</v>
      </c>
      <c r="C38" s="158">
        <v>1581.158482</v>
      </c>
      <c r="D38" s="158">
        <v>25467.397523581043</v>
      </c>
      <c r="E38" s="158">
        <v>201800.93446324748</v>
      </c>
      <c r="F38" s="158">
        <v>0</v>
      </c>
      <c r="G38" s="158">
        <v>7093.5529281908366</v>
      </c>
      <c r="H38" s="158">
        <v>0</v>
      </c>
      <c r="I38" s="196">
        <v>260187.45614312944</v>
      </c>
      <c r="J38" s="138"/>
      <c r="K38" s="134"/>
    </row>
    <row r="39" spans="1:11" s="134" customFormat="1" ht="17.149999999999999" customHeight="1">
      <c r="A39" s="121" t="s">
        <v>82</v>
      </c>
      <c r="B39" s="158">
        <v>2613.9091739675</v>
      </c>
      <c r="C39" s="158">
        <v>757.5</v>
      </c>
      <c r="D39" s="158">
        <v>3472.8721951723401</v>
      </c>
      <c r="E39" s="158">
        <v>73133.771404002502</v>
      </c>
      <c r="F39" s="158">
        <v>0</v>
      </c>
      <c r="G39" s="158">
        <v>196.08543296228601</v>
      </c>
      <c r="H39" s="158">
        <v>0</v>
      </c>
      <c r="I39" s="196">
        <v>80174.138206104632</v>
      </c>
      <c r="J39" s="138"/>
    </row>
    <row r="40" spans="1:11" s="134" customFormat="1" ht="17.149999999999999" customHeight="1">
      <c r="A40" s="121" t="s">
        <v>83</v>
      </c>
      <c r="B40" s="158">
        <v>21630.503572142599</v>
      </c>
      <c r="C40" s="158">
        <v>823.65848200000005</v>
      </c>
      <c r="D40" s="158">
        <v>21994.525328408701</v>
      </c>
      <c r="E40" s="158">
        <v>128667.16305924499</v>
      </c>
      <c r="F40" s="158">
        <v>0</v>
      </c>
      <c r="G40" s="158">
        <v>6897.4674952285504</v>
      </c>
      <c r="H40" s="158">
        <v>0</v>
      </c>
      <c r="I40" s="196">
        <v>180013.31793702484</v>
      </c>
      <c r="J40" s="138"/>
    </row>
    <row r="41" spans="1:11" s="58" customFormat="1" ht="18.75" customHeight="1">
      <c r="A41" s="63" t="s">
        <v>69</v>
      </c>
      <c r="B41" s="158">
        <v>5211.7172154203554</v>
      </c>
      <c r="C41" s="158">
        <v>160.03095300000001</v>
      </c>
      <c r="D41" s="158">
        <v>23774.592925644207</v>
      </c>
      <c r="E41" s="158">
        <v>78679.657087216692</v>
      </c>
      <c r="F41" s="158">
        <v>1698.25224116959</v>
      </c>
      <c r="G41" s="158">
        <v>0</v>
      </c>
      <c r="H41" s="158">
        <v>0</v>
      </c>
      <c r="I41" s="196">
        <v>109524.25042245086</v>
      </c>
    </row>
    <row r="42" spans="1:11" s="58" customFormat="1" ht="18.75" customHeight="1">
      <c r="A42" s="121" t="s">
        <v>82</v>
      </c>
      <c r="B42" s="158">
        <v>4620.3256793622704</v>
      </c>
      <c r="C42" s="158">
        <v>0</v>
      </c>
      <c r="D42" s="158">
        <v>2253.07851686801</v>
      </c>
      <c r="E42" s="158">
        <v>18876.707310314199</v>
      </c>
      <c r="F42" s="158">
        <v>1698.25224116959</v>
      </c>
      <c r="G42" s="158">
        <v>0</v>
      </c>
      <c r="H42" s="158">
        <v>0</v>
      </c>
      <c r="I42" s="196">
        <v>27448.363747714069</v>
      </c>
    </row>
    <row r="43" spans="1:11" s="58" customFormat="1" ht="18.75" customHeight="1">
      <c r="A43" s="121" t="s">
        <v>83</v>
      </c>
      <c r="B43" s="158">
        <v>591.39153605808497</v>
      </c>
      <c r="C43" s="158">
        <v>160.03095300000001</v>
      </c>
      <c r="D43" s="158">
        <v>21521.514408776198</v>
      </c>
      <c r="E43" s="158">
        <v>59802.949776902497</v>
      </c>
      <c r="F43" s="158">
        <v>0</v>
      </c>
      <c r="G43" s="158">
        <v>0</v>
      </c>
      <c r="H43" s="158">
        <v>0</v>
      </c>
      <c r="I43" s="196">
        <v>82075.886674736772</v>
      </c>
    </row>
    <row r="44" spans="1:11" s="134" customFormat="1" ht="17.149999999999999" customHeight="1">
      <c r="A44" s="120" t="s">
        <v>3072</v>
      </c>
      <c r="B44" s="158">
        <v>3492.4950751352599</v>
      </c>
      <c r="C44" s="158">
        <v>50</v>
      </c>
      <c r="D44" s="158">
        <v>2175.6773848552698</v>
      </c>
      <c r="E44" s="158">
        <v>42375.661472066698</v>
      </c>
      <c r="F44" s="158">
        <v>0</v>
      </c>
      <c r="G44" s="158">
        <v>0</v>
      </c>
      <c r="H44" s="158">
        <v>0</v>
      </c>
      <c r="I44" s="196">
        <v>48093.833932057227</v>
      </c>
      <c r="J44" s="138"/>
    </row>
    <row r="45" spans="1:11" s="134" customFormat="1" ht="17.149999999999999" customHeight="1">
      <c r="A45" s="120" t="s">
        <v>13</v>
      </c>
      <c r="B45" s="158">
        <v>319.30516076749001</v>
      </c>
      <c r="C45" s="158">
        <v>0</v>
      </c>
      <c r="D45" s="158">
        <v>7691.7370212127598</v>
      </c>
      <c r="E45" s="158">
        <v>19002.148883722599</v>
      </c>
      <c r="F45" s="158">
        <v>0</v>
      </c>
      <c r="G45" s="158">
        <v>4468.5063863956802</v>
      </c>
      <c r="H45" s="158">
        <v>0</v>
      </c>
      <c r="I45" s="196">
        <v>31481.697452098531</v>
      </c>
      <c r="J45" s="138"/>
    </row>
    <row r="46" spans="1:11" s="134" customFormat="1" ht="17.149999999999999" customHeight="1">
      <c r="A46" s="60" t="s">
        <v>71</v>
      </c>
      <c r="B46" s="197"/>
      <c r="C46" s="197"/>
      <c r="D46" s="197"/>
      <c r="E46" s="197"/>
      <c r="F46" s="195">
        <v>292610.70838000003</v>
      </c>
      <c r="G46" s="197"/>
      <c r="H46" s="197"/>
      <c r="I46" s="196">
        <v>292610.70838000003</v>
      </c>
      <c r="J46" s="138"/>
    </row>
    <row r="47" spans="1:11" s="134" customFormat="1" ht="17.149999999999999" customHeight="1">
      <c r="A47" s="121" t="s">
        <v>82</v>
      </c>
      <c r="B47" s="197"/>
      <c r="C47" s="197"/>
      <c r="D47" s="197"/>
      <c r="E47" s="197"/>
      <c r="F47" s="158">
        <v>292610.70838000003</v>
      </c>
      <c r="G47" s="197"/>
      <c r="H47" s="197"/>
      <c r="I47" s="196">
        <v>292610.70838000003</v>
      </c>
      <c r="J47" s="138"/>
    </row>
    <row r="48" spans="1:11" s="134" customFormat="1" ht="17.149999999999999" customHeight="1">
      <c r="A48" s="121" t="s">
        <v>83</v>
      </c>
      <c r="B48" s="197"/>
      <c r="C48" s="197"/>
      <c r="D48" s="197"/>
      <c r="E48" s="197"/>
      <c r="F48" s="158"/>
      <c r="G48" s="197"/>
      <c r="H48" s="197"/>
      <c r="I48" s="196">
        <v>0</v>
      </c>
      <c r="J48" s="138"/>
    </row>
    <row r="49" spans="1:11" s="134" customFormat="1" ht="14">
      <c r="A49" s="58" t="s">
        <v>86</v>
      </c>
      <c r="B49" s="194">
        <v>33267.930197433205</v>
      </c>
      <c r="C49" s="194">
        <v>1791.189435</v>
      </c>
      <c r="D49" s="194">
        <v>59109.40485529328</v>
      </c>
      <c r="E49" s="194">
        <v>341858.40190625348</v>
      </c>
      <c r="F49" s="194">
        <v>294308.96062116959</v>
      </c>
      <c r="G49" s="194">
        <v>11562.059314586517</v>
      </c>
      <c r="H49" s="194">
        <v>0</v>
      </c>
      <c r="I49" s="194">
        <v>741897.94632973603</v>
      </c>
      <c r="J49" s="137">
        <v>0</v>
      </c>
    </row>
    <row r="50" spans="1:11" ht="30" customHeight="1">
      <c r="A50" s="77" t="s">
        <v>3063</v>
      </c>
      <c r="B50" s="78"/>
      <c r="C50" s="78"/>
      <c r="D50" s="78"/>
      <c r="E50" s="78"/>
      <c r="F50" s="78"/>
      <c r="G50" s="78"/>
      <c r="H50" s="78"/>
      <c r="I50" s="85"/>
      <c r="J50" s="138"/>
      <c r="K50" s="134"/>
    </row>
    <row r="51" spans="1:11" ht="16.5" customHeight="1">
      <c r="A51" s="58" t="s">
        <v>9</v>
      </c>
      <c r="B51" s="158">
        <v>0</v>
      </c>
      <c r="C51" s="158">
        <v>0</v>
      </c>
      <c r="D51" s="158">
        <v>0</v>
      </c>
      <c r="E51" s="158">
        <v>596.54999999999995</v>
      </c>
      <c r="F51" s="158">
        <v>0</v>
      </c>
      <c r="G51" s="158">
        <v>0</v>
      </c>
      <c r="H51" s="158">
        <v>0</v>
      </c>
      <c r="I51" s="196">
        <v>596.54999999999995</v>
      </c>
      <c r="J51" s="138"/>
      <c r="K51" s="134"/>
    </row>
    <row r="52" spans="1:11" s="134" customFormat="1" ht="17.149999999999999" customHeight="1">
      <c r="A52" s="121" t="s">
        <v>82</v>
      </c>
      <c r="B52" s="158">
        <v>0</v>
      </c>
      <c r="C52" s="158">
        <v>0</v>
      </c>
      <c r="D52" s="158">
        <v>0</v>
      </c>
      <c r="E52" s="158">
        <v>80.5</v>
      </c>
      <c r="F52" s="158">
        <v>0</v>
      </c>
      <c r="G52" s="158">
        <v>0</v>
      </c>
      <c r="H52" s="158">
        <v>0</v>
      </c>
      <c r="I52" s="196">
        <v>80.5</v>
      </c>
      <c r="J52" s="138"/>
    </row>
    <row r="53" spans="1:11" s="134" customFormat="1" ht="17.149999999999999" customHeight="1">
      <c r="A53" s="121" t="s">
        <v>83</v>
      </c>
      <c r="B53" s="158">
        <v>0</v>
      </c>
      <c r="C53" s="158">
        <v>0</v>
      </c>
      <c r="D53" s="158">
        <v>0</v>
      </c>
      <c r="E53" s="158">
        <v>516.04999999999995</v>
      </c>
      <c r="F53" s="158">
        <v>0</v>
      </c>
      <c r="G53" s="158">
        <v>0</v>
      </c>
      <c r="H53" s="158">
        <v>0</v>
      </c>
      <c r="I53" s="196">
        <v>516.04999999999995</v>
      </c>
      <c r="J53" s="138"/>
    </row>
    <row r="54" spans="1:11" s="58" customFormat="1" ht="18.75" customHeight="1">
      <c r="A54" s="63" t="s">
        <v>69</v>
      </c>
      <c r="B54" s="158">
        <v>13.939981</v>
      </c>
      <c r="C54" s="158">
        <v>0</v>
      </c>
      <c r="D54" s="158">
        <v>0</v>
      </c>
      <c r="E54" s="158">
        <v>193.29840100000001</v>
      </c>
      <c r="F54" s="158">
        <v>40</v>
      </c>
      <c r="G54" s="158">
        <v>0</v>
      </c>
      <c r="H54" s="158">
        <v>0</v>
      </c>
      <c r="I54" s="196">
        <v>247.238382</v>
      </c>
    </row>
    <row r="55" spans="1:11" s="58" customFormat="1" ht="18.75" customHeight="1">
      <c r="A55" s="121" t="s">
        <v>82</v>
      </c>
      <c r="B55" s="158">
        <v>0</v>
      </c>
      <c r="C55" s="158">
        <v>0</v>
      </c>
      <c r="D55" s="158">
        <v>0</v>
      </c>
      <c r="E55" s="158">
        <v>0</v>
      </c>
      <c r="F55" s="158">
        <v>40</v>
      </c>
      <c r="G55" s="158">
        <v>0</v>
      </c>
      <c r="H55" s="158">
        <v>0</v>
      </c>
      <c r="I55" s="196">
        <v>40</v>
      </c>
    </row>
    <row r="56" spans="1:11" s="58" customFormat="1" ht="18.75" customHeight="1">
      <c r="A56" s="121" t="s">
        <v>83</v>
      </c>
      <c r="B56" s="158">
        <v>13.939981</v>
      </c>
      <c r="C56" s="158">
        <v>0</v>
      </c>
      <c r="D56" s="158">
        <v>0</v>
      </c>
      <c r="E56" s="158">
        <v>193.29840100000001</v>
      </c>
      <c r="F56" s="158">
        <v>0</v>
      </c>
      <c r="G56" s="158">
        <v>0</v>
      </c>
      <c r="H56" s="158">
        <v>0</v>
      </c>
      <c r="I56" s="196">
        <v>207.238382</v>
      </c>
    </row>
    <row r="57" spans="1:11" s="134" customFormat="1" ht="17.149999999999999" customHeight="1">
      <c r="A57" s="120" t="s">
        <v>3072</v>
      </c>
      <c r="B57" s="158">
        <v>0</v>
      </c>
      <c r="C57" s="158">
        <v>0</v>
      </c>
      <c r="D57" s="158">
        <v>0</v>
      </c>
      <c r="E57" s="158">
        <v>311.7</v>
      </c>
      <c r="F57" s="158">
        <v>0</v>
      </c>
      <c r="G57" s="158">
        <v>0</v>
      </c>
      <c r="H57" s="158">
        <v>0</v>
      </c>
      <c r="I57" s="196">
        <v>311.7</v>
      </c>
      <c r="J57" s="138"/>
    </row>
    <row r="58" spans="1:11" s="134" customFormat="1" ht="17.149999999999999" customHeight="1">
      <c r="A58" s="120" t="s">
        <v>13</v>
      </c>
      <c r="B58" s="158">
        <v>13.939981</v>
      </c>
      <c r="C58" s="158">
        <v>0</v>
      </c>
      <c r="D58" s="158">
        <v>0</v>
      </c>
      <c r="E58" s="158">
        <v>804.59110999999996</v>
      </c>
      <c r="F58" s="158">
        <v>0</v>
      </c>
      <c r="G58" s="158">
        <v>0</v>
      </c>
      <c r="H58" s="158">
        <v>0</v>
      </c>
      <c r="I58" s="196">
        <v>818.53109099999995</v>
      </c>
      <c r="J58" s="138"/>
    </row>
    <row r="59" spans="1:11" s="134" customFormat="1" ht="17.149999999999999" customHeight="1">
      <c r="A59" s="58" t="s">
        <v>86</v>
      </c>
      <c r="B59" s="194">
        <v>27.879961999999999</v>
      </c>
      <c r="C59" s="194">
        <v>0</v>
      </c>
      <c r="D59" s="194">
        <v>0</v>
      </c>
      <c r="E59" s="194">
        <v>1906.1395109999999</v>
      </c>
      <c r="F59" s="194">
        <v>40</v>
      </c>
      <c r="G59" s="194">
        <v>0</v>
      </c>
      <c r="H59" s="194">
        <v>0</v>
      </c>
      <c r="I59" s="194">
        <v>1974.0194729999998</v>
      </c>
      <c r="J59" s="138"/>
    </row>
    <row r="60" spans="1:11" s="134" customFormat="1" ht="17.149999999999999" customHeight="1">
      <c r="A60" s="77" t="s">
        <v>90</v>
      </c>
      <c r="B60" s="78"/>
      <c r="C60" s="78"/>
      <c r="D60" s="78"/>
      <c r="E60" s="78"/>
      <c r="F60" s="78"/>
      <c r="G60" s="78"/>
      <c r="H60" s="78"/>
      <c r="I60" s="85"/>
      <c r="J60" s="138"/>
    </row>
    <row r="61" spans="1:11" s="134" customFormat="1" ht="17.149999999999999" customHeight="1">
      <c r="A61" s="128" t="s">
        <v>70</v>
      </c>
      <c r="B61" s="198"/>
      <c r="C61" s="198"/>
      <c r="D61" s="198"/>
      <c r="E61" s="198"/>
      <c r="F61" s="199"/>
      <c r="G61" s="198"/>
      <c r="H61" s="198"/>
      <c r="I61" s="198"/>
      <c r="J61" s="138"/>
    </row>
    <row r="62" spans="1:11" s="134" customFormat="1" ht="14">
      <c r="A62" s="58" t="s">
        <v>9</v>
      </c>
      <c r="B62" s="158">
        <v>601.66795647531978</v>
      </c>
      <c r="C62" s="158">
        <v>0</v>
      </c>
      <c r="D62" s="158">
        <v>271.71383126406101</v>
      </c>
      <c r="E62" s="158">
        <v>1981.8296405252031</v>
      </c>
      <c r="F62" s="158">
        <v>0</v>
      </c>
      <c r="G62" s="158">
        <v>0</v>
      </c>
      <c r="H62" s="158">
        <v>0</v>
      </c>
      <c r="I62" s="200">
        <v>2855.2114282645839</v>
      </c>
      <c r="J62" s="137">
        <v>0</v>
      </c>
    </row>
    <row r="63" spans="1:11" ht="30" customHeight="1">
      <c r="A63" s="121" t="s">
        <v>82</v>
      </c>
      <c r="B63" s="158">
        <v>62.461213466439702</v>
      </c>
      <c r="C63" s="158">
        <v>0</v>
      </c>
      <c r="D63" s="158">
        <v>0</v>
      </c>
      <c r="E63" s="158">
        <v>209.115601071453</v>
      </c>
      <c r="F63" s="158">
        <v>0</v>
      </c>
      <c r="G63" s="158">
        <v>0</v>
      </c>
      <c r="H63" s="158">
        <v>0</v>
      </c>
      <c r="I63" s="200">
        <v>271.57681453789269</v>
      </c>
      <c r="J63" s="138"/>
      <c r="K63" s="134"/>
    </row>
    <row r="64" spans="1:11" ht="14">
      <c r="A64" s="121" t="s">
        <v>83</v>
      </c>
      <c r="B64" s="158">
        <v>539.20674300888004</v>
      </c>
      <c r="C64" s="158">
        <v>0</v>
      </c>
      <c r="D64" s="158">
        <v>271.71383126406101</v>
      </c>
      <c r="E64" s="158">
        <v>1772.71403945375</v>
      </c>
      <c r="F64" s="158">
        <v>0</v>
      </c>
      <c r="G64" s="158">
        <v>0</v>
      </c>
      <c r="H64" s="158">
        <v>0</v>
      </c>
      <c r="I64" s="200">
        <v>2583.634613726691</v>
      </c>
      <c r="J64" s="133"/>
      <c r="K64" s="134"/>
    </row>
    <row r="65" spans="1:11" ht="17.149999999999999" customHeight="1">
      <c r="A65" s="63" t="s">
        <v>69</v>
      </c>
      <c r="B65" s="158">
        <v>30</v>
      </c>
      <c r="C65" s="158">
        <v>0</v>
      </c>
      <c r="D65" s="158">
        <v>150.26844791012601</v>
      </c>
      <c r="E65" s="158">
        <v>2004.31497318796</v>
      </c>
      <c r="F65" s="158">
        <v>0</v>
      </c>
      <c r="G65" s="158">
        <v>0</v>
      </c>
      <c r="H65" s="158">
        <v>0</v>
      </c>
      <c r="I65" s="200">
        <v>2184.5834210980861</v>
      </c>
      <c r="J65" s="140"/>
      <c r="K65" s="141"/>
    </row>
    <row r="66" spans="1:11" s="134" customFormat="1" ht="17.149999999999999" customHeight="1">
      <c r="A66" s="121" t="s">
        <v>82</v>
      </c>
      <c r="B66" s="158">
        <v>0</v>
      </c>
      <c r="C66" s="158">
        <v>0</v>
      </c>
      <c r="D66" s="158">
        <v>0</v>
      </c>
      <c r="E66" s="158">
        <v>0</v>
      </c>
      <c r="F66" s="158">
        <v>0</v>
      </c>
      <c r="G66" s="158">
        <v>0</v>
      </c>
      <c r="H66" s="158">
        <v>0</v>
      </c>
      <c r="I66" s="200">
        <v>0</v>
      </c>
      <c r="J66" s="140"/>
      <c r="K66" s="141"/>
    </row>
    <row r="67" spans="1:11" s="134" customFormat="1" ht="17.149999999999999" customHeight="1">
      <c r="A67" s="121" t="s">
        <v>83</v>
      </c>
      <c r="B67" s="158">
        <v>30</v>
      </c>
      <c r="C67" s="158">
        <v>0</v>
      </c>
      <c r="D67" s="158">
        <v>150.26844791012601</v>
      </c>
      <c r="E67" s="158">
        <v>2004.31497318796</v>
      </c>
      <c r="F67" s="158">
        <v>0</v>
      </c>
      <c r="G67" s="158">
        <v>0</v>
      </c>
      <c r="H67" s="158">
        <v>0</v>
      </c>
      <c r="I67" s="200">
        <v>2184.5834210980861</v>
      </c>
      <c r="J67" s="191"/>
      <c r="K67" s="192"/>
    </row>
    <row r="68" spans="1:11" s="58" customFormat="1" ht="18.75" customHeight="1">
      <c r="A68" s="120" t="s">
        <v>3072</v>
      </c>
      <c r="B68" s="158">
        <v>272.5</v>
      </c>
      <c r="C68" s="158">
        <v>0</v>
      </c>
      <c r="D68" s="158">
        <v>0</v>
      </c>
      <c r="E68" s="158">
        <v>1586.40857566518</v>
      </c>
      <c r="F68" s="158">
        <v>0</v>
      </c>
      <c r="G68" s="158">
        <v>0</v>
      </c>
      <c r="H68" s="158">
        <v>0</v>
      </c>
      <c r="I68" s="200">
        <v>1858.90857566518</v>
      </c>
    </row>
    <row r="69" spans="1:11" s="58" customFormat="1" ht="18.75" customHeight="1">
      <c r="A69" s="120" t="s">
        <v>13</v>
      </c>
      <c r="B69" s="158">
        <v>325.66387798011499</v>
      </c>
      <c r="C69" s="158">
        <v>0</v>
      </c>
      <c r="D69" s="158">
        <v>0</v>
      </c>
      <c r="E69" s="158">
        <v>1683.6182433787999</v>
      </c>
      <c r="F69" s="158">
        <v>0</v>
      </c>
      <c r="G69" s="158">
        <v>354.64037939916801</v>
      </c>
      <c r="H69" s="158">
        <v>0</v>
      </c>
      <c r="I69" s="200">
        <v>2363.9225007580831</v>
      </c>
    </row>
    <row r="70" spans="1:11" s="58" customFormat="1" ht="18.75" customHeight="1">
      <c r="A70" s="60" t="s">
        <v>71</v>
      </c>
      <c r="B70" s="201"/>
      <c r="C70" s="201"/>
      <c r="D70" s="201"/>
      <c r="E70" s="201"/>
      <c r="F70" s="199">
        <v>0</v>
      </c>
      <c r="G70" s="197"/>
      <c r="H70" s="201"/>
      <c r="I70" s="200">
        <v>0</v>
      </c>
    </row>
    <row r="71" spans="1:11" s="134" customFormat="1" ht="17.149999999999999" customHeight="1">
      <c r="A71" s="121" t="s">
        <v>82</v>
      </c>
      <c r="B71" s="201"/>
      <c r="C71" s="201"/>
      <c r="D71" s="201"/>
      <c r="E71" s="201"/>
      <c r="F71" s="158">
        <v>769.46661279118598</v>
      </c>
      <c r="G71" s="197"/>
      <c r="H71" s="201"/>
      <c r="I71" s="200">
        <v>769.46661279118598</v>
      </c>
      <c r="J71" s="135"/>
      <c r="K71" s="136"/>
    </row>
    <row r="72" spans="1:11" s="134" customFormat="1" ht="17.149999999999999" customHeight="1">
      <c r="A72" s="121" t="s">
        <v>83</v>
      </c>
      <c r="B72" s="201"/>
      <c r="C72" s="201"/>
      <c r="D72" s="201"/>
      <c r="E72" s="201"/>
      <c r="F72" s="159">
        <v>0</v>
      </c>
      <c r="G72" s="197"/>
      <c r="H72" s="201"/>
      <c r="I72" s="200">
        <v>0</v>
      </c>
      <c r="J72" s="135"/>
      <c r="K72" s="136"/>
    </row>
    <row r="73" spans="1:11" s="134" customFormat="1" ht="17.149999999999999" customHeight="1">
      <c r="A73" s="114" t="s">
        <v>91</v>
      </c>
      <c r="B73" s="202">
        <v>1229.8318344554348</v>
      </c>
      <c r="C73" s="202">
        <v>0</v>
      </c>
      <c r="D73" s="202">
        <v>421.98227917418706</v>
      </c>
      <c r="E73" s="202">
        <v>7256.1714327571435</v>
      </c>
      <c r="F73" s="202">
        <v>769.46661279118598</v>
      </c>
      <c r="G73" s="202">
        <v>354.64037939916801</v>
      </c>
      <c r="H73" s="202">
        <v>0</v>
      </c>
      <c r="I73" s="202">
        <v>10032.092538577119</v>
      </c>
      <c r="J73" s="135"/>
      <c r="K73" s="136"/>
    </row>
    <row r="74" spans="1:11" s="134" customFormat="1" ht="17.149999999999999" customHeight="1">
      <c r="A74" s="119"/>
      <c r="B74" s="155"/>
      <c r="C74" s="155"/>
      <c r="D74" s="155"/>
      <c r="E74" s="155"/>
      <c r="F74" s="156"/>
      <c r="G74" s="155"/>
      <c r="H74" s="155"/>
      <c r="I74" s="157"/>
      <c r="J74" s="135"/>
      <c r="K74" s="136"/>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09765625" defaultRowHeight="11.5"/>
  <cols>
    <col min="1" max="1" width="19" style="69" customWidth="1"/>
    <col min="2" max="2" width="63.296875" style="69" bestFit="1" customWidth="1"/>
    <col min="3" max="3" width="14.3984375" style="69" customWidth="1"/>
    <col min="4" max="4" width="24" style="69" bestFit="1" customWidth="1"/>
    <col min="5" max="16384" width="9.09765625" style="69"/>
  </cols>
  <sheetData>
    <row r="1" spans="1:4" ht="17.5">
      <c r="A1" s="203" t="s">
        <v>3078</v>
      </c>
    </row>
    <row r="2" spans="1:4">
      <c r="A2" s="204" t="s">
        <v>118</v>
      </c>
      <c r="B2" s="205" t="s">
        <v>119</v>
      </c>
      <c r="C2" s="204" t="s">
        <v>120</v>
      </c>
      <c r="D2" s="206" t="s">
        <v>121</v>
      </c>
    </row>
    <row r="3" spans="1:4">
      <c r="A3" s="207" t="s">
        <v>122</v>
      </c>
      <c r="B3" s="208" t="s">
        <v>123</v>
      </c>
      <c r="C3" s="209" t="s">
        <v>124</v>
      </c>
      <c r="D3" s="209" t="s">
        <v>124</v>
      </c>
    </row>
    <row r="4" spans="1:4">
      <c r="A4" s="210" t="s">
        <v>122</v>
      </c>
      <c r="B4" s="211" t="s">
        <v>125</v>
      </c>
      <c r="C4" s="212" t="s">
        <v>124</v>
      </c>
      <c r="D4" s="212" t="s">
        <v>124</v>
      </c>
    </row>
    <row r="5" spans="1:4">
      <c r="A5" s="210" t="s">
        <v>122</v>
      </c>
      <c r="B5" s="211" t="s">
        <v>126</v>
      </c>
      <c r="C5" s="212" t="s">
        <v>124</v>
      </c>
      <c r="D5" s="212" t="s">
        <v>124</v>
      </c>
    </row>
    <row r="6" spans="1:4">
      <c r="A6" s="210" t="s">
        <v>122</v>
      </c>
      <c r="B6" s="211" t="s">
        <v>127</v>
      </c>
      <c r="C6" s="212" t="s">
        <v>124</v>
      </c>
      <c r="D6" s="212" t="s">
        <v>124</v>
      </c>
    </row>
    <row r="7" spans="1:4">
      <c r="A7" s="210" t="s">
        <v>122</v>
      </c>
      <c r="B7" s="211" t="s">
        <v>128</v>
      </c>
      <c r="C7" s="212" t="s">
        <v>124</v>
      </c>
      <c r="D7" s="212" t="s">
        <v>124</v>
      </c>
    </row>
    <row r="8" spans="1:4">
      <c r="A8" s="210" t="s">
        <v>122</v>
      </c>
      <c r="B8" s="211" t="s">
        <v>129</v>
      </c>
      <c r="C8" s="212" t="s">
        <v>124</v>
      </c>
      <c r="D8" s="212" t="s">
        <v>124</v>
      </c>
    </row>
    <row r="9" spans="1:4">
      <c r="A9" s="210" t="s">
        <v>122</v>
      </c>
      <c r="B9" s="211" t="s">
        <v>130</v>
      </c>
      <c r="C9" s="212" t="s">
        <v>124</v>
      </c>
      <c r="D9" s="212" t="s">
        <v>124</v>
      </c>
    </row>
    <row r="10" spans="1:4">
      <c r="A10" s="210" t="s">
        <v>122</v>
      </c>
      <c r="B10" s="211" t="s">
        <v>131</v>
      </c>
      <c r="C10" s="212" t="s">
        <v>124</v>
      </c>
      <c r="D10" s="212" t="s">
        <v>124</v>
      </c>
    </row>
    <row r="11" spans="1:4">
      <c r="A11" s="210" t="s">
        <v>122</v>
      </c>
      <c r="B11" s="211" t="s">
        <v>132</v>
      </c>
      <c r="C11" s="212" t="s">
        <v>124</v>
      </c>
      <c r="D11" s="212" t="s">
        <v>124</v>
      </c>
    </row>
    <row r="12" spans="1:4">
      <c r="A12" s="210" t="s">
        <v>122</v>
      </c>
      <c r="B12" s="211" t="s">
        <v>133</v>
      </c>
      <c r="C12" s="212" t="s">
        <v>124</v>
      </c>
      <c r="D12" s="212" t="s">
        <v>124</v>
      </c>
    </row>
    <row r="13" spans="1:4">
      <c r="A13" s="210" t="s">
        <v>122</v>
      </c>
      <c r="B13" s="211" t="s">
        <v>134</v>
      </c>
      <c r="C13" s="212" t="s">
        <v>124</v>
      </c>
      <c r="D13" s="212" t="s">
        <v>124</v>
      </c>
    </row>
    <row r="14" spans="1:4">
      <c r="A14" s="210" t="s">
        <v>122</v>
      </c>
      <c r="B14" s="211" t="s">
        <v>135</v>
      </c>
      <c r="C14" s="212" t="s">
        <v>124</v>
      </c>
      <c r="D14" s="212" t="s">
        <v>124</v>
      </c>
    </row>
    <row r="15" spans="1:4">
      <c r="A15" s="210" t="s">
        <v>122</v>
      </c>
      <c r="B15" s="211" t="s">
        <v>136</v>
      </c>
      <c r="C15" s="212" t="s">
        <v>124</v>
      </c>
      <c r="D15" s="212" t="s">
        <v>124</v>
      </c>
    </row>
    <row r="16" spans="1:4">
      <c r="A16" s="210" t="s">
        <v>137</v>
      </c>
      <c r="B16" s="211" t="s">
        <v>138</v>
      </c>
      <c r="C16" s="212" t="s">
        <v>139</v>
      </c>
      <c r="D16" s="212" t="s">
        <v>140</v>
      </c>
    </row>
    <row r="17" spans="1:4">
      <c r="A17" s="210" t="s">
        <v>137</v>
      </c>
      <c r="B17" s="211" t="s">
        <v>141</v>
      </c>
      <c r="C17" s="212" t="s">
        <v>142</v>
      </c>
      <c r="D17" s="212" t="s">
        <v>143</v>
      </c>
    </row>
    <row r="18" spans="1:4">
      <c r="A18" s="210" t="s">
        <v>137</v>
      </c>
      <c r="B18" s="211" t="s">
        <v>144</v>
      </c>
      <c r="C18" s="212" t="s">
        <v>145</v>
      </c>
      <c r="D18" s="212" t="s">
        <v>146</v>
      </c>
    </row>
    <row r="19" spans="1:4">
      <c r="A19" s="210" t="s">
        <v>137</v>
      </c>
      <c r="B19" s="211" t="s">
        <v>147</v>
      </c>
      <c r="C19" s="212" t="s">
        <v>148</v>
      </c>
      <c r="D19" s="212" t="s">
        <v>149</v>
      </c>
    </row>
    <row r="20" spans="1:4">
      <c r="A20" s="210" t="s">
        <v>137</v>
      </c>
      <c r="B20" s="211" t="s">
        <v>150</v>
      </c>
      <c r="C20" s="212" t="s">
        <v>151</v>
      </c>
      <c r="D20" s="212" t="s">
        <v>152</v>
      </c>
    </row>
    <row r="21" spans="1:4">
      <c r="A21" s="210" t="s">
        <v>137</v>
      </c>
      <c r="B21" s="211" t="s">
        <v>153</v>
      </c>
      <c r="C21" s="212" t="s">
        <v>154</v>
      </c>
      <c r="D21" s="212" t="s">
        <v>155</v>
      </c>
    </row>
    <row r="22" spans="1:4">
      <c r="A22" s="210" t="s">
        <v>137</v>
      </c>
      <c r="B22" s="211" t="s">
        <v>156</v>
      </c>
      <c r="C22" s="212" t="s">
        <v>157</v>
      </c>
      <c r="D22" s="212" t="s">
        <v>158</v>
      </c>
    </row>
    <row r="23" spans="1:4">
      <c r="A23" s="210" t="s">
        <v>137</v>
      </c>
      <c r="B23" s="211" t="s">
        <v>159</v>
      </c>
      <c r="C23" s="212" t="s">
        <v>160</v>
      </c>
      <c r="D23" s="212" t="s">
        <v>161</v>
      </c>
    </row>
    <row r="24" spans="1:4">
      <c r="A24" s="210" t="s">
        <v>137</v>
      </c>
      <c r="B24" s="211" t="s">
        <v>162</v>
      </c>
      <c r="C24" s="212" t="s">
        <v>163</v>
      </c>
      <c r="D24" s="212" t="s">
        <v>164</v>
      </c>
    </row>
    <row r="25" spans="1:4">
      <c r="A25" s="210" t="s">
        <v>137</v>
      </c>
      <c r="B25" s="211" t="s">
        <v>165</v>
      </c>
      <c r="C25" s="212" t="s">
        <v>166</v>
      </c>
      <c r="D25" s="212" t="s">
        <v>167</v>
      </c>
    </row>
    <row r="26" spans="1:4">
      <c r="A26" s="210" t="s">
        <v>137</v>
      </c>
      <c r="B26" s="211" t="s">
        <v>168</v>
      </c>
      <c r="C26" s="212" t="s">
        <v>169</v>
      </c>
      <c r="D26" s="212" t="s">
        <v>170</v>
      </c>
    </row>
    <row r="27" spans="1:4">
      <c r="A27" s="210" t="s">
        <v>137</v>
      </c>
      <c r="B27" s="211" t="s">
        <v>171</v>
      </c>
      <c r="C27" s="212" t="s">
        <v>172</v>
      </c>
      <c r="D27" s="212" t="s">
        <v>173</v>
      </c>
    </row>
    <row r="28" spans="1:4">
      <c r="A28" s="210" t="s">
        <v>137</v>
      </c>
      <c r="B28" s="211" t="s">
        <v>174</v>
      </c>
      <c r="C28" s="212" t="s">
        <v>175</v>
      </c>
      <c r="D28" s="212" t="s">
        <v>176</v>
      </c>
    </row>
    <row r="29" spans="1:4">
      <c r="A29" s="210" t="s">
        <v>137</v>
      </c>
      <c r="B29" s="211" t="s">
        <v>177</v>
      </c>
      <c r="C29" s="212" t="s">
        <v>178</v>
      </c>
      <c r="D29" s="212" t="s">
        <v>179</v>
      </c>
    </row>
    <row r="30" spans="1:4">
      <c r="A30" s="210" t="s">
        <v>137</v>
      </c>
      <c r="B30" s="211" t="s">
        <v>180</v>
      </c>
      <c r="C30" s="212" t="s">
        <v>181</v>
      </c>
      <c r="D30" s="212" t="s">
        <v>182</v>
      </c>
    </row>
    <row r="31" spans="1:4">
      <c r="A31" s="210" t="s">
        <v>137</v>
      </c>
      <c r="B31" s="211" t="s">
        <v>183</v>
      </c>
      <c r="C31" s="212" t="s">
        <v>184</v>
      </c>
      <c r="D31" s="212" t="s">
        <v>185</v>
      </c>
    </row>
    <row r="32" spans="1:4">
      <c r="A32" s="210" t="s">
        <v>137</v>
      </c>
      <c r="B32" s="211" t="s">
        <v>186</v>
      </c>
      <c r="C32" s="212" t="s">
        <v>187</v>
      </c>
      <c r="D32" s="212" t="s">
        <v>188</v>
      </c>
    </row>
    <row r="33" spans="1:4">
      <c r="A33" s="210" t="s">
        <v>137</v>
      </c>
      <c r="B33" s="211" t="s">
        <v>189</v>
      </c>
      <c r="C33" s="212" t="s">
        <v>190</v>
      </c>
      <c r="D33" s="212" t="s">
        <v>191</v>
      </c>
    </row>
    <row r="34" spans="1:4">
      <c r="A34" s="210" t="s">
        <v>137</v>
      </c>
      <c r="B34" s="211" t="s">
        <v>192</v>
      </c>
      <c r="C34" s="212" t="s">
        <v>193</v>
      </c>
      <c r="D34" s="212" t="s">
        <v>194</v>
      </c>
    </row>
    <row r="35" spans="1:4">
      <c r="A35" s="210" t="s">
        <v>137</v>
      </c>
      <c r="B35" s="211" t="s">
        <v>195</v>
      </c>
      <c r="C35" s="212" t="s">
        <v>196</v>
      </c>
      <c r="D35" s="212" t="s">
        <v>197</v>
      </c>
    </row>
    <row r="36" spans="1:4">
      <c r="A36" s="210" t="s">
        <v>137</v>
      </c>
      <c r="B36" s="211" t="s">
        <v>198</v>
      </c>
      <c r="C36" s="212" t="s">
        <v>199</v>
      </c>
      <c r="D36" s="212" t="s">
        <v>200</v>
      </c>
    </row>
    <row r="37" spans="1:4">
      <c r="A37" s="210" t="s">
        <v>137</v>
      </c>
      <c r="B37" s="211" t="s">
        <v>201</v>
      </c>
      <c r="C37" s="212" t="s">
        <v>202</v>
      </c>
      <c r="D37" s="212" t="s">
        <v>203</v>
      </c>
    </row>
    <row r="38" spans="1:4">
      <c r="A38" s="210" t="s">
        <v>137</v>
      </c>
      <c r="B38" s="211" t="s">
        <v>204</v>
      </c>
      <c r="C38" s="212" t="s">
        <v>205</v>
      </c>
      <c r="D38" s="212" t="s">
        <v>206</v>
      </c>
    </row>
    <row r="39" spans="1:4">
      <c r="A39" s="210" t="s">
        <v>137</v>
      </c>
      <c r="B39" s="211" t="s">
        <v>207</v>
      </c>
      <c r="C39" s="212" t="s">
        <v>208</v>
      </c>
      <c r="D39" s="212" t="s">
        <v>209</v>
      </c>
    </row>
    <row r="40" spans="1:4">
      <c r="A40" s="210" t="s">
        <v>137</v>
      </c>
      <c r="B40" s="211" t="s">
        <v>210</v>
      </c>
      <c r="C40" s="212" t="s">
        <v>211</v>
      </c>
      <c r="D40" s="212" t="s">
        <v>212</v>
      </c>
    </row>
    <row r="41" spans="1:4" ht="23">
      <c r="A41" s="210" t="s">
        <v>213</v>
      </c>
      <c r="B41" s="211" t="s">
        <v>214</v>
      </c>
      <c r="C41" s="212" t="s">
        <v>215</v>
      </c>
      <c r="D41" s="212" t="s">
        <v>216</v>
      </c>
    </row>
    <row r="42" spans="1:4">
      <c r="A42" s="210" t="s">
        <v>213</v>
      </c>
      <c r="B42" s="211" t="s">
        <v>217</v>
      </c>
      <c r="C42" s="212" t="s">
        <v>218</v>
      </c>
      <c r="D42" s="212" t="s">
        <v>219</v>
      </c>
    </row>
    <row r="43" spans="1:4">
      <c r="A43" s="210" t="s">
        <v>213</v>
      </c>
      <c r="B43" s="211" t="s">
        <v>220</v>
      </c>
      <c r="C43" s="212" t="s">
        <v>221</v>
      </c>
      <c r="D43" s="212" t="s">
        <v>222</v>
      </c>
    </row>
    <row r="44" spans="1:4">
      <c r="A44" s="210" t="s">
        <v>213</v>
      </c>
      <c r="B44" s="211" t="s">
        <v>223</v>
      </c>
      <c r="C44" s="212" t="s">
        <v>224</v>
      </c>
      <c r="D44" s="212" t="s">
        <v>225</v>
      </c>
    </row>
    <row r="45" spans="1:4">
      <c r="A45" s="210" t="s">
        <v>213</v>
      </c>
      <c r="B45" s="211" t="s">
        <v>226</v>
      </c>
      <c r="C45" s="212" t="s">
        <v>227</v>
      </c>
      <c r="D45" s="212" t="s">
        <v>228</v>
      </c>
    </row>
    <row r="46" spans="1:4">
      <c r="A46" s="210" t="s">
        <v>213</v>
      </c>
      <c r="B46" s="211" t="s">
        <v>229</v>
      </c>
      <c r="C46" s="212" t="s">
        <v>230</v>
      </c>
      <c r="D46" s="212" t="s">
        <v>231</v>
      </c>
    </row>
    <row r="47" spans="1:4">
      <c r="A47" s="210" t="s">
        <v>213</v>
      </c>
      <c r="B47" s="211" t="s">
        <v>232</v>
      </c>
      <c r="C47" s="212" t="s">
        <v>233</v>
      </c>
      <c r="D47" s="212" t="s">
        <v>234</v>
      </c>
    </row>
    <row r="48" spans="1:4">
      <c r="A48" s="210" t="s">
        <v>213</v>
      </c>
      <c r="B48" s="211" t="s">
        <v>235</v>
      </c>
      <c r="C48" s="212" t="s">
        <v>236</v>
      </c>
      <c r="D48" s="212" t="s">
        <v>237</v>
      </c>
    </row>
    <row r="49" spans="1:4">
      <c r="A49" s="210" t="s">
        <v>213</v>
      </c>
      <c r="B49" s="211" t="s">
        <v>238</v>
      </c>
      <c r="C49" s="212" t="s">
        <v>239</v>
      </c>
      <c r="D49" s="212" t="s">
        <v>240</v>
      </c>
    </row>
    <row r="50" spans="1:4">
      <c r="A50" s="210" t="s">
        <v>213</v>
      </c>
      <c r="B50" s="211" t="s">
        <v>241</v>
      </c>
      <c r="C50" s="212" t="s">
        <v>242</v>
      </c>
      <c r="D50" s="212" t="s">
        <v>243</v>
      </c>
    </row>
    <row r="51" spans="1:4" ht="23">
      <c r="A51" s="210" t="s">
        <v>213</v>
      </c>
      <c r="B51" s="211" t="s">
        <v>244</v>
      </c>
      <c r="C51" s="212" t="s">
        <v>245</v>
      </c>
      <c r="D51" s="212" t="s">
        <v>246</v>
      </c>
    </row>
    <row r="52" spans="1:4">
      <c r="A52" s="210" t="s">
        <v>213</v>
      </c>
      <c r="B52" s="211" t="s">
        <v>247</v>
      </c>
      <c r="C52" s="212" t="s">
        <v>248</v>
      </c>
      <c r="D52" s="212" t="s">
        <v>249</v>
      </c>
    </row>
    <row r="53" spans="1:4" ht="23">
      <c r="A53" s="210" t="s">
        <v>250</v>
      </c>
      <c r="B53" s="211" t="s">
        <v>251</v>
      </c>
      <c r="C53" s="212" t="s">
        <v>252</v>
      </c>
      <c r="D53" s="212" t="s">
        <v>253</v>
      </c>
    </row>
    <row r="54" spans="1:4" ht="23">
      <c r="A54" s="210" t="s">
        <v>250</v>
      </c>
      <c r="B54" s="211" t="s">
        <v>254</v>
      </c>
      <c r="C54" s="212" t="s">
        <v>255</v>
      </c>
      <c r="D54" s="212" t="s">
        <v>256</v>
      </c>
    </row>
    <row r="55" spans="1:4">
      <c r="A55" s="210" t="s">
        <v>250</v>
      </c>
      <c r="B55" s="211" t="s">
        <v>257</v>
      </c>
      <c r="C55" s="212" t="s">
        <v>258</v>
      </c>
      <c r="D55" s="212" t="s">
        <v>124</v>
      </c>
    </row>
    <row r="56" spans="1:4" ht="23">
      <c r="A56" s="210" t="s">
        <v>250</v>
      </c>
      <c r="B56" s="211" t="s">
        <v>198</v>
      </c>
      <c r="C56" s="212" t="s">
        <v>259</v>
      </c>
      <c r="D56" s="212" t="s">
        <v>260</v>
      </c>
    </row>
    <row r="57" spans="1:4">
      <c r="A57" s="210" t="s">
        <v>250</v>
      </c>
      <c r="B57" s="211" t="s">
        <v>201</v>
      </c>
      <c r="C57" s="212" t="s">
        <v>261</v>
      </c>
      <c r="D57" s="212" t="s">
        <v>262</v>
      </c>
    </row>
    <row r="58" spans="1:4">
      <c r="A58" s="210" t="s">
        <v>250</v>
      </c>
      <c r="B58" s="211" t="s">
        <v>263</v>
      </c>
      <c r="C58" s="212" t="s">
        <v>264</v>
      </c>
      <c r="D58" s="212" t="s">
        <v>265</v>
      </c>
    </row>
    <row r="59" spans="1:4">
      <c r="A59" s="210" t="s">
        <v>250</v>
      </c>
      <c r="B59" s="211" t="s">
        <v>266</v>
      </c>
      <c r="C59" s="212" t="s">
        <v>267</v>
      </c>
      <c r="D59" s="212" t="s">
        <v>268</v>
      </c>
    </row>
    <row r="60" spans="1:4">
      <c r="A60" s="210" t="s">
        <v>250</v>
      </c>
      <c r="B60" s="211" t="s">
        <v>269</v>
      </c>
      <c r="C60" s="212" t="s">
        <v>270</v>
      </c>
      <c r="D60" s="212" t="s">
        <v>271</v>
      </c>
    </row>
    <row r="61" spans="1:4">
      <c r="A61" s="210" t="s">
        <v>250</v>
      </c>
      <c r="B61" s="211" t="s">
        <v>272</v>
      </c>
      <c r="C61" s="212" t="s">
        <v>273</v>
      </c>
      <c r="D61" s="212" t="s">
        <v>274</v>
      </c>
    </row>
    <row r="62" spans="1:4" ht="23">
      <c r="A62" s="210" t="s">
        <v>250</v>
      </c>
      <c r="B62" s="211" t="s">
        <v>275</v>
      </c>
      <c r="C62" s="212" t="s">
        <v>276</v>
      </c>
      <c r="D62" s="212" t="s">
        <v>277</v>
      </c>
    </row>
    <row r="63" spans="1:4">
      <c r="A63" s="210" t="s">
        <v>250</v>
      </c>
      <c r="B63" s="211" t="s">
        <v>278</v>
      </c>
      <c r="C63" s="212" t="s">
        <v>279</v>
      </c>
      <c r="D63" s="212" t="s">
        <v>280</v>
      </c>
    </row>
    <row r="64" spans="1:4">
      <c r="A64" s="210" t="s">
        <v>250</v>
      </c>
      <c r="B64" s="211" t="s">
        <v>281</v>
      </c>
      <c r="C64" s="212" t="s">
        <v>282</v>
      </c>
      <c r="D64" s="212" t="s">
        <v>283</v>
      </c>
    </row>
    <row r="65" spans="1:4">
      <c r="A65" s="210" t="s">
        <v>250</v>
      </c>
      <c r="B65" s="211" t="s">
        <v>284</v>
      </c>
      <c r="C65" s="212" t="s">
        <v>285</v>
      </c>
      <c r="D65" s="212" t="s">
        <v>286</v>
      </c>
    </row>
    <row r="66" spans="1:4">
      <c r="A66" s="210" t="s">
        <v>250</v>
      </c>
      <c r="B66" s="211" t="s">
        <v>287</v>
      </c>
      <c r="C66" s="212" t="s">
        <v>288</v>
      </c>
      <c r="D66" s="212" t="s">
        <v>289</v>
      </c>
    </row>
    <row r="67" spans="1:4">
      <c r="A67" s="210" t="s">
        <v>250</v>
      </c>
      <c r="B67" s="211" t="s">
        <v>290</v>
      </c>
      <c r="C67" s="212" t="s">
        <v>291</v>
      </c>
      <c r="D67" s="212" t="s">
        <v>292</v>
      </c>
    </row>
    <row r="68" spans="1:4" ht="23">
      <c r="A68" s="210" t="s">
        <v>250</v>
      </c>
      <c r="B68" s="211" t="s">
        <v>293</v>
      </c>
      <c r="C68" s="212" t="s">
        <v>294</v>
      </c>
      <c r="D68" s="212" t="s">
        <v>295</v>
      </c>
    </row>
    <row r="69" spans="1:4">
      <c r="A69" s="210" t="s">
        <v>250</v>
      </c>
      <c r="B69" s="211" t="s">
        <v>296</v>
      </c>
      <c r="C69" s="212" t="s">
        <v>297</v>
      </c>
      <c r="D69" s="212" t="s">
        <v>298</v>
      </c>
    </row>
    <row r="70" spans="1:4" ht="23">
      <c r="A70" s="210" t="s">
        <v>250</v>
      </c>
      <c r="B70" s="211" t="s">
        <v>299</v>
      </c>
      <c r="C70" s="212" t="s">
        <v>300</v>
      </c>
      <c r="D70" s="212" t="s">
        <v>301</v>
      </c>
    </row>
    <row r="71" spans="1:4">
      <c r="A71" s="210" t="s">
        <v>250</v>
      </c>
      <c r="B71" s="211" t="s">
        <v>302</v>
      </c>
      <c r="C71" s="212" t="s">
        <v>303</v>
      </c>
      <c r="D71" s="212" t="s">
        <v>304</v>
      </c>
    </row>
    <row r="72" spans="1:4">
      <c r="A72" s="210" t="s">
        <v>250</v>
      </c>
      <c r="B72" s="211" t="s">
        <v>305</v>
      </c>
      <c r="C72" s="212" t="s">
        <v>306</v>
      </c>
      <c r="D72" s="212" t="s">
        <v>307</v>
      </c>
    </row>
    <row r="73" spans="1:4">
      <c r="A73" s="210" t="s">
        <v>250</v>
      </c>
      <c r="B73" s="211" t="s">
        <v>308</v>
      </c>
      <c r="C73" s="212" t="s">
        <v>309</v>
      </c>
      <c r="D73" s="212" t="s">
        <v>310</v>
      </c>
    </row>
    <row r="74" spans="1:4">
      <c r="A74" s="210" t="s">
        <v>250</v>
      </c>
      <c r="B74" s="211" t="s">
        <v>311</v>
      </c>
      <c r="C74" s="212" t="s">
        <v>312</v>
      </c>
      <c r="D74" s="212" t="s">
        <v>313</v>
      </c>
    </row>
    <row r="75" spans="1:4">
      <c r="A75" s="210" t="s">
        <v>250</v>
      </c>
      <c r="B75" s="211" t="s">
        <v>314</v>
      </c>
      <c r="C75" s="212" t="s">
        <v>315</v>
      </c>
      <c r="D75" s="212" t="s">
        <v>316</v>
      </c>
    </row>
    <row r="76" spans="1:4" ht="23">
      <c r="A76" s="210" t="s">
        <v>250</v>
      </c>
      <c r="B76" s="211" t="s">
        <v>317</v>
      </c>
      <c r="C76" s="212" t="s">
        <v>318</v>
      </c>
      <c r="D76" s="212" t="s">
        <v>319</v>
      </c>
    </row>
    <row r="77" spans="1:4" ht="23">
      <c r="A77" s="210" t="s">
        <v>320</v>
      </c>
      <c r="B77" s="211" t="s">
        <v>321</v>
      </c>
      <c r="C77" s="212" t="s">
        <v>322</v>
      </c>
      <c r="D77" s="212" t="s">
        <v>323</v>
      </c>
    </row>
    <row r="78" spans="1:4" ht="23">
      <c r="A78" s="210" t="s">
        <v>320</v>
      </c>
      <c r="B78" s="211" t="s">
        <v>324</v>
      </c>
      <c r="C78" s="212" t="s">
        <v>325</v>
      </c>
      <c r="D78" s="212" t="s">
        <v>326</v>
      </c>
    </row>
    <row r="79" spans="1:4">
      <c r="A79" s="210" t="s">
        <v>320</v>
      </c>
      <c r="B79" s="211" t="s">
        <v>327</v>
      </c>
      <c r="C79" s="212" t="s">
        <v>328</v>
      </c>
      <c r="D79" s="212" t="s">
        <v>329</v>
      </c>
    </row>
    <row r="80" spans="1:4">
      <c r="A80" s="210" t="s">
        <v>320</v>
      </c>
      <c r="B80" s="211" t="s">
        <v>330</v>
      </c>
      <c r="C80" s="212" t="s">
        <v>331</v>
      </c>
      <c r="D80" s="212" t="s">
        <v>332</v>
      </c>
    </row>
    <row r="81" spans="1:4">
      <c r="A81" s="210" t="s">
        <v>333</v>
      </c>
      <c r="B81" s="211" t="s">
        <v>334</v>
      </c>
      <c r="C81" s="212" t="s">
        <v>335</v>
      </c>
      <c r="D81" s="212" t="s">
        <v>124</v>
      </c>
    </row>
    <row r="82" spans="1:4">
      <c r="A82" s="210" t="s">
        <v>333</v>
      </c>
      <c r="B82" s="211" t="s">
        <v>336</v>
      </c>
      <c r="C82" s="212" t="s">
        <v>337</v>
      </c>
      <c r="D82" s="212" t="s">
        <v>124</v>
      </c>
    </row>
    <row r="83" spans="1:4">
      <c r="A83" s="210" t="s">
        <v>333</v>
      </c>
      <c r="B83" s="211" t="s">
        <v>338</v>
      </c>
      <c r="C83" s="212" t="s">
        <v>339</v>
      </c>
      <c r="D83" s="212" t="s">
        <v>340</v>
      </c>
    </row>
    <row r="84" spans="1:4">
      <c r="A84" s="210" t="s">
        <v>333</v>
      </c>
      <c r="B84" s="211" t="s">
        <v>341</v>
      </c>
      <c r="C84" s="212" t="s">
        <v>342</v>
      </c>
      <c r="D84" s="212" t="s">
        <v>343</v>
      </c>
    </row>
    <row r="85" spans="1:4">
      <c r="A85" s="210" t="s">
        <v>333</v>
      </c>
      <c r="B85" s="211" t="s">
        <v>344</v>
      </c>
      <c r="C85" s="212" t="s">
        <v>345</v>
      </c>
      <c r="D85" s="212" t="s">
        <v>124</v>
      </c>
    </row>
    <row r="86" spans="1:4">
      <c r="A86" s="210" t="s">
        <v>333</v>
      </c>
      <c r="B86" s="211" t="s">
        <v>346</v>
      </c>
      <c r="C86" s="212" t="s">
        <v>347</v>
      </c>
      <c r="D86" s="212" t="s">
        <v>348</v>
      </c>
    </row>
    <row r="87" spans="1:4">
      <c r="A87" s="210" t="s">
        <v>333</v>
      </c>
      <c r="B87" s="211" t="s">
        <v>349</v>
      </c>
      <c r="C87" s="212" t="s">
        <v>350</v>
      </c>
      <c r="D87" s="212" t="s">
        <v>124</v>
      </c>
    </row>
    <row r="88" spans="1:4">
      <c r="A88" s="210" t="s">
        <v>333</v>
      </c>
      <c r="B88" s="211" t="s">
        <v>351</v>
      </c>
      <c r="C88" s="212" t="s">
        <v>352</v>
      </c>
      <c r="D88" s="212" t="s">
        <v>353</v>
      </c>
    </row>
    <row r="89" spans="1:4">
      <c r="A89" s="210" t="s">
        <v>333</v>
      </c>
      <c r="B89" s="211" t="s">
        <v>354</v>
      </c>
      <c r="C89" s="212" t="s">
        <v>355</v>
      </c>
      <c r="D89" s="212" t="s">
        <v>356</v>
      </c>
    </row>
    <row r="90" spans="1:4">
      <c r="A90" s="210" t="s">
        <v>357</v>
      </c>
      <c r="B90" s="211" t="s">
        <v>358</v>
      </c>
      <c r="C90" s="212" t="s">
        <v>359</v>
      </c>
      <c r="D90" s="212" t="s">
        <v>124</v>
      </c>
    </row>
    <row r="91" spans="1:4">
      <c r="A91" s="210" t="s">
        <v>357</v>
      </c>
      <c r="B91" s="211" t="s">
        <v>360</v>
      </c>
      <c r="C91" s="212" t="s">
        <v>361</v>
      </c>
      <c r="D91" s="212" t="s">
        <v>124</v>
      </c>
    </row>
    <row r="92" spans="1:4" ht="34.5">
      <c r="A92" s="210" t="s">
        <v>357</v>
      </c>
      <c r="B92" s="211" t="s">
        <v>362</v>
      </c>
      <c r="C92" s="212" t="s">
        <v>363</v>
      </c>
      <c r="D92" s="212" t="s">
        <v>124</v>
      </c>
    </row>
    <row r="93" spans="1:4">
      <c r="A93" s="210" t="s">
        <v>357</v>
      </c>
      <c r="B93" s="211" t="s">
        <v>364</v>
      </c>
      <c r="C93" s="212" t="s">
        <v>365</v>
      </c>
      <c r="D93" s="212" t="s">
        <v>124</v>
      </c>
    </row>
    <row r="94" spans="1:4">
      <c r="A94" s="210" t="s">
        <v>357</v>
      </c>
      <c r="B94" s="211" t="s">
        <v>366</v>
      </c>
      <c r="C94" s="212" t="s">
        <v>367</v>
      </c>
      <c r="D94" s="212" t="s">
        <v>124</v>
      </c>
    </row>
    <row r="95" spans="1:4">
      <c r="A95" s="210" t="s">
        <v>357</v>
      </c>
      <c r="B95" s="211" t="s">
        <v>368</v>
      </c>
      <c r="C95" s="212" t="s">
        <v>369</v>
      </c>
      <c r="D95" s="212" t="s">
        <v>124</v>
      </c>
    </row>
    <row r="96" spans="1:4">
      <c r="A96" s="210" t="s">
        <v>357</v>
      </c>
      <c r="B96" s="211" t="s">
        <v>370</v>
      </c>
      <c r="C96" s="212" t="s">
        <v>371</v>
      </c>
      <c r="D96" s="212" t="s">
        <v>124</v>
      </c>
    </row>
    <row r="97" spans="1:4">
      <c r="A97" s="210" t="s">
        <v>357</v>
      </c>
      <c r="B97" s="211" t="s">
        <v>372</v>
      </c>
      <c r="C97" s="212" t="s">
        <v>373</v>
      </c>
      <c r="D97" s="212" t="s">
        <v>124</v>
      </c>
    </row>
    <row r="98" spans="1:4" ht="23">
      <c r="A98" s="210" t="s">
        <v>357</v>
      </c>
      <c r="B98" s="211" t="s">
        <v>198</v>
      </c>
      <c r="C98" s="212" t="s">
        <v>374</v>
      </c>
      <c r="D98" s="212" t="s">
        <v>124</v>
      </c>
    </row>
    <row r="99" spans="1:4">
      <c r="A99" s="210" t="s">
        <v>357</v>
      </c>
      <c r="B99" s="211" t="s">
        <v>201</v>
      </c>
      <c r="C99" s="212" t="s">
        <v>375</v>
      </c>
      <c r="D99" s="212" t="s">
        <v>124</v>
      </c>
    </row>
    <row r="100" spans="1:4">
      <c r="A100" s="210" t="s">
        <v>357</v>
      </c>
      <c r="B100" s="211" t="s">
        <v>376</v>
      </c>
      <c r="C100" s="212" t="s">
        <v>377</v>
      </c>
      <c r="D100" s="212" t="s">
        <v>124</v>
      </c>
    </row>
    <row r="101" spans="1:4">
      <c r="A101" s="210" t="s">
        <v>357</v>
      </c>
      <c r="B101" s="211" t="s">
        <v>378</v>
      </c>
      <c r="C101" s="212" t="s">
        <v>379</v>
      </c>
      <c r="D101" s="212" t="s">
        <v>124</v>
      </c>
    </row>
    <row r="102" spans="1:4">
      <c r="A102" s="210" t="s">
        <v>357</v>
      </c>
      <c r="B102" s="211" t="s">
        <v>380</v>
      </c>
      <c r="C102" s="212" t="s">
        <v>124</v>
      </c>
      <c r="D102" s="212" t="s">
        <v>124</v>
      </c>
    </row>
    <row r="103" spans="1:4">
      <c r="A103" s="210" t="s">
        <v>357</v>
      </c>
      <c r="B103" s="211" t="s">
        <v>381</v>
      </c>
      <c r="C103" s="212" t="s">
        <v>382</v>
      </c>
      <c r="D103" s="212" t="s">
        <v>124</v>
      </c>
    </row>
    <row r="104" spans="1:4" ht="23">
      <c r="A104" s="210" t="s">
        <v>357</v>
      </c>
      <c r="B104" s="211" t="s">
        <v>383</v>
      </c>
      <c r="C104" s="212" t="s">
        <v>384</v>
      </c>
      <c r="D104" s="212" t="s">
        <v>124</v>
      </c>
    </row>
    <row r="105" spans="1:4">
      <c r="A105" s="210" t="s">
        <v>357</v>
      </c>
      <c r="B105" s="211" t="s">
        <v>385</v>
      </c>
      <c r="C105" s="212" t="s">
        <v>386</v>
      </c>
      <c r="D105" s="212" t="s">
        <v>124</v>
      </c>
    </row>
    <row r="106" spans="1:4">
      <c r="A106" s="210" t="s">
        <v>357</v>
      </c>
      <c r="B106" s="211" t="s">
        <v>387</v>
      </c>
      <c r="C106" s="212" t="s">
        <v>388</v>
      </c>
      <c r="D106" s="212" t="s">
        <v>124</v>
      </c>
    </row>
    <row r="107" spans="1:4">
      <c r="A107" s="210" t="s">
        <v>357</v>
      </c>
      <c r="B107" s="211" t="s">
        <v>389</v>
      </c>
      <c r="C107" s="212" t="s">
        <v>390</v>
      </c>
      <c r="D107" s="212" t="s">
        <v>124</v>
      </c>
    </row>
    <row r="108" spans="1:4">
      <c r="A108" s="210" t="s">
        <v>357</v>
      </c>
      <c r="B108" s="211" t="s">
        <v>391</v>
      </c>
      <c r="C108" s="212" t="s">
        <v>124</v>
      </c>
      <c r="D108" s="212" t="s">
        <v>124</v>
      </c>
    </row>
    <row r="109" spans="1:4">
      <c r="A109" s="210" t="s">
        <v>357</v>
      </c>
      <c r="B109" s="211" t="s">
        <v>392</v>
      </c>
      <c r="C109" s="212" t="s">
        <v>393</v>
      </c>
      <c r="D109" s="212" t="s">
        <v>124</v>
      </c>
    </row>
    <row r="110" spans="1:4">
      <c r="A110" s="210" t="s">
        <v>357</v>
      </c>
      <c r="B110" s="211" t="s">
        <v>394</v>
      </c>
      <c r="C110" s="212" t="s">
        <v>395</v>
      </c>
      <c r="D110" s="212" t="s">
        <v>124</v>
      </c>
    </row>
    <row r="111" spans="1:4">
      <c r="A111" s="210" t="s">
        <v>357</v>
      </c>
      <c r="B111" s="211" t="s">
        <v>135</v>
      </c>
      <c r="C111" s="212" t="s">
        <v>396</v>
      </c>
      <c r="D111" s="212" t="s">
        <v>124</v>
      </c>
    </row>
    <row r="112" spans="1:4">
      <c r="A112" s="210" t="s">
        <v>357</v>
      </c>
      <c r="B112" s="211" t="s">
        <v>397</v>
      </c>
      <c r="C112" s="212" t="s">
        <v>398</v>
      </c>
      <c r="D112" s="212" t="s">
        <v>124</v>
      </c>
    </row>
    <row r="113" spans="1:4">
      <c r="A113" s="210" t="s">
        <v>357</v>
      </c>
      <c r="B113" s="211" t="s">
        <v>399</v>
      </c>
      <c r="C113" s="212" t="s">
        <v>124</v>
      </c>
      <c r="D113" s="212" t="s">
        <v>124</v>
      </c>
    </row>
    <row r="114" spans="1:4">
      <c r="A114" s="210" t="s">
        <v>357</v>
      </c>
      <c r="B114" s="211" t="s">
        <v>400</v>
      </c>
      <c r="C114" s="212" t="s">
        <v>401</v>
      </c>
      <c r="D114" s="212" t="s">
        <v>124</v>
      </c>
    </row>
    <row r="115" spans="1:4">
      <c r="A115" s="210" t="s">
        <v>357</v>
      </c>
      <c r="B115" s="211" t="s">
        <v>402</v>
      </c>
      <c r="C115" s="212" t="s">
        <v>403</v>
      </c>
      <c r="D115" s="212" t="s">
        <v>124</v>
      </c>
    </row>
    <row r="116" spans="1:4">
      <c r="A116" s="210" t="s">
        <v>357</v>
      </c>
      <c r="B116" s="211" t="s">
        <v>404</v>
      </c>
      <c r="C116" s="212" t="s">
        <v>124</v>
      </c>
      <c r="D116" s="212" t="s">
        <v>124</v>
      </c>
    </row>
    <row r="117" spans="1:4">
      <c r="A117" s="210" t="s">
        <v>357</v>
      </c>
      <c r="B117" s="211" t="s">
        <v>405</v>
      </c>
      <c r="C117" s="212" t="s">
        <v>406</v>
      </c>
      <c r="D117" s="212" t="s">
        <v>124</v>
      </c>
    </row>
    <row r="118" spans="1:4">
      <c r="A118" s="210" t="s">
        <v>407</v>
      </c>
      <c r="B118" s="211" t="s">
        <v>408</v>
      </c>
      <c r="C118" s="212" t="s">
        <v>409</v>
      </c>
      <c r="D118" s="212" t="s">
        <v>410</v>
      </c>
    </row>
    <row r="119" spans="1:4">
      <c r="A119" s="210" t="s">
        <v>407</v>
      </c>
      <c r="B119" s="211" t="s">
        <v>411</v>
      </c>
      <c r="C119" s="212" t="s">
        <v>412</v>
      </c>
      <c r="D119" s="212" t="s">
        <v>413</v>
      </c>
    </row>
    <row r="120" spans="1:4">
      <c r="A120" s="210" t="s">
        <v>407</v>
      </c>
      <c r="B120" s="211" t="s">
        <v>414</v>
      </c>
      <c r="C120" s="212" t="s">
        <v>415</v>
      </c>
      <c r="D120" s="212" t="s">
        <v>416</v>
      </c>
    </row>
    <row r="121" spans="1:4">
      <c r="A121" s="210" t="s">
        <v>407</v>
      </c>
      <c r="B121" s="211" t="s">
        <v>417</v>
      </c>
      <c r="C121" s="212" t="s">
        <v>418</v>
      </c>
      <c r="D121" s="212" t="s">
        <v>419</v>
      </c>
    </row>
    <row r="122" spans="1:4">
      <c r="A122" s="210" t="s">
        <v>407</v>
      </c>
      <c r="B122" s="211" t="s">
        <v>420</v>
      </c>
      <c r="C122" s="212" t="s">
        <v>421</v>
      </c>
      <c r="D122" s="212" t="s">
        <v>422</v>
      </c>
    </row>
    <row r="123" spans="1:4">
      <c r="A123" s="210" t="s">
        <v>407</v>
      </c>
      <c r="B123" s="211" t="s">
        <v>423</v>
      </c>
      <c r="C123" s="212" t="s">
        <v>424</v>
      </c>
      <c r="D123" s="212" t="s">
        <v>425</v>
      </c>
    </row>
    <row r="124" spans="1:4" ht="23">
      <c r="A124" s="210" t="s">
        <v>407</v>
      </c>
      <c r="B124" s="211" t="s">
        <v>426</v>
      </c>
      <c r="C124" s="212" t="s">
        <v>427</v>
      </c>
      <c r="D124" s="212" t="s">
        <v>428</v>
      </c>
    </row>
    <row r="125" spans="1:4">
      <c r="A125" s="210" t="s">
        <v>407</v>
      </c>
      <c r="B125" s="211" t="s">
        <v>429</v>
      </c>
      <c r="C125" s="212" t="s">
        <v>430</v>
      </c>
      <c r="D125" s="212" t="s">
        <v>431</v>
      </c>
    </row>
    <row r="126" spans="1:4">
      <c r="A126" s="210" t="s">
        <v>407</v>
      </c>
      <c r="B126" s="211" t="s">
        <v>432</v>
      </c>
      <c r="C126" s="212" t="s">
        <v>433</v>
      </c>
      <c r="D126" s="212" t="s">
        <v>434</v>
      </c>
    </row>
    <row r="127" spans="1:4" ht="23">
      <c r="A127" s="210" t="s">
        <v>407</v>
      </c>
      <c r="B127" s="211" t="s">
        <v>435</v>
      </c>
      <c r="C127" s="212" t="s">
        <v>436</v>
      </c>
      <c r="D127" s="212" t="s">
        <v>437</v>
      </c>
    </row>
    <row r="128" spans="1:4">
      <c r="A128" s="210" t="s">
        <v>407</v>
      </c>
      <c r="B128" s="211" t="s">
        <v>438</v>
      </c>
      <c r="C128" s="212" t="s">
        <v>439</v>
      </c>
      <c r="D128" s="212" t="s">
        <v>440</v>
      </c>
    </row>
    <row r="129" spans="1:4" ht="23">
      <c r="A129" s="210" t="s">
        <v>407</v>
      </c>
      <c r="B129" s="211" t="s">
        <v>441</v>
      </c>
      <c r="C129" s="212" t="s">
        <v>442</v>
      </c>
      <c r="D129" s="212" t="s">
        <v>443</v>
      </c>
    </row>
    <row r="130" spans="1:4">
      <c r="A130" s="210" t="s">
        <v>407</v>
      </c>
      <c r="B130" s="211" t="s">
        <v>444</v>
      </c>
      <c r="C130" s="212" t="s">
        <v>445</v>
      </c>
      <c r="D130" s="212" t="s">
        <v>446</v>
      </c>
    </row>
    <row r="131" spans="1:4" ht="46">
      <c r="A131" s="210" t="s">
        <v>447</v>
      </c>
      <c r="B131" s="211" t="s">
        <v>448</v>
      </c>
      <c r="C131" s="212" t="s">
        <v>449</v>
      </c>
      <c r="D131" s="212" t="s">
        <v>450</v>
      </c>
    </row>
    <row r="132" spans="1:4" ht="34.5">
      <c r="A132" s="210" t="s">
        <v>447</v>
      </c>
      <c r="B132" s="211" t="s">
        <v>451</v>
      </c>
      <c r="C132" s="212" t="s">
        <v>452</v>
      </c>
      <c r="D132" s="212" t="s">
        <v>453</v>
      </c>
    </row>
    <row r="133" spans="1:4">
      <c r="A133" s="210" t="s">
        <v>447</v>
      </c>
      <c r="B133" s="211" t="s">
        <v>454</v>
      </c>
      <c r="C133" s="212" t="s">
        <v>455</v>
      </c>
      <c r="D133" s="212" t="s">
        <v>456</v>
      </c>
    </row>
    <row r="134" spans="1:4">
      <c r="A134" s="210" t="s">
        <v>447</v>
      </c>
      <c r="B134" s="211" t="s">
        <v>457</v>
      </c>
      <c r="C134" s="212" t="s">
        <v>458</v>
      </c>
      <c r="D134" s="212" t="s">
        <v>459</v>
      </c>
    </row>
    <row r="135" spans="1:4" ht="34.5">
      <c r="A135" s="210" t="s">
        <v>447</v>
      </c>
      <c r="B135" s="211" t="s">
        <v>460</v>
      </c>
      <c r="C135" s="212" t="s">
        <v>461</v>
      </c>
      <c r="D135" s="212" t="s">
        <v>462</v>
      </c>
    </row>
    <row r="136" spans="1:4">
      <c r="A136" s="210" t="s">
        <v>447</v>
      </c>
      <c r="B136" s="211" t="s">
        <v>463</v>
      </c>
      <c r="C136" s="212" t="s">
        <v>464</v>
      </c>
      <c r="D136" s="212" t="s">
        <v>465</v>
      </c>
    </row>
    <row r="137" spans="1:4">
      <c r="A137" s="210" t="s">
        <v>447</v>
      </c>
      <c r="B137" s="211" t="s">
        <v>466</v>
      </c>
      <c r="C137" s="212" t="s">
        <v>467</v>
      </c>
      <c r="D137" s="212" t="s">
        <v>468</v>
      </c>
    </row>
    <row r="138" spans="1:4" ht="34.5">
      <c r="A138" s="210" t="s">
        <v>447</v>
      </c>
      <c r="B138" s="211" t="s">
        <v>469</v>
      </c>
      <c r="C138" s="212" t="s">
        <v>470</v>
      </c>
      <c r="D138" s="212" t="s">
        <v>471</v>
      </c>
    </row>
    <row r="139" spans="1:4" ht="23">
      <c r="A139" s="210" t="s">
        <v>447</v>
      </c>
      <c r="B139" s="211" t="s">
        <v>472</v>
      </c>
      <c r="C139" s="212" t="s">
        <v>473</v>
      </c>
      <c r="D139" s="212" t="s">
        <v>474</v>
      </c>
    </row>
    <row r="140" spans="1:4" ht="34.5">
      <c r="A140" s="210" t="s">
        <v>447</v>
      </c>
      <c r="B140" s="211" t="s">
        <v>475</v>
      </c>
      <c r="C140" s="212" t="s">
        <v>476</v>
      </c>
      <c r="D140" s="212" t="s">
        <v>477</v>
      </c>
    </row>
    <row r="141" spans="1:4">
      <c r="A141" s="210" t="s">
        <v>447</v>
      </c>
      <c r="B141" s="211" t="s">
        <v>478</v>
      </c>
      <c r="C141" s="212" t="s">
        <v>479</v>
      </c>
      <c r="D141" s="212" t="s">
        <v>480</v>
      </c>
    </row>
    <row r="142" spans="1:4">
      <c r="A142" s="210" t="s">
        <v>447</v>
      </c>
      <c r="B142" s="211" t="s">
        <v>481</v>
      </c>
      <c r="C142" s="212" t="s">
        <v>482</v>
      </c>
      <c r="D142" s="212" t="s">
        <v>483</v>
      </c>
    </row>
    <row r="143" spans="1:4" ht="34.5">
      <c r="A143" s="210" t="s">
        <v>447</v>
      </c>
      <c r="B143" s="211" t="s">
        <v>484</v>
      </c>
      <c r="C143" s="212" t="s">
        <v>485</v>
      </c>
      <c r="D143" s="212" t="s">
        <v>298</v>
      </c>
    </row>
    <row r="144" spans="1:4" ht="23">
      <c r="A144" s="210" t="s">
        <v>447</v>
      </c>
      <c r="B144" s="211" t="s">
        <v>486</v>
      </c>
      <c r="C144" s="212" t="s">
        <v>487</v>
      </c>
      <c r="D144" s="212" t="s">
        <v>301</v>
      </c>
    </row>
    <row r="145" spans="1:4" ht="23">
      <c r="A145" s="210" t="s">
        <v>447</v>
      </c>
      <c r="B145" s="211" t="s">
        <v>488</v>
      </c>
      <c r="C145" s="212" t="s">
        <v>489</v>
      </c>
      <c r="D145" s="212" t="s">
        <v>490</v>
      </c>
    </row>
    <row r="146" spans="1:4">
      <c r="A146" s="210" t="s">
        <v>491</v>
      </c>
      <c r="B146" s="211" t="s">
        <v>492</v>
      </c>
      <c r="C146" s="212" t="s">
        <v>493</v>
      </c>
      <c r="D146" s="212" t="s">
        <v>494</v>
      </c>
    </row>
    <row r="147" spans="1:4">
      <c r="A147" s="210" t="s">
        <v>491</v>
      </c>
      <c r="B147" s="211" t="s">
        <v>495</v>
      </c>
      <c r="C147" s="212" t="s">
        <v>496</v>
      </c>
      <c r="D147" s="212" t="s">
        <v>497</v>
      </c>
    </row>
    <row r="148" spans="1:4">
      <c r="A148" s="210" t="s">
        <v>491</v>
      </c>
      <c r="B148" s="211" t="s">
        <v>498</v>
      </c>
      <c r="C148" s="212" t="s">
        <v>499</v>
      </c>
      <c r="D148" s="212" t="s">
        <v>500</v>
      </c>
    </row>
    <row r="149" spans="1:4">
      <c r="A149" s="210" t="s">
        <v>491</v>
      </c>
      <c r="B149" s="211" t="s">
        <v>501</v>
      </c>
      <c r="C149" s="212" t="s">
        <v>502</v>
      </c>
      <c r="D149" s="212" t="s">
        <v>503</v>
      </c>
    </row>
    <row r="150" spans="1:4">
      <c r="A150" s="210" t="s">
        <v>491</v>
      </c>
      <c r="B150" s="211" t="s">
        <v>504</v>
      </c>
      <c r="C150" s="212" t="s">
        <v>505</v>
      </c>
      <c r="D150" s="212" t="s">
        <v>506</v>
      </c>
    </row>
    <row r="151" spans="1:4" ht="23">
      <c r="A151" s="210" t="s">
        <v>491</v>
      </c>
      <c r="B151" s="211" t="s">
        <v>507</v>
      </c>
      <c r="C151" s="212" t="s">
        <v>508</v>
      </c>
      <c r="D151" s="212" t="s">
        <v>509</v>
      </c>
    </row>
    <row r="152" spans="1:4">
      <c r="A152" s="210" t="s">
        <v>491</v>
      </c>
      <c r="B152" s="211" t="s">
        <v>510</v>
      </c>
      <c r="C152" s="212" t="s">
        <v>511</v>
      </c>
      <c r="D152" s="212" t="s">
        <v>512</v>
      </c>
    </row>
    <row r="153" spans="1:4">
      <c r="A153" s="210" t="s">
        <v>491</v>
      </c>
      <c r="B153" s="211" t="s">
        <v>513</v>
      </c>
      <c r="C153" s="212" t="s">
        <v>514</v>
      </c>
      <c r="D153" s="212" t="s">
        <v>515</v>
      </c>
    </row>
    <row r="154" spans="1:4">
      <c r="A154" s="210" t="s">
        <v>491</v>
      </c>
      <c r="B154" s="211" t="s">
        <v>516</v>
      </c>
      <c r="C154" s="212" t="s">
        <v>517</v>
      </c>
      <c r="D154" s="212" t="s">
        <v>518</v>
      </c>
    </row>
    <row r="155" spans="1:4">
      <c r="A155" s="210" t="s">
        <v>491</v>
      </c>
      <c r="B155" s="211" t="s">
        <v>519</v>
      </c>
      <c r="C155" s="212" t="s">
        <v>520</v>
      </c>
      <c r="D155" s="212" t="s">
        <v>521</v>
      </c>
    </row>
    <row r="156" spans="1:4">
      <c r="A156" s="210" t="s">
        <v>491</v>
      </c>
      <c r="B156" s="211" t="s">
        <v>522</v>
      </c>
      <c r="C156" s="212" t="s">
        <v>523</v>
      </c>
      <c r="D156" s="212" t="s">
        <v>524</v>
      </c>
    </row>
    <row r="157" spans="1:4">
      <c r="A157" s="210" t="s">
        <v>491</v>
      </c>
      <c r="B157" s="211" t="s">
        <v>525</v>
      </c>
      <c r="C157" s="212" t="s">
        <v>526</v>
      </c>
      <c r="D157" s="212" t="s">
        <v>124</v>
      </c>
    </row>
    <row r="158" spans="1:4">
      <c r="A158" s="210" t="s">
        <v>491</v>
      </c>
      <c r="B158" s="211" t="s">
        <v>527</v>
      </c>
      <c r="C158" s="212" t="s">
        <v>528</v>
      </c>
      <c r="D158" s="212" t="s">
        <v>124</v>
      </c>
    </row>
    <row r="159" spans="1:4">
      <c r="A159" s="210" t="s">
        <v>491</v>
      </c>
      <c r="B159" s="211" t="s">
        <v>529</v>
      </c>
      <c r="C159" s="212" t="s">
        <v>530</v>
      </c>
      <c r="D159" s="212" t="s">
        <v>531</v>
      </c>
    </row>
    <row r="160" spans="1:4">
      <c r="A160" s="210" t="s">
        <v>491</v>
      </c>
      <c r="B160" s="211" t="s">
        <v>532</v>
      </c>
      <c r="C160" s="212" t="s">
        <v>533</v>
      </c>
      <c r="D160" s="212" t="s">
        <v>534</v>
      </c>
    </row>
    <row r="161" spans="1:4">
      <c r="A161" s="210" t="s">
        <v>491</v>
      </c>
      <c r="B161" s="211" t="s">
        <v>535</v>
      </c>
      <c r="C161" s="212" t="s">
        <v>536</v>
      </c>
      <c r="D161" s="212" t="s">
        <v>537</v>
      </c>
    </row>
    <row r="162" spans="1:4">
      <c r="A162" s="210" t="s">
        <v>491</v>
      </c>
      <c r="B162" s="211" t="s">
        <v>538</v>
      </c>
      <c r="C162" s="212" t="s">
        <v>539</v>
      </c>
      <c r="D162" s="212" t="s">
        <v>540</v>
      </c>
    </row>
    <row r="163" spans="1:4">
      <c r="A163" s="210" t="s">
        <v>491</v>
      </c>
      <c r="B163" s="211" t="s">
        <v>541</v>
      </c>
      <c r="C163" s="212" t="s">
        <v>542</v>
      </c>
      <c r="D163" s="212" t="s">
        <v>543</v>
      </c>
    </row>
    <row r="164" spans="1:4">
      <c r="A164" s="210" t="s">
        <v>491</v>
      </c>
      <c r="B164" s="211" t="s">
        <v>544</v>
      </c>
      <c r="C164" s="212" t="s">
        <v>545</v>
      </c>
      <c r="D164" s="212" t="s">
        <v>546</v>
      </c>
    </row>
    <row r="165" spans="1:4">
      <c r="A165" s="210" t="s">
        <v>491</v>
      </c>
      <c r="B165" s="211" t="s">
        <v>547</v>
      </c>
      <c r="C165" s="212" t="s">
        <v>548</v>
      </c>
      <c r="D165" s="212" t="s">
        <v>549</v>
      </c>
    </row>
    <row r="166" spans="1:4">
      <c r="A166" s="210" t="s">
        <v>491</v>
      </c>
      <c r="B166" s="211" t="s">
        <v>550</v>
      </c>
      <c r="C166" s="212" t="s">
        <v>551</v>
      </c>
      <c r="D166" s="212" t="s">
        <v>552</v>
      </c>
    </row>
    <row r="167" spans="1:4">
      <c r="A167" s="210" t="s">
        <v>491</v>
      </c>
      <c r="B167" s="211" t="s">
        <v>553</v>
      </c>
      <c r="C167" s="212" t="s">
        <v>554</v>
      </c>
      <c r="D167" s="212" t="s">
        <v>555</v>
      </c>
    </row>
    <row r="168" spans="1:4">
      <c r="A168" s="210" t="s">
        <v>491</v>
      </c>
      <c r="B168" s="211" t="s">
        <v>556</v>
      </c>
      <c r="C168" s="212" t="s">
        <v>557</v>
      </c>
      <c r="D168" s="212" t="s">
        <v>558</v>
      </c>
    </row>
    <row r="169" spans="1:4">
      <c r="A169" s="210" t="s">
        <v>491</v>
      </c>
      <c r="B169" s="211" t="s">
        <v>559</v>
      </c>
      <c r="C169" s="212" t="s">
        <v>560</v>
      </c>
      <c r="D169" s="212" t="s">
        <v>124</v>
      </c>
    </row>
    <row r="170" spans="1:4">
      <c r="A170" s="210" t="s">
        <v>491</v>
      </c>
      <c r="B170" s="211" t="s">
        <v>561</v>
      </c>
      <c r="C170" s="212" t="s">
        <v>562</v>
      </c>
      <c r="D170" s="212" t="s">
        <v>563</v>
      </c>
    </row>
    <row r="171" spans="1:4">
      <c r="A171" s="210" t="s">
        <v>491</v>
      </c>
      <c r="B171" s="211" t="s">
        <v>564</v>
      </c>
      <c r="C171" s="212" t="s">
        <v>565</v>
      </c>
      <c r="D171" s="212" t="s">
        <v>124</v>
      </c>
    </row>
    <row r="172" spans="1:4">
      <c r="A172" s="210" t="s">
        <v>491</v>
      </c>
      <c r="B172" s="211" t="s">
        <v>566</v>
      </c>
      <c r="C172" s="212" t="s">
        <v>567</v>
      </c>
      <c r="D172" s="212" t="s">
        <v>124</v>
      </c>
    </row>
    <row r="173" spans="1:4">
      <c r="A173" s="210" t="s">
        <v>491</v>
      </c>
      <c r="B173" s="211" t="s">
        <v>568</v>
      </c>
      <c r="C173" s="212" t="s">
        <v>569</v>
      </c>
      <c r="D173" s="212" t="s">
        <v>570</v>
      </c>
    </row>
    <row r="174" spans="1:4">
      <c r="A174" s="210" t="s">
        <v>491</v>
      </c>
      <c r="B174" s="211" t="s">
        <v>571</v>
      </c>
      <c r="C174" s="212" t="s">
        <v>572</v>
      </c>
      <c r="D174" s="212" t="s">
        <v>313</v>
      </c>
    </row>
    <row r="175" spans="1:4">
      <c r="A175" s="210" t="s">
        <v>491</v>
      </c>
      <c r="B175" s="211" t="s">
        <v>573</v>
      </c>
      <c r="C175" s="212" t="s">
        <v>572</v>
      </c>
      <c r="D175" s="212" t="s">
        <v>574</v>
      </c>
    </row>
    <row r="176" spans="1:4">
      <c r="A176" s="210" t="s">
        <v>491</v>
      </c>
      <c r="B176" s="211" t="s">
        <v>575</v>
      </c>
      <c r="C176" s="212" t="s">
        <v>576</v>
      </c>
      <c r="D176" s="212" t="s">
        <v>577</v>
      </c>
    </row>
    <row r="177" spans="1:4">
      <c r="A177" s="210" t="s">
        <v>491</v>
      </c>
      <c r="B177" s="211" t="s">
        <v>578</v>
      </c>
      <c r="C177" s="212" t="s">
        <v>579</v>
      </c>
      <c r="D177" s="212" t="s">
        <v>580</v>
      </c>
    </row>
    <row r="178" spans="1:4">
      <c r="A178" s="210" t="s">
        <v>581</v>
      </c>
      <c r="B178" s="211" t="s">
        <v>582</v>
      </c>
      <c r="C178" s="212" t="s">
        <v>583</v>
      </c>
      <c r="D178" s="212" t="s">
        <v>124</v>
      </c>
    </row>
    <row r="179" spans="1:4">
      <c r="A179" s="210" t="s">
        <v>581</v>
      </c>
      <c r="B179" s="211" t="s">
        <v>584</v>
      </c>
      <c r="C179" s="212" t="s">
        <v>585</v>
      </c>
      <c r="D179" s="212" t="s">
        <v>586</v>
      </c>
    </row>
    <row r="180" spans="1:4">
      <c r="A180" s="210" t="s">
        <v>581</v>
      </c>
      <c r="B180" s="211" t="s">
        <v>587</v>
      </c>
      <c r="C180" s="212" t="s">
        <v>588</v>
      </c>
      <c r="D180" s="212" t="s">
        <v>589</v>
      </c>
    </row>
    <row r="181" spans="1:4">
      <c r="A181" s="210" t="s">
        <v>581</v>
      </c>
      <c r="B181" s="211" t="s">
        <v>590</v>
      </c>
      <c r="C181" s="212" t="s">
        <v>591</v>
      </c>
      <c r="D181" s="212" t="s">
        <v>592</v>
      </c>
    </row>
    <row r="182" spans="1:4">
      <c r="A182" s="210" t="s">
        <v>581</v>
      </c>
      <c r="B182" s="211" t="s">
        <v>593</v>
      </c>
      <c r="C182" s="212" t="s">
        <v>594</v>
      </c>
      <c r="D182" s="212" t="s">
        <v>595</v>
      </c>
    </row>
    <row r="183" spans="1:4">
      <c r="A183" s="210" t="s">
        <v>581</v>
      </c>
      <c r="B183" s="211" t="s">
        <v>596</v>
      </c>
      <c r="C183" s="212" t="s">
        <v>597</v>
      </c>
      <c r="D183" s="212" t="s">
        <v>598</v>
      </c>
    </row>
    <row r="184" spans="1:4">
      <c r="A184" s="210" t="s">
        <v>581</v>
      </c>
      <c r="B184" s="211" t="s">
        <v>599</v>
      </c>
      <c r="C184" s="212" t="s">
        <v>600</v>
      </c>
      <c r="D184" s="212" t="s">
        <v>601</v>
      </c>
    </row>
    <row r="185" spans="1:4">
      <c r="A185" s="210" t="s">
        <v>581</v>
      </c>
      <c r="B185" s="211" t="s">
        <v>423</v>
      </c>
      <c r="C185" s="212" t="s">
        <v>602</v>
      </c>
      <c r="D185" s="212" t="s">
        <v>124</v>
      </c>
    </row>
    <row r="186" spans="1:4">
      <c r="A186" s="210" t="s">
        <v>581</v>
      </c>
      <c r="B186" s="211" t="s">
        <v>603</v>
      </c>
      <c r="C186" s="212" t="s">
        <v>604</v>
      </c>
      <c r="D186" s="212" t="s">
        <v>605</v>
      </c>
    </row>
    <row r="187" spans="1:4">
      <c r="A187" s="210" t="s">
        <v>581</v>
      </c>
      <c r="B187" s="211" t="s">
        <v>606</v>
      </c>
      <c r="C187" s="212" t="s">
        <v>607</v>
      </c>
      <c r="D187" s="212" t="s">
        <v>608</v>
      </c>
    </row>
    <row r="188" spans="1:4">
      <c r="A188" s="210" t="s">
        <v>581</v>
      </c>
      <c r="B188" s="211" t="s">
        <v>609</v>
      </c>
      <c r="C188" s="212" t="s">
        <v>610</v>
      </c>
      <c r="D188" s="212" t="s">
        <v>124</v>
      </c>
    </row>
    <row r="189" spans="1:4">
      <c r="A189" s="210" t="s">
        <v>581</v>
      </c>
      <c r="B189" s="211" t="s">
        <v>611</v>
      </c>
      <c r="C189" s="212" t="s">
        <v>612</v>
      </c>
      <c r="D189" s="212" t="s">
        <v>613</v>
      </c>
    </row>
    <row r="190" spans="1:4">
      <c r="A190" s="210" t="s">
        <v>581</v>
      </c>
      <c r="B190" s="211" t="s">
        <v>614</v>
      </c>
      <c r="C190" s="212" t="s">
        <v>615</v>
      </c>
      <c r="D190" s="212" t="s">
        <v>616</v>
      </c>
    </row>
    <row r="191" spans="1:4">
      <c r="A191" s="210" t="s">
        <v>581</v>
      </c>
      <c r="B191" s="211" t="s">
        <v>617</v>
      </c>
      <c r="C191" s="212" t="s">
        <v>618</v>
      </c>
      <c r="D191" s="212" t="s">
        <v>124</v>
      </c>
    </row>
    <row r="192" spans="1:4">
      <c r="A192" s="210" t="s">
        <v>581</v>
      </c>
      <c r="B192" s="211" t="s">
        <v>619</v>
      </c>
      <c r="C192" s="212" t="s">
        <v>620</v>
      </c>
      <c r="D192" s="212" t="s">
        <v>621</v>
      </c>
    </row>
    <row r="193" spans="1:4">
      <c r="A193" s="210" t="s">
        <v>581</v>
      </c>
      <c r="B193" s="211" t="s">
        <v>622</v>
      </c>
      <c r="C193" s="212" t="s">
        <v>623</v>
      </c>
      <c r="D193" s="212" t="s">
        <v>124</v>
      </c>
    </row>
    <row r="194" spans="1:4">
      <c r="A194" s="210" t="s">
        <v>581</v>
      </c>
      <c r="B194" s="211" t="s">
        <v>624</v>
      </c>
      <c r="C194" s="212" t="s">
        <v>124</v>
      </c>
      <c r="D194" s="212" t="s">
        <v>124</v>
      </c>
    </row>
    <row r="195" spans="1:4">
      <c r="A195" s="210" t="s">
        <v>581</v>
      </c>
      <c r="B195" s="211" t="s">
        <v>625</v>
      </c>
      <c r="C195" s="212" t="s">
        <v>626</v>
      </c>
      <c r="D195" s="212" t="s">
        <v>627</v>
      </c>
    </row>
    <row r="196" spans="1:4">
      <c r="A196" s="210" t="s">
        <v>581</v>
      </c>
      <c r="B196" s="211" t="s">
        <v>628</v>
      </c>
      <c r="C196" s="212" t="s">
        <v>629</v>
      </c>
      <c r="D196" s="212" t="s">
        <v>630</v>
      </c>
    </row>
    <row r="197" spans="1:4">
      <c r="A197" s="210" t="s">
        <v>581</v>
      </c>
      <c r="B197" s="211" t="s">
        <v>631</v>
      </c>
      <c r="C197" s="212" t="s">
        <v>632</v>
      </c>
      <c r="D197" s="212" t="s">
        <v>633</v>
      </c>
    </row>
    <row r="198" spans="1:4">
      <c r="A198" s="210" t="s">
        <v>581</v>
      </c>
      <c r="B198" s="211" t="s">
        <v>634</v>
      </c>
      <c r="C198" s="212" t="s">
        <v>635</v>
      </c>
      <c r="D198" s="212" t="s">
        <v>636</v>
      </c>
    </row>
    <row r="199" spans="1:4">
      <c r="A199" s="210" t="s">
        <v>581</v>
      </c>
      <c r="B199" s="211" t="s">
        <v>637</v>
      </c>
      <c r="C199" s="212" t="s">
        <v>638</v>
      </c>
      <c r="D199" s="212" t="s">
        <v>124</v>
      </c>
    </row>
    <row r="200" spans="1:4">
      <c r="A200" s="210" t="s">
        <v>581</v>
      </c>
      <c r="B200" s="211" t="s">
        <v>639</v>
      </c>
      <c r="C200" s="212" t="s">
        <v>640</v>
      </c>
      <c r="D200" s="212" t="s">
        <v>641</v>
      </c>
    </row>
    <row r="201" spans="1:4">
      <c r="A201" s="210" t="s">
        <v>581</v>
      </c>
      <c r="B201" s="211" t="s">
        <v>642</v>
      </c>
      <c r="C201" s="212" t="s">
        <v>124</v>
      </c>
      <c r="D201" s="212" t="s">
        <v>124</v>
      </c>
    </row>
    <row r="202" spans="1:4" ht="23">
      <c r="A202" s="210" t="s">
        <v>581</v>
      </c>
      <c r="B202" s="211" t="s">
        <v>643</v>
      </c>
      <c r="C202" s="212" t="s">
        <v>644</v>
      </c>
      <c r="D202" s="212" t="s">
        <v>645</v>
      </c>
    </row>
    <row r="203" spans="1:4">
      <c r="A203" s="210" t="s">
        <v>581</v>
      </c>
      <c r="B203" s="211" t="s">
        <v>646</v>
      </c>
      <c r="C203" s="212" t="s">
        <v>647</v>
      </c>
      <c r="D203" s="212" t="s">
        <v>648</v>
      </c>
    </row>
    <row r="204" spans="1:4">
      <c r="A204" s="210" t="s">
        <v>581</v>
      </c>
      <c r="B204" s="211" t="s">
        <v>287</v>
      </c>
      <c r="C204" s="212" t="s">
        <v>649</v>
      </c>
      <c r="D204" s="212" t="s">
        <v>124</v>
      </c>
    </row>
    <row r="205" spans="1:4">
      <c r="A205" s="210" t="s">
        <v>581</v>
      </c>
      <c r="B205" s="211" t="s">
        <v>650</v>
      </c>
      <c r="C205" s="212" t="s">
        <v>651</v>
      </c>
      <c r="D205" s="212" t="s">
        <v>652</v>
      </c>
    </row>
    <row r="206" spans="1:4">
      <c r="A206" s="210" t="s">
        <v>653</v>
      </c>
      <c r="B206" s="211" t="s">
        <v>654</v>
      </c>
      <c r="C206" s="212" t="s">
        <v>655</v>
      </c>
      <c r="D206" s="212" t="s">
        <v>124</v>
      </c>
    </row>
    <row r="207" spans="1:4">
      <c r="A207" s="210" t="s">
        <v>653</v>
      </c>
      <c r="B207" s="211" t="s">
        <v>656</v>
      </c>
      <c r="C207" s="212" t="s">
        <v>657</v>
      </c>
      <c r="D207" s="212" t="s">
        <v>124</v>
      </c>
    </row>
    <row r="208" spans="1:4">
      <c r="A208" s="210" t="s">
        <v>653</v>
      </c>
      <c r="B208" s="211" t="s">
        <v>658</v>
      </c>
      <c r="C208" s="212" t="s">
        <v>659</v>
      </c>
      <c r="D208" s="212" t="s">
        <v>124</v>
      </c>
    </row>
    <row r="209" spans="1:4">
      <c r="A209" s="210" t="s">
        <v>653</v>
      </c>
      <c r="B209" s="211" t="s">
        <v>660</v>
      </c>
      <c r="C209" s="212" t="s">
        <v>661</v>
      </c>
      <c r="D209" s="212" t="s">
        <v>124</v>
      </c>
    </row>
    <row r="210" spans="1:4">
      <c r="A210" s="210" t="s">
        <v>653</v>
      </c>
      <c r="B210" s="211" t="s">
        <v>662</v>
      </c>
      <c r="C210" s="212" t="s">
        <v>663</v>
      </c>
      <c r="D210" s="212" t="s">
        <v>124</v>
      </c>
    </row>
    <row r="211" spans="1:4">
      <c r="A211" s="210" t="s">
        <v>653</v>
      </c>
      <c r="B211" s="211" t="s">
        <v>664</v>
      </c>
      <c r="C211" s="212" t="s">
        <v>665</v>
      </c>
      <c r="D211" s="212" t="s">
        <v>124</v>
      </c>
    </row>
    <row r="212" spans="1:4">
      <c r="A212" s="210" t="s">
        <v>653</v>
      </c>
      <c r="B212" s="211" t="s">
        <v>666</v>
      </c>
      <c r="C212" s="212" t="s">
        <v>667</v>
      </c>
      <c r="D212" s="212" t="s">
        <v>124</v>
      </c>
    </row>
    <row r="213" spans="1:4">
      <c r="A213" s="210" t="s">
        <v>653</v>
      </c>
      <c r="B213" s="211" t="s">
        <v>668</v>
      </c>
      <c r="C213" s="212" t="s">
        <v>669</v>
      </c>
      <c r="D213" s="212" t="s">
        <v>124</v>
      </c>
    </row>
    <row r="214" spans="1:4">
      <c r="A214" s="210" t="s">
        <v>653</v>
      </c>
      <c r="B214" s="211" t="s">
        <v>670</v>
      </c>
      <c r="C214" s="212" t="s">
        <v>671</v>
      </c>
      <c r="D214" s="212" t="s">
        <v>124</v>
      </c>
    </row>
    <row r="215" spans="1:4">
      <c r="A215" s="210" t="s">
        <v>653</v>
      </c>
      <c r="B215" s="211" t="s">
        <v>672</v>
      </c>
      <c r="C215" s="212" t="s">
        <v>673</v>
      </c>
      <c r="D215" s="212" t="s">
        <v>124</v>
      </c>
    </row>
    <row r="216" spans="1:4">
      <c r="A216" s="210" t="s">
        <v>653</v>
      </c>
      <c r="B216" s="211" t="s">
        <v>674</v>
      </c>
      <c r="C216" s="212" t="s">
        <v>675</v>
      </c>
      <c r="D216" s="212" t="s">
        <v>124</v>
      </c>
    </row>
    <row r="217" spans="1:4">
      <c r="A217" s="210" t="s">
        <v>653</v>
      </c>
      <c r="B217" s="211" t="s">
        <v>676</v>
      </c>
      <c r="C217" s="212" t="s">
        <v>677</v>
      </c>
      <c r="D217" s="212" t="s">
        <v>124</v>
      </c>
    </row>
    <row r="218" spans="1:4">
      <c r="A218" s="210" t="s">
        <v>653</v>
      </c>
      <c r="B218" s="211" t="s">
        <v>678</v>
      </c>
      <c r="C218" s="212" t="s">
        <v>679</v>
      </c>
      <c r="D218" s="212" t="s">
        <v>124</v>
      </c>
    </row>
    <row r="219" spans="1:4">
      <c r="A219" s="210" t="s">
        <v>653</v>
      </c>
      <c r="B219" s="211" t="s">
        <v>680</v>
      </c>
      <c r="C219" s="212" t="s">
        <v>681</v>
      </c>
      <c r="D219" s="212" t="s">
        <v>124</v>
      </c>
    </row>
    <row r="220" spans="1:4">
      <c r="A220" s="210" t="s">
        <v>653</v>
      </c>
      <c r="B220" s="211" t="s">
        <v>682</v>
      </c>
      <c r="C220" s="212" t="s">
        <v>683</v>
      </c>
      <c r="D220" s="212" t="s">
        <v>124</v>
      </c>
    </row>
    <row r="221" spans="1:4">
      <c r="A221" s="210" t="s">
        <v>684</v>
      </c>
      <c r="B221" s="211" t="s">
        <v>685</v>
      </c>
      <c r="C221" s="212" t="s">
        <v>686</v>
      </c>
      <c r="D221" s="212" t="s">
        <v>687</v>
      </c>
    </row>
    <row r="222" spans="1:4">
      <c r="A222" s="210" t="s">
        <v>684</v>
      </c>
      <c r="B222" s="211" t="s">
        <v>688</v>
      </c>
      <c r="C222" s="212" t="s">
        <v>689</v>
      </c>
      <c r="D222" s="212" t="s">
        <v>690</v>
      </c>
    </row>
    <row r="223" spans="1:4">
      <c r="A223" s="210" t="s">
        <v>684</v>
      </c>
      <c r="B223" s="211" t="s">
        <v>691</v>
      </c>
      <c r="C223" s="212" t="s">
        <v>692</v>
      </c>
      <c r="D223" s="212" t="s">
        <v>693</v>
      </c>
    </row>
    <row r="224" spans="1:4" ht="23">
      <c r="A224" s="210" t="s">
        <v>684</v>
      </c>
      <c r="B224" s="211" t="s">
        <v>694</v>
      </c>
      <c r="C224" s="212" t="s">
        <v>695</v>
      </c>
      <c r="D224" s="212" t="s">
        <v>696</v>
      </c>
    </row>
    <row r="225" spans="1:4">
      <c r="A225" s="210" t="s">
        <v>684</v>
      </c>
      <c r="B225" s="211" t="s">
        <v>697</v>
      </c>
      <c r="C225" s="212" t="s">
        <v>698</v>
      </c>
      <c r="D225" s="212" t="s">
        <v>699</v>
      </c>
    </row>
    <row r="226" spans="1:4" ht="23">
      <c r="A226" s="210" t="s">
        <v>684</v>
      </c>
      <c r="B226" s="211" t="s">
        <v>700</v>
      </c>
      <c r="C226" s="212" t="s">
        <v>701</v>
      </c>
      <c r="D226" s="212" t="s">
        <v>702</v>
      </c>
    </row>
    <row r="227" spans="1:4" ht="23">
      <c r="A227" s="210" t="s">
        <v>684</v>
      </c>
      <c r="B227" s="211" t="s">
        <v>703</v>
      </c>
      <c r="C227" s="212" t="s">
        <v>704</v>
      </c>
      <c r="D227" s="212" t="s">
        <v>705</v>
      </c>
    </row>
    <row r="228" spans="1:4">
      <c r="A228" s="210" t="s">
        <v>684</v>
      </c>
      <c r="B228" s="211" t="s">
        <v>706</v>
      </c>
      <c r="C228" s="212" t="s">
        <v>707</v>
      </c>
      <c r="D228" s="212" t="s">
        <v>708</v>
      </c>
    </row>
    <row r="229" spans="1:4" ht="23">
      <c r="A229" s="210" t="s">
        <v>684</v>
      </c>
      <c r="B229" s="211" t="s">
        <v>709</v>
      </c>
      <c r="C229" s="212" t="s">
        <v>710</v>
      </c>
      <c r="D229" s="212" t="s">
        <v>711</v>
      </c>
    </row>
    <row r="230" spans="1:4" ht="23">
      <c r="A230" s="210" t="s">
        <v>684</v>
      </c>
      <c r="B230" s="211" t="s">
        <v>712</v>
      </c>
      <c r="C230" s="212" t="s">
        <v>713</v>
      </c>
      <c r="D230" s="212" t="s">
        <v>714</v>
      </c>
    </row>
    <row r="231" spans="1:4" ht="23">
      <c r="A231" s="210" t="s">
        <v>684</v>
      </c>
      <c r="B231" s="211" t="s">
        <v>715</v>
      </c>
      <c r="C231" s="212" t="s">
        <v>716</v>
      </c>
      <c r="D231" s="212" t="s">
        <v>717</v>
      </c>
    </row>
    <row r="232" spans="1:4" ht="23">
      <c r="A232" s="210" t="s">
        <v>684</v>
      </c>
      <c r="B232" s="211" t="s">
        <v>718</v>
      </c>
      <c r="C232" s="212" t="s">
        <v>719</v>
      </c>
      <c r="D232" s="212" t="s">
        <v>720</v>
      </c>
    </row>
    <row r="233" spans="1:4" ht="23">
      <c r="A233" s="210" t="s">
        <v>684</v>
      </c>
      <c r="B233" s="211" t="s">
        <v>721</v>
      </c>
      <c r="C233" s="212" t="s">
        <v>722</v>
      </c>
      <c r="D233" s="212" t="s">
        <v>723</v>
      </c>
    </row>
    <row r="234" spans="1:4" ht="23">
      <c r="A234" s="210" t="s">
        <v>684</v>
      </c>
      <c r="B234" s="211" t="s">
        <v>724</v>
      </c>
      <c r="C234" s="212" t="s">
        <v>725</v>
      </c>
      <c r="D234" s="212" t="s">
        <v>726</v>
      </c>
    </row>
    <row r="235" spans="1:4" ht="23">
      <c r="A235" s="210" t="s">
        <v>684</v>
      </c>
      <c r="B235" s="211" t="s">
        <v>727</v>
      </c>
      <c r="C235" s="212" t="s">
        <v>728</v>
      </c>
      <c r="D235" s="212" t="s">
        <v>729</v>
      </c>
    </row>
    <row r="236" spans="1:4" ht="23">
      <c r="A236" s="210" t="s">
        <v>684</v>
      </c>
      <c r="B236" s="211" t="s">
        <v>730</v>
      </c>
      <c r="C236" s="212" t="s">
        <v>731</v>
      </c>
      <c r="D236" s="212" t="s">
        <v>732</v>
      </c>
    </row>
    <row r="237" spans="1:4" ht="23">
      <c r="A237" s="210" t="s">
        <v>684</v>
      </c>
      <c r="B237" s="211" t="s">
        <v>733</v>
      </c>
      <c r="C237" s="212" t="s">
        <v>734</v>
      </c>
      <c r="D237" s="212" t="s">
        <v>735</v>
      </c>
    </row>
    <row r="238" spans="1:4">
      <c r="A238" s="210" t="s">
        <v>736</v>
      </c>
      <c r="B238" s="211" t="s">
        <v>737</v>
      </c>
      <c r="C238" s="212" t="s">
        <v>738</v>
      </c>
      <c r="D238" s="212" t="s">
        <v>739</v>
      </c>
    </row>
    <row r="239" spans="1:4">
      <c r="A239" s="210" t="s">
        <v>736</v>
      </c>
      <c r="B239" s="211" t="s">
        <v>740</v>
      </c>
      <c r="C239" s="212" t="s">
        <v>741</v>
      </c>
      <c r="D239" s="212" t="s">
        <v>742</v>
      </c>
    </row>
    <row r="240" spans="1:4">
      <c r="A240" s="210" t="s">
        <v>736</v>
      </c>
      <c r="B240" s="211" t="s">
        <v>743</v>
      </c>
      <c r="C240" s="212" t="s">
        <v>744</v>
      </c>
      <c r="D240" s="212" t="s">
        <v>124</v>
      </c>
    </row>
    <row r="241" spans="1:4">
      <c r="A241" s="210" t="s">
        <v>736</v>
      </c>
      <c r="B241" s="211" t="s">
        <v>745</v>
      </c>
      <c r="C241" s="212" t="s">
        <v>746</v>
      </c>
      <c r="D241" s="212" t="s">
        <v>124</v>
      </c>
    </row>
    <row r="242" spans="1:4">
      <c r="A242" s="210" t="s">
        <v>736</v>
      </c>
      <c r="B242" s="211" t="s">
        <v>747</v>
      </c>
      <c r="C242" s="212" t="s">
        <v>748</v>
      </c>
      <c r="D242" s="212" t="s">
        <v>749</v>
      </c>
    </row>
    <row r="243" spans="1:4">
      <c r="A243" s="210" t="s">
        <v>736</v>
      </c>
      <c r="B243" s="211" t="s">
        <v>750</v>
      </c>
      <c r="C243" s="212" t="s">
        <v>751</v>
      </c>
      <c r="D243" s="212" t="s">
        <v>124</v>
      </c>
    </row>
    <row r="244" spans="1:4">
      <c r="A244" s="210" t="s">
        <v>736</v>
      </c>
      <c r="B244" s="211" t="s">
        <v>752</v>
      </c>
      <c r="C244" s="212" t="s">
        <v>753</v>
      </c>
      <c r="D244" s="212" t="s">
        <v>124</v>
      </c>
    </row>
    <row r="245" spans="1:4">
      <c r="A245" s="210" t="s">
        <v>736</v>
      </c>
      <c r="B245" s="211" t="s">
        <v>754</v>
      </c>
      <c r="C245" s="212" t="s">
        <v>755</v>
      </c>
      <c r="D245" s="212" t="s">
        <v>756</v>
      </c>
    </row>
    <row r="246" spans="1:4">
      <c r="A246" s="210" t="s">
        <v>736</v>
      </c>
      <c r="B246" s="211" t="s">
        <v>757</v>
      </c>
      <c r="C246" s="212" t="s">
        <v>758</v>
      </c>
      <c r="D246" s="212" t="s">
        <v>759</v>
      </c>
    </row>
    <row r="247" spans="1:4">
      <c r="A247" s="210" t="s">
        <v>760</v>
      </c>
      <c r="B247" s="211" t="s">
        <v>761</v>
      </c>
      <c r="C247" s="212" t="s">
        <v>762</v>
      </c>
      <c r="D247" s="212" t="s">
        <v>124</v>
      </c>
    </row>
    <row r="248" spans="1:4">
      <c r="A248" s="210" t="s">
        <v>760</v>
      </c>
      <c r="B248" s="211" t="s">
        <v>763</v>
      </c>
      <c r="C248" s="212" t="s">
        <v>764</v>
      </c>
      <c r="D248" s="212" t="s">
        <v>765</v>
      </c>
    </row>
    <row r="249" spans="1:4">
      <c r="A249" s="210" t="s">
        <v>760</v>
      </c>
      <c r="B249" s="211" t="s">
        <v>766</v>
      </c>
      <c r="C249" s="212" t="s">
        <v>767</v>
      </c>
      <c r="D249" s="212" t="s">
        <v>124</v>
      </c>
    </row>
    <row r="250" spans="1:4">
      <c r="A250" s="210" t="s">
        <v>760</v>
      </c>
      <c r="B250" s="211" t="s">
        <v>768</v>
      </c>
      <c r="C250" s="212" t="s">
        <v>769</v>
      </c>
      <c r="D250" s="212" t="s">
        <v>124</v>
      </c>
    </row>
    <row r="251" spans="1:4">
      <c r="A251" s="210" t="s">
        <v>760</v>
      </c>
      <c r="B251" s="211" t="s">
        <v>770</v>
      </c>
      <c r="C251" s="212" t="s">
        <v>771</v>
      </c>
      <c r="D251" s="212" t="s">
        <v>124</v>
      </c>
    </row>
    <row r="252" spans="1:4" ht="23">
      <c r="A252" s="210" t="s">
        <v>760</v>
      </c>
      <c r="B252" s="211" t="s">
        <v>772</v>
      </c>
      <c r="C252" s="212" t="s">
        <v>773</v>
      </c>
      <c r="D252" s="212" t="s">
        <v>774</v>
      </c>
    </row>
    <row r="253" spans="1:4">
      <c r="A253" s="210" t="s">
        <v>760</v>
      </c>
      <c r="B253" s="211" t="s">
        <v>775</v>
      </c>
      <c r="C253" s="212" t="s">
        <v>776</v>
      </c>
      <c r="D253" s="212" t="s">
        <v>124</v>
      </c>
    </row>
    <row r="254" spans="1:4" ht="23">
      <c r="A254" s="210" t="s">
        <v>760</v>
      </c>
      <c r="B254" s="211" t="s">
        <v>777</v>
      </c>
      <c r="C254" s="212" t="s">
        <v>778</v>
      </c>
      <c r="D254" s="212" t="s">
        <v>124</v>
      </c>
    </row>
    <row r="255" spans="1:4">
      <c r="A255" s="210" t="s">
        <v>760</v>
      </c>
      <c r="B255" s="211" t="s">
        <v>779</v>
      </c>
      <c r="C255" s="212" t="s">
        <v>780</v>
      </c>
      <c r="D255" s="212" t="s">
        <v>124</v>
      </c>
    </row>
    <row r="256" spans="1:4" ht="23">
      <c r="A256" s="210" t="s">
        <v>760</v>
      </c>
      <c r="B256" s="211" t="s">
        <v>781</v>
      </c>
      <c r="C256" s="212" t="s">
        <v>782</v>
      </c>
      <c r="D256" s="212" t="s">
        <v>783</v>
      </c>
    </row>
    <row r="257" spans="1:4">
      <c r="A257" s="210" t="s">
        <v>760</v>
      </c>
      <c r="B257" s="211" t="s">
        <v>784</v>
      </c>
      <c r="C257" s="212" t="s">
        <v>785</v>
      </c>
      <c r="D257" s="212" t="s">
        <v>786</v>
      </c>
    </row>
    <row r="258" spans="1:4">
      <c r="A258" s="210" t="s">
        <v>760</v>
      </c>
      <c r="B258" s="211" t="s">
        <v>787</v>
      </c>
      <c r="C258" s="212" t="s">
        <v>788</v>
      </c>
      <c r="D258" s="212" t="s">
        <v>789</v>
      </c>
    </row>
    <row r="259" spans="1:4" ht="23">
      <c r="A259" s="210" t="s">
        <v>760</v>
      </c>
      <c r="B259" s="211" t="s">
        <v>790</v>
      </c>
      <c r="C259" s="212" t="s">
        <v>791</v>
      </c>
      <c r="D259" s="212" t="s">
        <v>792</v>
      </c>
    </row>
    <row r="260" spans="1:4">
      <c r="A260" s="210" t="s">
        <v>760</v>
      </c>
      <c r="B260" s="211" t="s">
        <v>793</v>
      </c>
      <c r="C260" s="212" t="s">
        <v>794</v>
      </c>
      <c r="D260" s="212" t="s">
        <v>795</v>
      </c>
    </row>
    <row r="261" spans="1:4">
      <c r="A261" s="210" t="s">
        <v>760</v>
      </c>
      <c r="B261" s="211" t="s">
        <v>796</v>
      </c>
      <c r="C261" s="212" t="s">
        <v>797</v>
      </c>
      <c r="D261" s="212" t="s">
        <v>798</v>
      </c>
    </row>
    <row r="262" spans="1:4">
      <c r="A262" s="210" t="s">
        <v>760</v>
      </c>
      <c r="B262" s="211" t="s">
        <v>799</v>
      </c>
      <c r="C262" s="212" t="s">
        <v>800</v>
      </c>
      <c r="D262" s="212" t="s">
        <v>801</v>
      </c>
    </row>
    <row r="263" spans="1:4">
      <c r="A263" s="210" t="s">
        <v>760</v>
      </c>
      <c r="B263" s="211" t="s">
        <v>802</v>
      </c>
      <c r="C263" s="212" t="s">
        <v>803</v>
      </c>
      <c r="D263" s="212" t="s">
        <v>804</v>
      </c>
    </row>
    <row r="264" spans="1:4" ht="23">
      <c r="A264" s="210" t="s">
        <v>760</v>
      </c>
      <c r="B264" s="211" t="s">
        <v>805</v>
      </c>
      <c r="C264" s="212" t="s">
        <v>806</v>
      </c>
      <c r="D264" s="212" t="s">
        <v>124</v>
      </c>
    </row>
    <row r="265" spans="1:4">
      <c r="A265" s="210" t="s">
        <v>760</v>
      </c>
      <c r="B265" s="211" t="s">
        <v>807</v>
      </c>
      <c r="C265" s="212" t="s">
        <v>808</v>
      </c>
      <c r="D265" s="212" t="s">
        <v>809</v>
      </c>
    </row>
    <row r="266" spans="1:4">
      <c r="A266" s="210" t="s">
        <v>760</v>
      </c>
      <c r="B266" s="211" t="s">
        <v>810</v>
      </c>
      <c r="C266" s="212" t="s">
        <v>811</v>
      </c>
      <c r="D266" s="212" t="s">
        <v>812</v>
      </c>
    </row>
    <row r="267" spans="1:4">
      <c r="A267" s="210" t="s">
        <v>760</v>
      </c>
      <c r="B267" s="211" t="s">
        <v>813</v>
      </c>
      <c r="C267" s="212" t="s">
        <v>814</v>
      </c>
      <c r="D267" s="212" t="s">
        <v>815</v>
      </c>
    </row>
    <row r="268" spans="1:4">
      <c r="A268" s="210" t="s">
        <v>760</v>
      </c>
      <c r="B268" s="211" t="s">
        <v>816</v>
      </c>
      <c r="C268" s="212" t="s">
        <v>817</v>
      </c>
      <c r="D268" s="212" t="s">
        <v>818</v>
      </c>
    </row>
    <row r="269" spans="1:4">
      <c r="A269" s="210" t="s">
        <v>760</v>
      </c>
      <c r="B269" s="211" t="s">
        <v>819</v>
      </c>
      <c r="C269" s="212" t="s">
        <v>820</v>
      </c>
      <c r="D269" s="212" t="s">
        <v>821</v>
      </c>
    </row>
    <row r="270" spans="1:4">
      <c r="A270" s="210" t="s">
        <v>760</v>
      </c>
      <c r="B270" s="211" t="s">
        <v>822</v>
      </c>
      <c r="C270" s="212" t="s">
        <v>823</v>
      </c>
      <c r="D270" s="212" t="s">
        <v>824</v>
      </c>
    </row>
    <row r="271" spans="1:4">
      <c r="A271" s="210" t="s">
        <v>760</v>
      </c>
      <c r="B271" s="211" t="s">
        <v>825</v>
      </c>
      <c r="C271" s="212" t="s">
        <v>826</v>
      </c>
      <c r="D271" s="212" t="s">
        <v>827</v>
      </c>
    </row>
    <row r="272" spans="1:4">
      <c r="A272" s="210" t="s">
        <v>760</v>
      </c>
      <c r="B272" s="211" t="s">
        <v>828</v>
      </c>
      <c r="C272" s="212" t="s">
        <v>829</v>
      </c>
      <c r="D272" s="212" t="s">
        <v>124</v>
      </c>
    </row>
    <row r="273" spans="1:4">
      <c r="A273" s="210" t="s">
        <v>760</v>
      </c>
      <c r="B273" s="211" t="s">
        <v>830</v>
      </c>
      <c r="C273" s="212" t="s">
        <v>831</v>
      </c>
      <c r="D273" s="212" t="s">
        <v>832</v>
      </c>
    </row>
    <row r="274" spans="1:4">
      <c r="A274" s="210" t="s">
        <v>760</v>
      </c>
      <c r="B274" s="211" t="s">
        <v>833</v>
      </c>
      <c r="C274" s="212" t="s">
        <v>834</v>
      </c>
      <c r="D274" s="212" t="s">
        <v>124</v>
      </c>
    </row>
    <row r="275" spans="1:4">
      <c r="A275" s="210" t="s">
        <v>760</v>
      </c>
      <c r="B275" s="211" t="s">
        <v>835</v>
      </c>
      <c r="C275" s="212" t="s">
        <v>836</v>
      </c>
      <c r="D275" s="212" t="s">
        <v>124</v>
      </c>
    </row>
    <row r="276" spans="1:4">
      <c r="A276" s="210" t="s">
        <v>760</v>
      </c>
      <c r="B276" s="211" t="s">
        <v>837</v>
      </c>
      <c r="C276" s="212" t="s">
        <v>838</v>
      </c>
      <c r="D276" s="212" t="s">
        <v>124</v>
      </c>
    </row>
    <row r="277" spans="1:4" ht="23">
      <c r="A277" s="210" t="s">
        <v>760</v>
      </c>
      <c r="B277" s="211" t="s">
        <v>839</v>
      </c>
      <c r="C277" s="212" t="s">
        <v>840</v>
      </c>
      <c r="D277" s="212" t="s">
        <v>124</v>
      </c>
    </row>
    <row r="278" spans="1:4">
      <c r="A278" s="210" t="s">
        <v>760</v>
      </c>
      <c r="B278" s="211" t="s">
        <v>841</v>
      </c>
      <c r="C278" s="212" t="s">
        <v>842</v>
      </c>
      <c r="D278" s="212" t="s">
        <v>843</v>
      </c>
    </row>
    <row r="279" spans="1:4">
      <c r="A279" s="210" t="s">
        <v>760</v>
      </c>
      <c r="B279" s="211" t="s">
        <v>844</v>
      </c>
      <c r="C279" s="212" t="s">
        <v>845</v>
      </c>
      <c r="D279" s="212" t="s">
        <v>846</v>
      </c>
    </row>
    <row r="280" spans="1:4">
      <c r="A280" s="210" t="s">
        <v>760</v>
      </c>
      <c r="B280" s="211" t="s">
        <v>847</v>
      </c>
      <c r="C280" s="212" t="s">
        <v>848</v>
      </c>
      <c r="D280" s="212" t="s">
        <v>849</v>
      </c>
    </row>
    <row r="281" spans="1:4">
      <c r="A281" s="210" t="s">
        <v>850</v>
      </c>
      <c r="B281" s="211" t="s">
        <v>851</v>
      </c>
      <c r="C281" s="212" t="s">
        <v>852</v>
      </c>
      <c r="D281" s="212" t="s">
        <v>853</v>
      </c>
    </row>
    <row r="282" spans="1:4">
      <c r="A282" s="210" t="s">
        <v>850</v>
      </c>
      <c r="B282" s="211" t="s">
        <v>854</v>
      </c>
      <c r="C282" s="212" t="s">
        <v>855</v>
      </c>
      <c r="D282" s="212" t="s">
        <v>856</v>
      </c>
    </row>
    <row r="283" spans="1:4">
      <c r="A283" s="210" t="s">
        <v>850</v>
      </c>
      <c r="B283" s="211" t="s">
        <v>857</v>
      </c>
      <c r="C283" s="212" t="s">
        <v>858</v>
      </c>
      <c r="D283" s="212" t="s">
        <v>859</v>
      </c>
    </row>
    <row r="284" spans="1:4">
      <c r="A284" s="210" t="s">
        <v>850</v>
      </c>
      <c r="B284" s="211" t="s">
        <v>860</v>
      </c>
      <c r="C284" s="212" t="s">
        <v>861</v>
      </c>
      <c r="D284" s="212" t="s">
        <v>862</v>
      </c>
    </row>
    <row r="285" spans="1:4">
      <c r="A285" s="210" t="s">
        <v>850</v>
      </c>
      <c r="B285" s="211" t="s">
        <v>863</v>
      </c>
      <c r="C285" s="212" t="s">
        <v>864</v>
      </c>
      <c r="D285" s="212" t="s">
        <v>124</v>
      </c>
    </row>
    <row r="286" spans="1:4">
      <c r="A286" s="210" t="s">
        <v>850</v>
      </c>
      <c r="B286" s="211" t="s">
        <v>865</v>
      </c>
      <c r="C286" s="212" t="s">
        <v>866</v>
      </c>
      <c r="D286" s="212" t="s">
        <v>867</v>
      </c>
    </row>
    <row r="287" spans="1:4" ht="23">
      <c r="A287" s="210" t="s">
        <v>850</v>
      </c>
      <c r="B287" s="211" t="s">
        <v>868</v>
      </c>
      <c r="C287" s="212" t="s">
        <v>869</v>
      </c>
      <c r="D287" s="212" t="s">
        <v>870</v>
      </c>
    </row>
    <row r="288" spans="1:4">
      <c r="A288" s="210" t="s">
        <v>871</v>
      </c>
      <c r="B288" s="211" t="s">
        <v>872</v>
      </c>
      <c r="C288" s="212" t="s">
        <v>873</v>
      </c>
      <c r="D288" s="212" t="s">
        <v>874</v>
      </c>
    </row>
    <row r="289" spans="1:4" ht="23">
      <c r="A289" s="210" t="s">
        <v>871</v>
      </c>
      <c r="B289" s="211" t="s">
        <v>875</v>
      </c>
      <c r="C289" s="212" t="s">
        <v>876</v>
      </c>
      <c r="D289" s="212" t="s">
        <v>877</v>
      </c>
    </row>
    <row r="290" spans="1:4">
      <c r="A290" s="210" t="s">
        <v>871</v>
      </c>
      <c r="B290" s="211" t="s">
        <v>878</v>
      </c>
      <c r="C290" s="212" t="s">
        <v>879</v>
      </c>
      <c r="D290" s="212" t="s">
        <v>880</v>
      </c>
    </row>
    <row r="291" spans="1:4">
      <c r="A291" s="210" t="s">
        <v>871</v>
      </c>
      <c r="B291" s="211" t="s">
        <v>881</v>
      </c>
      <c r="C291" s="212" t="s">
        <v>882</v>
      </c>
      <c r="D291" s="212" t="s">
        <v>883</v>
      </c>
    </row>
    <row r="292" spans="1:4">
      <c r="A292" s="210" t="s">
        <v>884</v>
      </c>
      <c r="B292" s="211" t="s">
        <v>885</v>
      </c>
      <c r="C292" s="212" t="s">
        <v>886</v>
      </c>
      <c r="D292" s="212" t="s">
        <v>853</v>
      </c>
    </row>
    <row r="293" spans="1:4">
      <c r="A293" s="210" t="s">
        <v>884</v>
      </c>
      <c r="B293" s="211" t="s">
        <v>887</v>
      </c>
      <c r="C293" s="212" t="s">
        <v>888</v>
      </c>
      <c r="D293" s="212" t="s">
        <v>889</v>
      </c>
    </row>
    <row r="294" spans="1:4">
      <c r="A294" s="210" t="s">
        <v>884</v>
      </c>
      <c r="B294" s="211" t="s">
        <v>890</v>
      </c>
      <c r="C294" s="212" t="s">
        <v>891</v>
      </c>
      <c r="D294" s="212" t="s">
        <v>892</v>
      </c>
    </row>
    <row r="295" spans="1:4">
      <c r="A295" s="210" t="s">
        <v>884</v>
      </c>
      <c r="B295" s="211" t="s">
        <v>893</v>
      </c>
      <c r="C295" s="212" t="s">
        <v>894</v>
      </c>
      <c r="D295" s="212" t="s">
        <v>895</v>
      </c>
    </row>
    <row r="296" spans="1:4">
      <c r="A296" s="210" t="s">
        <v>896</v>
      </c>
      <c r="B296" s="211" t="s">
        <v>897</v>
      </c>
      <c r="C296" s="212" t="s">
        <v>898</v>
      </c>
      <c r="D296" s="212" t="s">
        <v>899</v>
      </c>
    </row>
    <row r="297" spans="1:4">
      <c r="A297" s="210" t="s">
        <v>896</v>
      </c>
      <c r="B297" s="211" t="s">
        <v>900</v>
      </c>
      <c r="C297" s="212" t="s">
        <v>901</v>
      </c>
      <c r="D297" s="212" t="s">
        <v>902</v>
      </c>
    </row>
    <row r="298" spans="1:4" ht="23">
      <c r="A298" s="210" t="s">
        <v>896</v>
      </c>
      <c r="B298" s="211" t="s">
        <v>903</v>
      </c>
      <c r="C298" s="212" t="s">
        <v>904</v>
      </c>
      <c r="D298" s="212" t="s">
        <v>905</v>
      </c>
    </row>
    <row r="299" spans="1:4" ht="23">
      <c r="A299" s="210" t="s">
        <v>896</v>
      </c>
      <c r="B299" s="211" t="s">
        <v>906</v>
      </c>
      <c r="C299" s="212" t="s">
        <v>907</v>
      </c>
      <c r="D299" s="212" t="s">
        <v>908</v>
      </c>
    </row>
    <row r="300" spans="1:4">
      <c r="A300" s="210" t="s">
        <v>896</v>
      </c>
      <c r="B300" s="211" t="s">
        <v>909</v>
      </c>
      <c r="C300" s="212" t="s">
        <v>910</v>
      </c>
      <c r="D300" s="212" t="s">
        <v>911</v>
      </c>
    </row>
    <row r="301" spans="1:4">
      <c r="A301" s="210" t="s">
        <v>896</v>
      </c>
      <c r="B301" s="211" t="s">
        <v>912</v>
      </c>
      <c r="C301" s="212" t="s">
        <v>913</v>
      </c>
      <c r="D301" s="212" t="s">
        <v>124</v>
      </c>
    </row>
    <row r="302" spans="1:4">
      <c r="A302" s="210" t="s">
        <v>896</v>
      </c>
      <c r="B302" s="211" t="s">
        <v>914</v>
      </c>
      <c r="C302" s="212" t="s">
        <v>915</v>
      </c>
      <c r="D302" s="212" t="s">
        <v>916</v>
      </c>
    </row>
    <row r="303" spans="1:4">
      <c r="A303" s="210" t="s">
        <v>896</v>
      </c>
      <c r="B303" s="211" t="s">
        <v>917</v>
      </c>
      <c r="C303" s="212" t="s">
        <v>918</v>
      </c>
      <c r="D303" s="212" t="s">
        <v>919</v>
      </c>
    </row>
    <row r="304" spans="1:4">
      <c r="A304" s="210" t="s">
        <v>896</v>
      </c>
      <c r="B304" s="211" t="s">
        <v>920</v>
      </c>
      <c r="C304" s="212" t="s">
        <v>921</v>
      </c>
      <c r="D304" s="212" t="s">
        <v>922</v>
      </c>
    </row>
    <row r="305" spans="1:4" ht="23">
      <c r="A305" s="210" t="s">
        <v>896</v>
      </c>
      <c r="B305" s="211" t="s">
        <v>198</v>
      </c>
      <c r="C305" s="212" t="s">
        <v>923</v>
      </c>
      <c r="D305" s="212" t="s">
        <v>260</v>
      </c>
    </row>
    <row r="306" spans="1:4" ht="23">
      <c r="A306" s="210" t="s">
        <v>896</v>
      </c>
      <c r="B306" s="211" t="s">
        <v>924</v>
      </c>
      <c r="C306" s="212" t="s">
        <v>925</v>
      </c>
      <c r="D306" s="212" t="s">
        <v>926</v>
      </c>
    </row>
    <row r="307" spans="1:4">
      <c r="A307" s="210" t="s">
        <v>896</v>
      </c>
      <c r="B307" s="211" t="s">
        <v>927</v>
      </c>
      <c r="C307" s="212" t="s">
        <v>928</v>
      </c>
      <c r="D307" s="212" t="s">
        <v>929</v>
      </c>
    </row>
    <row r="308" spans="1:4">
      <c r="A308" s="210" t="s">
        <v>896</v>
      </c>
      <c r="B308" s="211" t="s">
        <v>930</v>
      </c>
      <c r="C308" s="212" t="s">
        <v>931</v>
      </c>
      <c r="D308" s="212" t="s">
        <v>932</v>
      </c>
    </row>
    <row r="309" spans="1:4">
      <c r="A309" s="210" t="s">
        <v>896</v>
      </c>
      <c r="B309" s="211" t="s">
        <v>933</v>
      </c>
      <c r="C309" s="212" t="s">
        <v>934</v>
      </c>
      <c r="D309" s="212" t="s">
        <v>935</v>
      </c>
    </row>
    <row r="310" spans="1:4">
      <c r="A310" s="210" t="s">
        <v>896</v>
      </c>
      <c r="B310" s="211" t="s">
        <v>936</v>
      </c>
      <c r="C310" s="212" t="s">
        <v>937</v>
      </c>
      <c r="D310" s="212" t="s">
        <v>938</v>
      </c>
    </row>
    <row r="311" spans="1:4">
      <c r="A311" s="210" t="s">
        <v>896</v>
      </c>
      <c r="B311" s="211" t="s">
        <v>939</v>
      </c>
      <c r="C311" s="212" t="s">
        <v>940</v>
      </c>
      <c r="D311" s="212" t="s">
        <v>941</v>
      </c>
    </row>
    <row r="312" spans="1:4">
      <c r="A312" s="210" t="s">
        <v>896</v>
      </c>
      <c r="B312" s="211" t="s">
        <v>942</v>
      </c>
      <c r="C312" s="212" t="s">
        <v>943</v>
      </c>
      <c r="D312" s="212" t="s">
        <v>944</v>
      </c>
    </row>
    <row r="313" spans="1:4">
      <c r="A313" s="210" t="s">
        <v>896</v>
      </c>
      <c r="B313" s="211" t="s">
        <v>945</v>
      </c>
      <c r="C313" s="212" t="s">
        <v>946</v>
      </c>
      <c r="D313" s="212" t="s">
        <v>947</v>
      </c>
    </row>
    <row r="314" spans="1:4">
      <c r="A314" s="210" t="s">
        <v>896</v>
      </c>
      <c r="B314" s="211" t="s">
        <v>948</v>
      </c>
      <c r="C314" s="212" t="s">
        <v>949</v>
      </c>
      <c r="D314" s="212" t="s">
        <v>950</v>
      </c>
    </row>
    <row r="315" spans="1:4" ht="23">
      <c r="A315" s="210" t="s">
        <v>896</v>
      </c>
      <c r="B315" s="211" t="s">
        <v>951</v>
      </c>
      <c r="C315" s="212" t="s">
        <v>952</v>
      </c>
      <c r="D315" s="212" t="s">
        <v>953</v>
      </c>
    </row>
    <row r="316" spans="1:4">
      <c r="A316" s="210" t="s">
        <v>896</v>
      </c>
      <c r="B316" s="211" t="s">
        <v>954</v>
      </c>
      <c r="C316" s="212" t="s">
        <v>955</v>
      </c>
      <c r="D316" s="212" t="s">
        <v>956</v>
      </c>
    </row>
    <row r="317" spans="1:4">
      <c r="A317" s="210" t="s">
        <v>896</v>
      </c>
      <c r="B317" s="211" t="s">
        <v>957</v>
      </c>
      <c r="C317" s="212" t="s">
        <v>958</v>
      </c>
      <c r="D317" s="212" t="s">
        <v>959</v>
      </c>
    </row>
    <row r="318" spans="1:4">
      <c r="A318" s="210" t="s">
        <v>896</v>
      </c>
      <c r="B318" s="211" t="s">
        <v>960</v>
      </c>
      <c r="C318" s="212" t="s">
        <v>961</v>
      </c>
      <c r="D318" s="212" t="s">
        <v>962</v>
      </c>
    </row>
    <row r="319" spans="1:4">
      <c r="A319" s="210" t="s">
        <v>896</v>
      </c>
      <c r="B319" s="211" t="s">
        <v>963</v>
      </c>
      <c r="C319" s="212" t="s">
        <v>964</v>
      </c>
      <c r="D319" s="212" t="s">
        <v>965</v>
      </c>
    </row>
    <row r="320" spans="1:4">
      <c r="A320" s="210" t="s">
        <v>896</v>
      </c>
      <c r="B320" s="211" t="s">
        <v>966</v>
      </c>
      <c r="C320" s="212" t="s">
        <v>967</v>
      </c>
      <c r="D320" s="212" t="s">
        <v>968</v>
      </c>
    </row>
    <row r="321" spans="1:4">
      <c r="A321" s="210" t="s">
        <v>896</v>
      </c>
      <c r="B321" s="211" t="s">
        <v>969</v>
      </c>
      <c r="C321" s="212" t="s">
        <v>970</v>
      </c>
      <c r="D321" s="212" t="s">
        <v>971</v>
      </c>
    </row>
    <row r="322" spans="1:4">
      <c r="A322" s="210" t="s">
        <v>896</v>
      </c>
      <c r="B322" s="211" t="s">
        <v>972</v>
      </c>
      <c r="C322" s="212" t="s">
        <v>973</v>
      </c>
      <c r="D322" s="212" t="s">
        <v>974</v>
      </c>
    </row>
    <row r="323" spans="1:4">
      <c r="A323" s="210" t="s">
        <v>896</v>
      </c>
      <c r="B323" s="211" t="s">
        <v>975</v>
      </c>
      <c r="C323" s="212" t="s">
        <v>976</v>
      </c>
      <c r="D323" s="212" t="s">
        <v>977</v>
      </c>
    </row>
    <row r="324" spans="1:4">
      <c r="A324" s="210" t="s">
        <v>896</v>
      </c>
      <c r="B324" s="211" t="s">
        <v>978</v>
      </c>
      <c r="C324" s="212" t="s">
        <v>979</v>
      </c>
      <c r="D324" s="212" t="s">
        <v>980</v>
      </c>
    </row>
    <row r="325" spans="1:4">
      <c r="A325" s="210" t="s">
        <v>896</v>
      </c>
      <c r="B325" s="211" t="s">
        <v>981</v>
      </c>
      <c r="C325" s="212" t="s">
        <v>982</v>
      </c>
      <c r="D325" s="212" t="s">
        <v>983</v>
      </c>
    </row>
    <row r="326" spans="1:4">
      <c r="A326" s="210" t="s">
        <v>896</v>
      </c>
      <c r="B326" s="211" t="s">
        <v>984</v>
      </c>
      <c r="C326" s="212" t="s">
        <v>985</v>
      </c>
      <c r="D326" s="212" t="s">
        <v>986</v>
      </c>
    </row>
    <row r="327" spans="1:4" ht="23">
      <c r="A327" s="210" t="s">
        <v>896</v>
      </c>
      <c r="B327" s="211" t="s">
        <v>987</v>
      </c>
      <c r="C327" s="212" t="s">
        <v>988</v>
      </c>
      <c r="D327" s="212" t="s">
        <v>989</v>
      </c>
    </row>
    <row r="328" spans="1:4">
      <c r="A328" s="210" t="s">
        <v>896</v>
      </c>
      <c r="B328" s="211" t="s">
        <v>990</v>
      </c>
      <c r="C328" s="212" t="s">
        <v>991</v>
      </c>
      <c r="D328" s="212" t="s">
        <v>992</v>
      </c>
    </row>
    <row r="329" spans="1:4">
      <c r="A329" s="210" t="s">
        <v>896</v>
      </c>
      <c r="B329" s="211" t="s">
        <v>993</v>
      </c>
      <c r="C329" s="212" t="s">
        <v>994</v>
      </c>
      <c r="D329" s="212" t="s">
        <v>995</v>
      </c>
    </row>
    <row r="330" spans="1:4">
      <c r="A330" s="210" t="s">
        <v>896</v>
      </c>
      <c r="B330" s="211" t="s">
        <v>996</v>
      </c>
      <c r="C330" s="212" t="s">
        <v>997</v>
      </c>
      <c r="D330" s="212" t="s">
        <v>998</v>
      </c>
    </row>
    <row r="331" spans="1:4">
      <c r="A331" s="210" t="s">
        <v>896</v>
      </c>
      <c r="B331" s="211" t="s">
        <v>999</v>
      </c>
      <c r="C331" s="212" t="s">
        <v>1000</v>
      </c>
      <c r="D331" s="212" t="s">
        <v>1001</v>
      </c>
    </row>
    <row r="332" spans="1:4">
      <c r="A332" s="210" t="s">
        <v>896</v>
      </c>
      <c r="B332" s="211" t="s">
        <v>1002</v>
      </c>
      <c r="C332" s="212" t="s">
        <v>1003</v>
      </c>
      <c r="D332" s="212" t="s">
        <v>1004</v>
      </c>
    </row>
    <row r="333" spans="1:4">
      <c r="A333" s="210" t="s">
        <v>896</v>
      </c>
      <c r="B333" s="211" t="s">
        <v>1005</v>
      </c>
      <c r="C333" s="212" t="s">
        <v>1006</v>
      </c>
      <c r="D333" s="212" t="s">
        <v>1007</v>
      </c>
    </row>
    <row r="334" spans="1:4">
      <c r="A334" s="210" t="s">
        <v>896</v>
      </c>
      <c r="B334" s="211" t="s">
        <v>1008</v>
      </c>
      <c r="C334" s="212" t="s">
        <v>1009</v>
      </c>
      <c r="D334" s="212" t="s">
        <v>1010</v>
      </c>
    </row>
    <row r="335" spans="1:4" ht="23">
      <c r="A335" s="210" t="s">
        <v>896</v>
      </c>
      <c r="B335" s="211" t="s">
        <v>752</v>
      </c>
      <c r="C335" s="212" t="s">
        <v>1011</v>
      </c>
      <c r="D335" s="212" t="s">
        <v>124</v>
      </c>
    </row>
    <row r="336" spans="1:4">
      <c r="A336" s="210" t="s">
        <v>896</v>
      </c>
      <c r="B336" s="211" t="s">
        <v>1012</v>
      </c>
      <c r="C336" s="212" t="s">
        <v>1013</v>
      </c>
      <c r="D336" s="212" t="s">
        <v>1014</v>
      </c>
    </row>
    <row r="337" spans="1:4">
      <c r="A337" s="210" t="s">
        <v>896</v>
      </c>
      <c r="B337" s="211" t="s">
        <v>1015</v>
      </c>
      <c r="C337" s="212" t="s">
        <v>1016</v>
      </c>
      <c r="D337" s="212" t="s">
        <v>1017</v>
      </c>
    </row>
    <row r="338" spans="1:4" ht="23">
      <c r="A338" s="210" t="s">
        <v>896</v>
      </c>
      <c r="B338" s="211" t="s">
        <v>1018</v>
      </c>
      <c r="C338" s="212" t="s">
        <v>1019</v>
      </c>
      <c r="D338" s="212" t="s">
        <v>1020</v>
      </c>
    </row>
    <row r="339" spans="1:4">
      <c r="A339" s="210" t="s">
        <v>896</v>
      </c>
      <c r="B339" s="211" t="s">
        <v>1021</v>
      </c>
      <c r="C339" s="212" t="s">
        <v>1022</v>
      </c>
      <c r="D339" s="212" t="s">
        <v>1023</v>
      </c>
    </row>
    <row r="340" spans="1:4">
      <c r="A340" s="210" t="s">
        <v>896</v>
      </c>
      <c r="B340" s="211" t="s">
        <v>1024</v>
      </c>
      <c r="C340" s="212" t="s">
        <v>1025</v>
      </c>
      <c r="D340" s="212" t="s">
        <v>1026</v>
      </c>
    </row>
    <row r="341" spans="1:4">
      <c r="A341" s="210" t="s">
        <v>896</v>
      </c>
      <c r="B341" s="211" t="s">
        <v>1027</v>
      </c>
      <c r="C341" s="212" t="s">
        <v>1028</v>
      </c>
      <c r="D341" s="212" t="s">
        <v>1029</v>
      </c>
    </row>
    <row r="342" spans="1:4">
      <c r="A342" s="210" t="s">
        <v>896</v>
      </c>
      <c r="B342" s="211" t="s">
        <v>1030</v>
      </c>
      <c r="C342" s="212" t="s">
        <v>1031</v>
      </c>
      <c r="D342" s="212" t="s">
        <v>1032</v>
      </c>
    </row>
    <row r="343" spans="1:4">
      <c r="A343" s="210" t="s">
        <v>896</v>
      </c>
      <c r="B343" s="211" t="s">
        <v>1033</v>
      </c>
      <c r="C343" s="212" t="s">
        <v>1034</v>
      </c>
      <c r="D343" s="212" t="s">
        <v>1035</v>
      </c>
    </row>
    <row r="344" spans="1:4" ht="23">
      <c r="A344" s="210" t="s">
        <v>1036</v>
      </c>
      <c r="B344" s="211" t="s">
        <v>1037</v>
      </c>
      <c r="C344" s="212" t="s">
        <v>1038</v>
      </c>
      <c r="D344" s="212" t="s">
        <v>253</v>
      </c>
    </row>
    <row r="345" spans="1:4">
      <c r="A345" s="210" t="s">
        <v>1036</v>
      </c>
      <c r="B345" s="211" t="s">
        <v>423</v>
      </c>
      <c r="C345" s="212" t="s">
        <v>124</v>
      </c>
      <c r="D345" s="212" t="s">
        <v>124</v>
      </c>
    </row>
    <row r="346" spans="1:4" ht="23">
      <c r="A346" s="210" t="s">
        <v>1036</v>
      </c>
      <c r="B346" s="211" t="s">
        <v>254</v>
      </c>
      <c r="C346" s="212" t="s">
        <v>1039</v>
      </c>
      <c r="D346" s="212" t="s">
        <v>256</v>
      </c>
    </row>
    <row r="347" spans="1:4" ht="23">
      <c r="A347" s="210" t="s">
        <v>1036</v>
      </c>
      <c r="B347" s="211" t="s">
        <v>1040</v>
      </c>
      <c r="C347" s="212" t="s">
        <v>1041</v>
      </c>
      <c r="D347" s="212" t="s">
        <v>1042</v>
      </c>
    </row>
    <row r="348" spans="1:4" ht="23">
      <c r="A348" s="210" t="s">
        <v>1036</v>
      </c>
      <c r="B348" s="211" t="s">
        <v>1043</v>
      </c>
      <c r="C348" s="212" t="s">
        <v>1044</v>
      </c>
      <c r="D348" s="212" t="s">
        <v>1045</v>
      </c>
    </row>
    <row r="349" spans="1:4" ht="23">
      <c r="A349" s="210" t="s">
        <v>1036</v>
      </c>
      <c r="B349" s="211" t="s">
        <v>451</v>
      </c>
      <c r="C349" s="212" t="s">
        <v>1046</v>
      </c>
      <c r="D349" s="212" t="s">
        <v>453</v>
      </c>
    </row>
    <row r="350" spans="1:4">
      <c r="A350" s="210" t="s">
        <v>1036</v>
      </c>
      <c r="B350" s="211" t="s">
        <v>454</v>
      </c>
      <c r="C350" s="212" t="s">
        <v>1047</v>
      </c>
      <c r="D350" s="212" t="s">
        <v>124</v>
      </c>
    </row>
    <row r="351" spans="1:4">
      <c r="A351" s="210" t="s">
        <v>1036</v>
      </c>
      <c r="B351" s="211" t="s">
        <v>1048</v>
      </c>
      <c r="C351" s="212" t="s">
        <v>1049</v>
      </c>
      <c r="D351" s="212" t="s">
        <v>124</v>
      </c>
    </row>
    <row r="352" spans="1:4">
      <c r="A352" s="210" t="s">
        <v>1036</v>
      </c>
      <c r="B352" s="211" t="s">
        <v>1050</v>
      </c>
      <c r="C352" s="212" t="s">
        <v>1051</v>
      </c>
      <c r="D352" s="212" t="s">
        <v>124</v>
      </c>
    </row>
    <row r="353" spans="1:4" ht="23">
      <c r="A353" s="210" t="s">
        <v>1036</v>
      </c>
      <c r="B353" s="211" t="s">
        <v>1052</v>
      </c>
      <c r="C353" s="212" t="s">
        <v>1053</v>
      </c>
      <c r="D353" s="212" t="s">
        <v>260</v>
      </c>
    </row>
    <row r="354" spans="1:4">
      <c r="A354" s="210" t="s">
        <v>1036</v>
      </c>
      <c r="B354" s="211" t="s">
        <v>1054</v>
      </c>
      <c r="C354" s="212" t="s">
        <v>1055</v>
      </c>
      <c r="D354" s="212" t="s">
        <v>262</v>
      </c>
    </row>
    <row r="355" spans="1:4">
      <c r="A355" s="210" t="s">
        <v>1036</v>
      </c>
      <c r="B355" s="211" t="s">
        <v>1056</v>
      </c>
      <c r="C355" s="212" t="s">
        <v>1057</v>
      </c>
      <c r="D355" s="212" t="s">
        <v>1058</v>
      </c>
    </row>
    <row r="356" spans="1:4">
      <c r="A356" s="210" t="s">
        <v>1036</v>
      </c>
      <c r="B356" s="211" t="s">
        <v>1059</v>
      </c>
      <c r="C356" s="212" t="s">
        <v>1060</v>
      </c>
      <c r="D356" s="212" t="s">
        <v>1061</v>
      </c>
    </row>
    <row r="357" spans="1:4">
      <c r="A357" s="210" t="s">
        <v>1036</v>
      </c>
      <c r="B357" s="211" t="s">
        <v>1062</v>
      </c>
      <c r="C357" s="212" t="s">
        <v>1063</v>
      </c>
      <c r="D357" s="212" t="s">
        <v>1064</v>
      </c>
    </row>
    <row r="358" spans="1:4">
      <c r="A358" s="210" t="s">
        <v>1036</v>
      </c>
      <c r="B358" s="211" t="s">
        <v>1065</v>
      </c>
      <c r="C358" s="212" t="s">
        <v>1066</v>
      </c>
      <c r="D358" s="212" t="s">
        <v>1067</v>
      </c>
    </row>
    <row r="359" spans="1:4" ht="23">
      <c r="A359" s="210" t="s">
        <v>1036</v>
      </c>
      <c r="B359" s="211" t="s">
        <v>1068</v>
      </c>
      <c r="C359" s="212" t="s">
        <v>1069</v>
      </c>
      <c r="D359" s="212" t="s">
        <v>783</v>
      </c>
    </row>
    <row r="360" spans="1:4">
      <c r="A360" s="210" t="s">
        <v>1036</v>
      </c>
      <c r="B360" s="211" t="s">
        <v>263</v>
      </c>
      <c r="C360" s="212" t="s">
        <v>1070</v>
      </c>
      <c r="D360" s="212" t="s">
        <v>265</v>
      </c>
    </row>
    <row r="361" spans="1:4">
      <c r="A361" s="210" t="s">
        <v>1036</v>
      </c>
      <c r="B361" s="211" t="s">
        <v>1071</v>
      </c>
      <c r="C361" s="212" t="s">
        <v>1072</v>
      </c>
      <c r="D361" s="212" t="s">
        <v>124</v>
      </c>
    </row>
    <row r="362" spans="1:4">
      <c r="A362" s="210" t="s">
        <v>1036</v>
      </c>
      <c r="B362" s="211" t="s">
        <v>1073</v>
      </c>
      <c r="C362" s="212" t="s">
        <v>1074</v>
      </c>
      <c r="D362" s="212" t="s">
        <v>974</v>
      </c>
    </row>
    <row r="363" spans="1:4">
      <c r="A363" s="210" t="s">
        <v>1036</v>
      </c>
      <c r="B363" s="211" t="s">
        <v>1075</v>
      </c>
      <c r="C363" s="212" t="s">
        <v>1076</v>
      </c>
      <c r="D363" s="212" t="s">
        <v>537</v>
      </c>
    </row>
    <row r="364" spans="1:4">
      <c r="A364" s="210" t="s">
        <v>1036</v>
      </c>
      <c r="B364" s="211" t="s">
        <v>1077</v>
      </c>
      <c r="C364" s="212" t="s">
        <v>1078</v>
      </c>
      <c r="D364" s="212" t="s">
        <v>1079</v>
      </c>
    </row>
    <row r="365" spans="1:4">
      <c r="A365" s="210" t="s">
        <v>1036</v>
      </c>
      <c r="B365" s="211" t="s">
        <v>1080</v>
      </c>
      <c r="C365" s="212" t="s">
        <v>1081</v>
      </c>
      <c r="D365" s="212" t="s">
        <v>1082</v>
      </c>
    </row>
    <row r="366" spans="1:4">
      <c r="A366" s="210" t="s">
        <v>1036</v>
      </c>
      <c r="B366" s="211" t="s">
        <v>851</v>
      </c>
      <c r="C366" s="212" t="s">
        <v>1083</v>
      </c>
      <c r="D366" s="212" t="s">
        <v>124</v>
      </c>
    </row>
    <row r="367" spans="1:4">
      <c r="A367" s="210" t="s">
        <v>1036</v>
      </c>
      <c r="B367" s="211" t="s">
        <v>787</v>
      </c>
      <c r="C367" s="212" t="s">
        <v>1084</v>
      </c>
      <c r="D367" s="212" t="s">
        <v>789</v>
      </c>
    </row>
    <row r="368" spans="1:4">
      <c r="A368" s="210" t="s">
        <v>1036</v>
      </c>
      <c r="B368" s="211" t="s">
        <v>1085</v>
      </c>
      <c r="C368" s="212" t="s">
        <v>1086</v>
      </c>
      <c r="D368" s="212" t="s">
        <v>124</v>
      </c>
    </row>
    <row r="369" spans="1:4">
      <c r="A369" s="210" t="s">
        <v>1036</v>
      </c>
      <c r="B369" s="211" t="s">
        <v>1087</v>
      </c>
      <c r="C369" s="212" t="s">
        <v>1088</v>
      </c>
      <c r="D369" s="212" t="s">
        <v>1089</v>
      </c>
    </row>
    <row r="370" spans="1:4" ht="23">
      <c r="A370" s="210" t="s">
        <v>1036</v>
      </c>
      <c r="B370" s="211" t="s">
        <v>1090</v>
      </c>
      <c r="C370" s="212" t="s">
        <v>1091</v>
      </c>
      <c r="D370" s="212" t="s">
        <v>1092</v>
      </c>
    </row>
    <row r="371" spans="1:4">
      <c r="A371" s="210" t="s">
        <v>1036</v>
      </c>
      <c r="B371" s="211" t="s">
        <v>1093</v>
      </c>
      <c r="C371" s="212" t="s">
        <v>1094</v>
      </c>
      <c r="D371" s="212" t="s">
        <v>1095</v>
      </c>
    </row>
    <row r="372" spans="1:4">
      <c r="A372" s="210" t="s">
        <v>1036</v>
      </c>
      <c r="B372" s="211" t="s">
        <v>1096</v>
      </c>
      <c r="C372" s="212" t="s">
        <v>1097</v>
      </c>
      <c r="D372" s="212" t="s">
        <v>1098</v>
      </c>
    </row>
    <row r="373" spans="1:4" ht="23">
      <c r="A373" s="210" t="s">
        <v>1036</v>
      </c>
      <c r="B373" s="211" t="s">
        <v>1099</v>
      </c>
      <c r="C373" s="212" t="s">
        <v>1100</v>
      </c>
      <c r="D373" s="212" t="s">
        <v>277</v>
      </c>
    </row>
    <row r="374" spans="1:4">
      <c r="A374" s="210" t="s">
        <v>1036</v>
      </c>
      <c r="B374" s="211" t="s">
        <v>1101</v>
      </c>
      <c r="C374" s="212" t="s">
        <v>1102</v>
      </c>
      <c r="D374" s="212" t="s">
        <v>124</v>
      </c>
    </row>
    <row r="375" spans="1:4" ht="23">
      <c r="A375" s="210" t="s">
        <v>1036</v>
      </c>
      <c r="B375" s="211" t="s">
        <v>1103</v>
      </c>
      <c r="C375" s="212" t="s">
        <v>1104</v>
      </c>
      <c r="D375" s="212" t="s">
        <v>1105</v>
      </c>
    </row>
    <row r="376" spans="1:4">
      <c r="A376" s="210" t="s">
        <v>1036</v>
      </c>
      <c r="B376" s="211" t="s">
        <v>1106</v>
      </c>
      <c r="C376" s="212" t="s">
        <v>1107</v>
      </c>
      <c r="D376" s="212" t="s">
        <v>124</v>
      </c>
    </row>
    <row r="377" spans="1:4" ht="23">
      <c r="A377" s="210" t="s">
        <v>1036</v>
      </c>
      <c r="B377" s="211" t="s">
        <v>1108</v>
      </c>
      <c r="C377" s="212" t="s">
        <v>1109</v>
      </c>
      <c r="D377" s="212" t="s">
        <v>1110</v>
      </c>
    </row>
    <row r="378" spans="1:4">
      <c r="A378" s="210" t="s">
        <v>1036</v>
      </c>
      <c r="B378" s="211" t="s">
        <v>1111</v>
      </c>
      <c r="C378" s="212" t="s">
        <v>1112</v>
      </c>
      <c r="D378" s="212" t="s">
        <v>124</v>
      </c>
    </row>
    <row r="379" spans="1:4">
      <c r="A379" s="210" t="s">
        <v>1036</v>
      </c>
      <c r="B379" s="211" t="s">
        <v>1113</v>
      </c>
      <c r="C379" s="212" t="s">
        <v>1114</v>
      </c>
      <c r="D379" s="212" t="s">
        <v>1115</v>
      </c>
    </row>
    <row r="380" spans="1:4">
      <c r="A380" s="210" t="s">
        <v>1036</v>
      </c>
      <c r="B380" s="211" t="s">
        <v>287</v>
      </c>
      <c r="C380" s="212" t="s">
        <v>1116</v>
      </c>
      <c r="D380" s="212" t="s">
        <v>289</v>
      </c>
    </row>
    <row r="381" spans="1:4">
      <c r="A381" s="210" t="s">
        <v>1036</v>
      </c>
      <c r="B381" s="211" t="s">
        <v>1117</v>
      </c>
      <c r="C381" s="212" t="s">
        <v>124</v>
      </c>
      <c r="D381" s="212" t="s">
        <v>124</v>
      </c>
    </row>
    <row r="382" spans="1:4">
      <c r="A382" s="210" t="s">
        <v>1036</v>
      </c>
      <c r="B382" s="211" t="s">
        <v>1118</v>
      </c>
      <c r="C382" s="212" t="s">
        <v>1119</v>
      </c>
      <c r="D382" s="212" t="s">
        <v>1120</v>
      </c>
    </row>
    <row r="383" spans="1:4">
      <c r="A383" s="210" t="s">
        <v>1036</v>
      </c>
      <c r="B383" s="211" t="s">
        <v>1121</v>
      </c>
      <c r="C383" s="212" t="s">
        <v>1122</v>
      </c>
      <c r="D383" s="212" t="s">
        <v>124</v>
      </c>
    </row>
    <row r="384" spans="1:4">
      <c r="A384" s="210" t="s">
        <v>1036</v>
      </c>
      <c r="B384" s="211" t="s">
        <v>1123</v>
      </c>
      <c r="C384" s="212" t="s">
        <v>124</v>
      </c>
      <c r="D384" s="212" t="s">
        <v>124</v>
      </c>
    </row>
    <row r="385" spans="1:4">
      <c r="A385" s="210" t="s">
        <v>1036</v>
      </c>
      <c r="B385" s="211" t="s">
        <v>1124</v>
      </c>
      <c r="C385" s="212" t="s">
        <v>1125</v>
      </c>
      <c r="D385" s="212" t="s">
        <v>124</v>
      </c>
    </row>
    <row r="386" spans="1:4" ht="23">
      <c r="A386" s="210" t="s">
        <v>1036</v>
      </c>
      <c r="B386" s="211" t="s">
        <v>1126</v>
      </c>
      <c r="C386" s="212" t="s">
        <v>1127</v>
      </c>
      <c r="D386" s="212" t="s">
        <v>1128</v>
      </c>
    </row>
    <row r="387" spans="1:4">
      <c r="A387" s="210" t="s">
        <v>1036</v>
      </c>
      <c r="B387" s="211" t="s">
        <v>1129</v>
      </c>
      <c r="C387" s="212" t="s">
        <v>1130</v>
      </c>
      <c r="D387" s="212" t="s">
        <v>1131</v>
      </c>
    </row>
    <row r="388" spans="1:4">
      <c r="A388" s="210" t="s">
        <v>1036</v>
      </c>
      <c r="B388" s="211" t="s">
        <v>1132</v>
      </c>
      <c r="C388" s="212" t="s">
        <v>1133</v>
      </c>
      <c r="D388" s="212" t="s">
        <v>124</v>
      </c>
    </row>
    <row r="389" spans="1:4">
      <c r="A389" s="210" t="s">
        <v>1036</v>
      </c>
      <c r="B389" s="211" t="s">
        <v>296</v>
      </c>
      <c r="C389" s="212" t="s">
        <v>1134</v>
      </c>
      <c r="D389" s="212" t="s">
        <v>298</v>
      </c>
    </row>
    <row r="390" spans="1:4">
      <c r="A390" s="210" t="s">
        <v>1036</v>
      </c>
      <c r="B390" s="211" t="s">
        <v>1135</v>
      </c>
      <c r="C390" s="212" t="s">
        <v>1136</v>
      </c>
      <c r="D390" s="212" t="s">
        <v>124</v>
      </c>
    </row>
    <row r="391" spans="1:4">
      <c r="A391" s="210" t="s">
        <v>1036</v>
      </c>
      <c r="B391" s="211" t="s">
        <v>1137</v>
      </c>
      <c r="C391" s="212" t="s">
        <v>124</v>
      </c>
      <c r="D391" s="212" t="s">
        <v>124</v>
      </c>
    </row>
    <row r="392" spans="1:4">
      <c r="A392" s="210" t="s">
        <v>1036</v>
      </c>
      <c r="B392" s="211" t="s">
        <v>1138</v>
      </c>
      <c r="C392" s="212" t="s">
        <v>1139</v>
      </c>
      <c r="D392" s="212" t="s">
        <v>1140</v>
      </c>
    </row>
    <row r="393" spans="1:4">
      <c r="A393" s="210" t="s">
        <v>1036</v>
      </c>
      <c r="B393" s="211" t="s">
        <v>1141</v>
      </c>
      <c r="C393" s="212" t="s">
        <v>1142</v>
      </c>
      <c r="D393" s="212" t="s">
        <v>1035</v>
      </c>
    </row>
    <row r="394" spans="1:4">
      <c r="A394" s="210" t="s">
        <v>1036</v>
      </c>
      <c r="B394" s="211" t="s">
        <v>135</v>
      </c>
      <c r="C394" s="212" t="s">
        <v>1143</v>
      </c>
      <c r="D394" s="212" t="s">
        <v>1144</v>
      </c>
    </row>
    <row r="395" spans="1:4">
      <c r="A395" s="210" t="s">
        <v>1036</v>
      </c>
      <c r="B395" s="211" t="s">
        <v>299</v>
      </c>
      <c r="C395" s="212" t="s">
        <v>1145</v>
      </c>
      <c r="D395" s="212" t="s">
        <v>1146</v>
      </c>
    </row>
    <row r="396" spans="1:4">
      <c r="A396" s="210" t="s">
        <v>1036</v>
      </c>
      <c r="B396" s="211" t="s">
        <v>1147</v>
      </c>
      <c r="C396" s="212" t="s">
        <v>1148</v>
      </c>
      <c r="D396" s="212" t="s">
        <v>1149</v>
      </c>
    </row>
    <row r="397" spans="1:4" ht="23">
      <c r="A397" s="210" t="s">
        <v>1036</v>
      </c>
      <c r="B397" s="211" t="s">
        <v>1150</v>
      </c>
      <c r="C397" s="212" t="s">
        <v>489</v>
      </c>
      <c r="D397" s="212" t="s">
        <v>490</v>
      </c>
    </row>
    <row r="398" spans="1:4">
      <c r="A398" s="210" t="s">
        <v>1036</v>
      </c>
      <c r="B398" s="211" t="s">
        <v>571</v>
      </c>
      <c r="C398" s="212" t="s">
        <v>1151</v>
      </c>
      <c r="D398" s="212" t="s">
        <v>313</v>
      </c>
    </row>
    <row r="399" spans="1:4">
      <c r="A399" s="210" t="s">
        <v>1036</v>
      </c>
      <c r="B399" s="211" t="s">
        <v>1152</v>
      </c>
      <c r="C399" s="212" t="s">
        <v>1153</v>
      </c>
      <c r="D399" s="212" t="s">
        <v>124</v>
      </c>
    </row>
    <row r="400" spans="1:4">
      <c r="A400" s="210" t="s">
        <v>1036</v>
      </c>
      <c r="B400" s="211" t="s">
        <v>1154</v>
      </c>
      <c r="C400" s="212" t="s">
        <v>1155</v>
      </c>
      <c r="D400" s="212" t="s">
        <v>124</v>
      </c>
    </row>
    <row r="401" spans="1:4">
      <c r="A401" s="210" t="s">
        <v>1036</v>
      </c>
      <c r="B401" s="211" t="s">
        <v>317</v>
      </c>
      <c r="C401" s="212" t="s">
        <v>1156</v>
      </c>
      <c r="D401" s="212" t="s">
        <v>319</v>
      </c>
    </row>
    <row r="402" spans="1:4">
      <c r="A402" s="210" t="s">
        <v>1036</v>
      </c>
      <c r="B402" s="211" t="s">
        <v>1157</v>
      </c>
      <c r="C402" s="212" t="s">
        <v>1158</v>
      </c>
      <c r="D402" s="212" t="s">
        <v>1159</v>
      </c>
    </row>
    <row r="403" spans="1:4">
      <c r="A403" s="210" t="s">
        <v>1160</v>
      </c>
      <c r="B403" s="211" t="s">
        <v>1161</v>
      </c>
      <c r="C403" s="212" t="s">
        <v>1162</v>
      </c>
      <c r="D403" s="212" t="s">
        <v>1163</v>
      </c>
    </row>
    <row r="404" spans="1:4" ht="23">
      <c r="A404" s="210" t="s">
        <v>1160</v>
      </c>
      <c r="B404" s="211" t="s">
        <v>1164</v>
      </c>
      <c r="C404" s="212" t="s">
        <v>1165</v>
      </c>
      <c r="D404" s="212" t="s">
        <v>1166</v>
      </c>
    </row>
    <row r="405" spans="1:4" ht="23">
      <c r="A405" s="210" t="s">
        <v>1160</v>
      </c>
      <c r="B405" s="211" t="s">
        <v>1167</v>
      </c>
      <c r="C405" s="212" t="s">
        <v>1168</v>
      </c>
      <c r="D405" s="212" t="s">
        <v>1169</v>
      </c>
    </row>
    <row r="406" spans="1:4" ht="23">
      <c r="A406" s="210" t="s">
        <v>1160</v>
      </c>
      <c r="B406" s="211" t="s">
        <v>1170</v>
      </c>
      <c r="C406" s="212" t="s">
        <v>1171</v>
      </c>
      <c r="D406" s="212" t="s">
        <v>1172</v>
      </c>
    </row>
    <row r="407" spans="1:4" ht="23">
      <c r="A407" s="210" t="s">
        <v>1173</v>
      </c>
      <c r="B407" s="211" t="s">
        <v>1174</v>
      </c>
      <c r="C407" s="212" t="s">
        <v>1175</v>
      </c>
      <c r="D407" s="212" t="s">
        <v>1176</v>
      </c>
    </row>
    <row r="408" spans="1:4" ht="23">
      <c r="A408" s="210" t="s">
        <v>1173</v>
      </c>
      <c r="B408" s="211" t="s">
        <v>251</v>
      </c>
      <c r="C408" s="212" t="s">
        <v>1177</v>
      </c>
      <c r="D408" s="212" t="s">
        <v>253</v>
      </c>
    </row>
    <row r="409" spans="1:4" ht="23">
      <c r="A409" s="210" t="s">
        <v>1173</v>
      </c>
      <c r="B409" s="211" t="s">
        <v>875</v>
      </c>
      <c r="C409" s="212" t="s">
        <v>1178</v>
      </c>
      <c r="D409" s="212" t="s">
        <v>877</v>
      </c>
    </row>
    <row r="410" spans="1:4" ht="23">
      <c r="A410" s="210" t="s">
        <v>1173</v>
      </c>
      <c r="B410" s="211" t="s">
        <v>1179</v>
      </c>
      <c r="C410" s="212" t="s">
        <v>1180</v>
      </c>
      <c r="D410" s="212" t="s">
        <v>256</v>
      </c>
    </row>
    <row r="411" spans="1:4" ht="23">
      <c r="A411" s="210" t="s">
        <v>1173</v>
      </c>
      <c r="B411" s="211" t="s">
        <v>1181</v>
      </c>
      <c r="C411" s="212" t="s">
        <v>1182</v>
      </c>
      <c r="D411" s="212" t="s">
        <v>1183</v>
      </c>
    </row>
    <row r="412" spans="1:4">
      <c r="A412" s="210" t="s">
        <v>1173</v>
      </c>
      <c r="B412" s="211" t="s">
        <v>912</v>
      </c>
      <c r="C412" s="212" t="s">
        <v>1184</v>
      </c>
      <c r="D412" s="212" t="s">
        <v>1045</v>
      </c>
    </row>
    <row r="413" spans="1:4">
      <c r="A413" s="210" t="s">
        <v>1173</v>
      </c>
      <c r="B413" s="211" t="s">
        <v>1185</v>
      </c>
      <c r="C413" s="212" t="s">
        <v>1186</v>
      </c>
      <c r="D413" s="212" t="s">
        <v>1187</v>
      </c>
    </row>
    <row r="414" spans="1:4">
      <c r="A414" s="210" t="s">
        <v>1173</v>
      </c>
      <c r="B414" s="211" t="s">
        <v>1188</v>
      </c>
      <c r="C414" s="212" t="s">
        <v>1189</v>
      </c>
      <c r="D414" s="212" t="s">
        <v>1190</v>
      </c>
    </row>
    <row r="415" spans="1:4">
      <c r="A415" s="210" t="s">
        <v>1173</v>
      </c>
      <c r="B415" s="211" t="s">
        <v>1191</v>
      </c>
      <c r="C415" s="212" t="s">
        <v>1192</v>
      </c>
      <c r="D415" s="212" t="s">
        <v>1149</v>
      </c>
    </row>
    <row r="416" spans="1:4">
      <c r="A416" s="210" t="s">
        <v>1173</v>
      </c>
      <c r="B416" s="211" t="s">
        <v>1193</v>
      </c>
      <c r="C416" s="212" t="s">
        <v>1194</v>
      </c>
      <c r="D416" s="212" t="s">
        <v>456</v>
      </c>
    </row>
    <row r="417" spans="1:4">
      <c r="A417" s="210" t="s">
        <v>1173</v>
      </c>
      <c r="B417" s="211" t="s">
        <v>1195</v>
      </c>
      <c r="C417" s="212" t="s">
        <v>1196</v>
      </c>
      <c r="D417" s="212" t="s">
        <v>1197</v>
      </c>
    </row>
    <row r="418" spans="1:4">
      <c r="A418" s="210" t="s">
        <v>1173</v>
      </c>
      <c r="B418" s="211" t="s">
        <v>1198</v>
      </c>
      <c r="C418" s="212" t="s">
        <v>1199</v>
      </c>
      <c r="D418" s="212" t="s">
        <v>1200</v>
      </c>
    </row>
    <row r="419" spans="1:4" ht="23">
      <c r="A419" s="210" t="s">
        <v>1173</v>
      </c>
      <c r="B419" s="211" t="s">
        <v>198</v>
      </c>
      <c r="C419" s="212" t="s">
        <v>1201</v>
      </c>
      <c r="D419" s="212" t="s">
        <v>260</v>
      </c>
    </row>
    <row r="420" spans="1:4">
      <c r="A420" s="210" t="s">
        <v>1173</v>
      </c>
      <c r="B420" s="211" t="s">
        <v>1202</v>
      </c>
      <c r="C420" s="212" t="s">
        <v>1203</v>
      </c>
      <c r="D420" s="212" t="s">
        <v>1204</v>
      </c>
    </row>
    <row r="421" spans="1:4">
      <c r="A421" s="210" t="s">
        <v>1173</v>
      </c>
      <c r="B421" s="211" t="s">
        <v>1205</v>
      </c>
      <c r="C421" s="212" t="s">
        <v>1206</v>
      </c>
      <c r="D421" s="212" t="s">
        <v>1207</v>
      </c>
    </row>
    <row r="422" spans="1:4" ht="23">
      <c r="A422" s="210" t="s">
        <v>1173</v>
      </c>
      <c r="B422" s="211" t="s">
        <v>1208</v>
      </c>
      <c r="C422" s="212" t="s">
        <v>1209</v>
      </c>
      <c r="D422" s="212" t="s">
        <v>1210</v>
      </c>
    </row>
    <row r="423" spans="1:4" ht="23">
      <c r="A423" s="210" t="s">
        <v>1173</v>
      </c>
      <c r="B423" s="211" t="s">
        <v>1211</v>
      </c>
      <c r="C423" s="212" t="s">
        <v>1212</v>
      </c>
      <c r="D423" s="212" t="s">
        <v>1067</v>
      </c>
    </row>
    <row r="424" spans="1:4">
      <c r="A424" s="210" t="s">
        <v>1173</v>
      </c>
      <c r="B424" s="211" t="s">
        <v>1213</v>
      </c>
      <c r="C424" s="212" t="s">
        <v>1214</v>
      </c>
      <c r="D424" s="212" t="s">
        <v>1215</v>
      </c>
    </row>
    <row r="425" spans="1:4">
      <c r="A425" s="210" t="s">
        <v>1173</v>
      </c>
      <c r="B425" s="211" t="s">
        <v>1216</v>
      </c>
      <c r="C425" s="212" t="s">
        <v>1217</v>
      </c>
      <c r="D425" s="212" t="s">
        <v>1218</v>
      </c>
    </row>
    <row r="426" spans="1:4">
      <c r="A426" s="210" t="s">
        <v>1173</v>
      </c>
      <c r="B426" s="211" t="s">
        <v>1219</v>
      </c>
      <c r="C426" s="212" t="s">
        <v>1220</v>
      </c>
      <c r="D426" s="212" t="s">
        <v>1221</v>
      </c>
    </row>
    <row r="427" spans="1:4">
      <c r="A427" s="210" t="s">
        <v>1173</v>
      </c>
      <c r="B427" s="211" t="s">
        <v>1222</v>
      </c>
      <c r="C427" s="212" t="s">
        <v>1223</v>
      </c>
      <c r="D427" s="212" t="s">
        <v>1224</v>
      </c>
    </row>
    <row r="428" spans="1:4">
      <c r="A428" s="210" t="s">
        <v>1173</v>
      </c>
      <c r="B428" s="211" t="s">
        <v>1225</v>
      </c>
      <c r="C428" s="212" t="s">
        <v>1226</v>
      </c>
      <c r="D428" s="212" t="s">
        <v>1227</v>
      </c>
    </row>
    <row r="429" spans="1:4">
      <c r="A429" s="210" t="s">
        <v>1173</v>
      </c>
      <c r="B429" s="211" t="s">
        <v>201</v>
      </c>
      <c r="C429" s="212" t="s">
        <v>1228</v>
      </c>
      <c r="D429" s="212" t="s">
        <v>262</v>
      </c>
    </row>
    <row r="430" spans="1:4">
      <c r="A430" s="210" t="s">
        <v>1173</v>
      </c>
      <c r="B430" s="211" t="s">
        <v>1229</v>
      </c>
      <c r="C430" s="212" t="s">
        <v>1230</v>
      </c>
      <c r="D430" s="212" t="s">
        <v>1231</v>
      </c>
    </row>
    <row r="431" spans="1:4" ht="23">
      <c r="A431" s="210" t="s">
        <v>1173</v>
      </c>
      <c r="B431" s="211" t="s">
        <v>1232</v>
      </c>
      <c r="C431" s="212" t="s">
        <v>1233</v>
      </c>
      <c r="D431" s="212" t="s">
        <v>1234</v>
      </c>
    </row>
    <row r="432" spans="1:4">
      <c r="A432" s="210" t="s">
        <v>1173</v>
      </c>
      <c r="B432" s="211" t="s">
        <v>1235</v>
      </c>
      <c r="C432" s="212" t="s">
        <v>1236</v>
      </c>
      <c r="D432" s="212" t="s">
        <v>971</v>
      </c>
    </row>
    <row r="433" spans="1:4">
      <c r="A433" s="210" t="s">
        <v>1173</v>
      </c>
      <c r="B433" s="211" t="s">
        <v>1237</v>
      </c>
      <c r="C433" s="212" t="s">
        <v>1238</v>
      </c>
      <c r="D433" s="212" t="s">
        <v>1239</v>
      </c>
    </row>
    <row r="434" spans="1:4" ht="23">
      <c r="A434" s="210" t="s">
        <v>1173</v>
      </c>
      <c r="B434" s="211" t="s">
        <v>535</v>
      </c>
      <c r="C434" s="212" t="s">
        <v>1240</v>
      </c>
      <c r="D434" s="212" t="s">
        <v>537</v>
      </c>
    </row>
    <row r="435" spans="1:4" ht="23">
      <c r="A435" s="210" t="s">
        <v>1173</v>
      </c>
      <c r="B435" s="211" t="s">
        <v>1241</v>
      </c>
      <c r="C435" s="212" t="s">
        <v>1242</v>
      </c>
      <c r="D435" s="212" t="s">
        <v>1243</v>
      </c>
    </row>
    <row r="436" spans="1:4">
      <c r="A436" s="210" t="s">
        <v>1173</v>
      </c>
      <c r="B436" s="211" t="s">
        <v>1244</v>
      </c>
      <c r="C436" s="212" t="s">
        <v>1245</v>
      </c>
      <c r="D436" s="212" t="s">
        <v>1246</v>
      </c>
    </row>
    <row r="437" spans="1:4">
      <c r="A437" s="210" t="s">
        <v>1173</v>
      </c>
      <c r="B437" s="211" t="s">
        <v>1247</v>
      </c>
      <c r="C437" s="212" t="s">
        <v>1248</v>
      </c>
      <c r="D437" s="212" t="s">
        <v>1249</v>
      </c>
    </row>
    <row r="438" spans="1:4">
      <c r="A438" s="210" t="s">
        <v>1173</v>
      </c>
      <c r="B438" s="211" t="s">
        <v>1250</v>
      </c>
      <c r="C438" s="212" t="s">
        <v>1251</v>
      </c>
      <c r="D438" s="212" t="s">
        <v>1252</v>
      </c>
    </row>
    <row r="439" spans="1:4">
      <c r="A439" s="210" t="s">
        <v>1173</v>
      </c>
      <c r="B439" s="211" t="s">
        <v>1253</v>
      </c>
      <c r="C439" s="212" t="s">
        <v>1254</v>
      </c>
      <c r="D439" s="212" t="s">
        <v>789</v>
      </c>
    </row>
    <row r="440" spans="1:4">
      <c r="A440" s="210" t="s">
        <v>1173</v>
      </c>
      <c r="B440" s="211" t="s">
        <v>1255</v>
      </c>
      <c r="C440" s="212" t="s">
        <v>1256</v>
      </c>
      <c r="D440" s="212" t="s">
        <v>1257</v>
      </c>
    </row>
    <row r="441" spans="1:4" ht="23">
      <c r="A441" s="210" t="s">
        <v>1173</v>
      </c>
      <c r="B441" s="211" t="s">
        <v>1258</v>
      </c>
      <c r="C441" s="212" t="s">
        <v>1259</v>
      </c>
      <c r="D441" s="212" t="s">
        <v>1260</v>
      </c>
    </row>
    <row r="442" spans="1:4" ht="23">
      <c r="A442" s="210" t="s">
        <v>1173</v>
      </c>
      <c r="B442" s="211" t="s">
        <v>1261</v>
      </c>
      <c r="C442" s="212" t="s">
        <v>1262</v>
      </c>
      <c r="D442" s="212" t="s">
        <v>271</v>
      </c>
    </row>
    <row r="443" spans="1:4">
      <c r="A443" s="210" t="s">
        <v>1173</v>
      </c>
      <c r="B443" s="211" t="s">
        <v>1263</v>
      </c>
      <c r="C443" s="212" t="s">
        <v>1264</v>
      </c>
      <c r="D443" s="212" t="s">
        <v>1265</v>
      </c>
    </row>
    <row r="444" spans="1:4">
      <c r="A444" s="210" t="s">
        <v>1173</v>
      </c>
      <c r="B444" s="211" t="s">
        <v>1266</v>
      </c>
      <c r="C444" s="212" t="s">
        <v>1267</v>
      </c>
      <c r="D444" s="212" t="s">
        <v>1268</v>
      </c>
    </row>
    <row r="445" spans="1:4">
      <c r="A445" s="210" t="s">
        <v>1173</v>
      </c>
      <c r="B445" s="211" t="s">
        <v>1269</v>
      </c>
      <c r="C445" s="212" t="s">
        <v>1270</v>
      </c>
      <c r="D445" s="212" t="s">
        <v>1271</v>
      </c>
    </row>
    <row r="446" spans="1:4">
      <c r="A446" s="210" t="s">
        <v>1173</v>
      </c>
      <c r="B446" s="211" t="s">
        <v>752</v>
      </c>
      <c r="C446" s="212" t="s">
        <v>1272</v>
      </c>
      <c r="D446" s="212" t="s">
        <v>1095</v>
      </c>
    </row>
    <row r="447" spans="1:4" ht="23">
      <c r="A447" s="210" t="s">
        <v>1173</v>
      </c>
      <c r="B447" s="211" t="s">
        <v>1273</v>
      </c>
      <c r="C447" s="212" t="s">
        <v>1274</v>
      </c>
      <c r="D447" s="212" t="s">
        <v>1275</v>
      </c>
    </row>
    <row r="448" spans="1:4" ht="23">
      <c r="A448" s="210" t="s">
        <v>1173</v>
      </c>
      <c r="B448" s="211" t="s">
        <v>1276</v>
      </c>
      <c r="C448" s="212" t="s">
        <v>1277</v>
      </c>
      <c r="D448" s="212" t="s">
        <v>277</v>
      </c>
    </row>
    <row r="449" spans="1:4" ht="23">
      <c r="A449" s="210" t="s">
        <v>1173</v>
      </c>
      <c r="B449" s="211" t="s">
        <v>1278</v>
      </c>
      <c r="C449" s="212" t="s">
        <v>1279</v>
      </c>
      <c r="D449" s="212" t="s">
        <v>1280</v>
      </c>
    </row>
    <row r="450" spans="1:4">
      <c r="A450" s="210" t="s">
        <v>1173</v>
      </c>
      <c r="B450" s="211" t="s">
        <v>1281</v>
      </c>
      <c r="C450" s="212" t="s">
        <v>1282</v>
      </c>
      <c r="D450" s="212" t="s">
        <v>286</v>
      </c>
    </row>
    <row r="451" spans="1:4">
      <c r="A451" s="210" t="s">
        <v>1173</v>
      </c>
      <c r="B451" s="211" t="s">
        <v>1283</v>
      </c>
      <c r="C451" s="212" t="s">
        <v>1284</v>
      </c>
      <c r="D451" s="212" t="s">
        <v>1285</v>
      </c>
    </row>
    <row r="452" spans="1:4">
      <c r="A452" s="210" t="s">
        <v>1173</v>
      </c>
      <c r="B452" s="211" t="s">
        <v>287</v>
      </c>
      <c r="C452" s="212" t="s">
        <v>1286</v>
      </c>
      <c r="D452" s="212" t="s">
        <v>289</v>
      </c>
    </row>
    <row r="453" spans="1:4" ht="23">
      <c r="A453" s="210" t="s">
        <v>1173</v>
      </c>
      <c r="B453" s="211" t="s">
        <v>1287</v>
      </c>
      <c r="C453" s="212" t="s">
        <v>1288</v>
      </c>
      <c r="D453" s="212" t="s">
        <v>292</v>
      </c>
    </row>
    <row r="454" spans="1:4">
      <c r="A454" s="210" t="s">
        <v>1173</v>
      </c>
      <c r="B454" s="211" t="s">
        <v>1289</v>
      </c>
      <c r="C454" s="212" t="s">
        <v>1290</v>
      </c>
      <c r="D454" s="212" t="s">
        <v>1291</v>
      </c>
    </row>
    <row r="455" spans="1:4">
      <c r="A455" s="210" t="s">
        <v>1173</v>
      </c>
      <c r="B455" s="211" t="s">
        <v>1292</v>
      </c>
      <c r="C455" s="212" t="s">
        <v>1293</v>
      </c>
      <c r="D455" s="212" t="s">
        <v>1294</v>
      </c>
    </row>
    <row r="456" spans="1:4" ht="23">
      <c r="A456" s="210" t="s">
        <v>1173</v>
      </c>
      <c r="B456" s="211" t="s">
        <v>1295</v>
      </c>
      <c r="C456" s="212" t="s">
        <v>1296</v>
      </c>
      <c r="D456" s="212" t="s">
        <v>1297</v>
      </c>
    </row>
    <row r="457" spans="1:4">
      <c r="A457" s="210" t="s">
        <v>1173</v>
      </c>
      <c r="B457" s="211" t="s">
        <v>1298</v>
      </c>
      <c r="C457" s="212" t="s">
        <v>1299</v>
      </c>
      <c r="D457" s="212" t="s">
        <v>1035</v>
      </c>
    </row>
    <row r="458" spans="1:4" ht="23">
      <c r="A458" s="210" t="s">
        <v>1173</v>
      </c>
      <c r="B458" s="211" t="s">
        <v>1300</v>
      </c>
      <c r="C458" s="212" t="s">
        <v>1301</v>
      </c>
      <c r="D458" s="212" t="s">
        <v>1302</v>
      </c>
    </row>
    <row r="459" spans="1:4">
      <c r="A459" s="210" t="s">
        <v>1173</v>
      </c>
      <c r="B459" s="211" t="s">
        <v>397</v>
      </c>
      <c r="C459" s="212" t="s">
        <v>1303</v>
      </c>
      <c r="D459" s="212" t="s">
        <v>1304</v>
      </c>
    </row>
    <row r="460" spans="1:4" ht="23">
      <c r="A460" s="210" t="s">
        <v>1173</v>
      </c>
      <c r="B460" s="211" t="s">
        <v>299</v>
      </c>
      <c r="C460" s="212" t="s">
        <v>1305</v>
      </c>
      <c r="D460" s="212" t="s">
        <v>301</v>
      </c>
    </row>
    <row r="461" spans="1:4">
      <c r="A461" s="210" t="s">
        <v>1173</v>
      </c>
      <c r="B461" s="211" t="s">
        <v>1306</v>
      </c>
      <c r="C461" s="212" t="s">
        <v>1307</v>
      </c>
      <c r="D461" s="212" t="s">
        <v>304</v>
      </c>
    </row>
    <row r="462" spans="1:4">
      <c r="A462" s="210" t="s">
        <v>1173</v>
      </c>
      <c r="B462" s="211" t="s">
        <v>1308</v>
      </c>
      <c r="C462" s="212" t="s">
        <v>1309</v>
      </c>
      <c r="D462" s="212" t="s">
        <v>1310</v>
      </c>
    </row>
    <row r="463" spans="1:4">
      <c r="A463" s="210" t="s">
        <v>1173</v>
      </c>
      <c r="B463" s="211" t="s">
        <v>1311</v>
      </c>
      <c r="C463" s="212" t="s">
        <v>1312</v>
      </c>
      <c r="D463" s="212" t="s">
        <v>1313</v>
      </c>
    </row>
    <row r="464" spans="1:4">
      <c r="A464" s="210" t="s">
        <v>1173</v>
      </c>
      <c r="B464" s="211" t="s">
        <v>571</v>
      </c>
      <c r="C464" s="212" t="s">
        <v>1314</v>
      </c>
      <c r="D464" s="212" t="s">
        <v>313</v>
      </c>
    </row>
    <row r="465" spans="1:4">
      <c r="A465" s="210" t="s">
        <v>1173</v>
      </c>
      <c r="B465" s="211" t="s">
        <v>1315</v>
      </c>
      <c r="C465" s="212" t="s">
        <v>1316</v>
      </c>
      <c r="D465" s="212" t="s">
        <v>1317</v>
      </c>
    </row>
    <row r="466" spans="1:4">
      <c r="A466" s="210" t="s">
        <v>1173</v>
      </c>
      <c r="B466" s="211" t="s">
        <v>844</v>
      </c>
      <c r="C466" s="212" t="s">
        <v>1318</v>
      </c>
      <c r="D466" s="212" t="s">
        <v>846</v>
      </c>
    </row>
    <row r="467" spans="1:4">
      <c r="A467" s="210" t="s">
        <v>1173</v>
      </c>
      <c r="B467" s="211" t="s">
        <v>1319</v>
      </c>
      <c r="C467" s="212" t="s">
        <v>1320</v>
      </c>
      <c r="D467" s="212" t="s">
        <v>316</v>
      </c>
    </row>
    <row r="468" spans="1:4">
      <c r="A468" s="210" t="s">
        <v>1321</v>
      </c>
      <c r="B468" s="211" t="s">
        <v>1322</v>
      </c>
      <c r="C468" s="212" t="s">
        <v>1323</v>
      </c>
      <c r="D468" s="212" t="s">
        <v>1324</v>
      </c>
    </row>
    <row r="469" spans="1:4">
      <c r="A469" s="210" t="s">
        <v>1321</v>
      </c>
      <c r="B469" s="211" t="s">
        <v>1325</v>
      </c>
      <c r="C469" s="212" t="s">
        <v>1326</v>
      </c>
      <c r="D469" s="212" t="s">
        <v>1058</v>
      </c>
    </row>
    <row r="470" spans="1:4">
      <c r="A470" s="210" t="s">
        <v>1321</v>
      </c>
      <c r="B470" s="211" t="s">
        <v>1327</v>
      </c>
      <c r="C470" s="212" t="s">
        <v>1328</v>
      </c>
      <c r="D470" s="212" t="s">
        <v>1329</v>
      </c>
    </row>
    <row r="471" spans="1:4">
      <c r="A471" s="210" t="s">
        <v>1321</v>
      </c>
      <c r="B471" s="211" t="s">
        <v>1330</v>
      </c>
      <c r="C471" s="212" t="s">
        <v>1331</v>
      </c>
      <c r="D471" s="212" t="s">
        <v>789</v>
      </c>
    </row>
    <row r="472" spans="1:4">
      <c r="A472" s="210" t="s">
        <v>1321</v>
      </c>
      <c r="B472" s="211" t="s">
        <v>1332</v>
      </c>
      <c r="C472" s="212" t="s">
        <v>1333</v>
      </c>
      <c r="D472" s="212" t="s">
        <v>1334</v>
      </c>
    </row>
    <row r="473" spans="1:4">
      <c r="A473" s="210" t="s">
        <v>1321</v>
      </c>
      <c r="B473" s="211" t="s">
        <v>1335</v>
      </c>
      <c r="C473" s="212" t="s">
        <v>1336</v>
      </c>
      <c r="D473" s="212" t="s">
        <v>1095</v>
      </c>
    </row>
    <row r="474" spans="1:4" ht="23">
      <c r="A474" s="210" t="s">
        <v>1321</v>
      </c>
      <c r="B474" s="211" t="s">
        <v>1337</v>
      </c>
      <c r="C474" s="212" t="s">
        <v>1338</v>
      </c>
      <c r="D474" s="212" t="s">
        <v>1339</v>
      </c>
    </row>
    <row r="475" spans="1:4">
      <c r="A475" s="210" t="s">
        <v>1321</v>
      </c>
      <c r="B475" s="211" t="s">
        <v>1340</v>
      </c>
      <c r="C475" s="212" t="s">
        <v>1341</v>
      </c>
      <c r="D475" s="212" t="s">
        <v>1342</v>
      </c>
    </row>
    <row r="476" spans="1:4">
      <c r="A476" s="210" t="s">
        <v>1321</v>
      </c>
      <c r="B476" s="211" t="s">
        <v>1343</v>
      </c>
      <c r="C476" s="212" t="s">
        <v>1344</v>
      </c>
      <c r="D476" s="212" t="s">
        <v>1345</v>
      </c>
    </row>
    <row r="477" spans="1:4">
      <c r="A477" s="210" t="s">
        <v>1321</v>
      </c>
      <c r="B477" s="211" t="s">
        <v>1346</v>
      </c>
      <c r="C477" s="212" t="s">
        <v>1347</v>
      </c>
      <c r="D477" s="212" t="s">
        <v>1348</v>
      </c>
    </row>
    <row r="478" spans="1:4">
      <c r="A478" s="210" t="s">
        <v>1349</v>
      </c>
      <c r="B478" s="211" t="s">
        <v>1350</v>
      </c>
      <c r="C478" s="212" t="s">
        <v>1351</v>
      </c>
      <c r="D478" s="212" t="s">
        <v>124</v>
      </c>
    </row>
    <row r="479" spans="1:4">
      <c r="A479" s="210" t="s">
        <v>1349</v>
      </c>
      <c r="B479" s="211" t="s">
        <v>1352</v>
      </c>
      <c r="C479" s="212" t="s">
        <v>1353</v>
      </c>
      <c r="D479" s="212" t="s">
        <v>124</v>
      </c>
    </row>
    <row r="480" spans="1:4">
      <c r="A480" s="210" t="s">
        <v>1349</v>
      </c>
      <c r="B480" s="211" t="s">
        <v>1354</v>
      </c>
      <c r="C480" s="212" t="s">
        <v>1355</v>
      </c>
      <c r="D480" s="212" t="s">
        <v>124</v>
      </c>
    </row>
    <row r="481" spans="1:4">
      <c r="A481" s="210" t="s">
        <v>1349</v>
      </c>
      <c r="B481" s="211" t="s">
        <v>787</v>
      </c>
      <c r="C481" s="212" t="s">
        <v>1356</v>
      </c>
      <c r="D481" s="212" t="s">
        <v>124</v>
      </c>
    </row>
    <row r="482" spans="1:4">
      <c r="A482" s="210" t="s">
        <v>1349</v>
      </c>
      <c r="B482" s="211" t="s">
        <v>1357</v>
      </c>
      <c r="C482" s="212" t="s">
        <v>1358</v>
      </c>
      <c r="D482" s="212" t="s">
        <v>124</v>
      </c>
    </row>
    <row r="483" spans="1:4">
      <c r="A483" s="210" t="s">
        <v>1349</v>
      </c>
      <c r="B483" s="211" t="s">
        <v>287</v>
      </c>
      <c r="C483" s="212" t="s">
        <v>1359</v>
      </c>
      <c r="D483" s="212" t="s">
        <v>124</v>
      </c>
    </row>
    <row r="484" spans="1:4">
      <c r="A484" s="210" t="s">
        <v>1349</v>
      </c>
      <c r="B484" s="211" t="s">
        <v>1360</v>
      </c>
      <c r="C484" s="212" t="s">
        <v>1361</v>
      </c>
      <c r="D484" s="212" t="s">
        <v>124</v>
      </c>
    </row>
    <row r="485" spans="1:4">
      <c r="A485" s="210" t="s">
        <v>1349</v>
      </c>
      <c r="B485" s="211" t="s">
        <v>1362</v>
      </c>
      <c r="C485" s="212" t="s">
        <v>1363</v>
      </c>
      <c r="D485" s="212" t="s">
        <v>124</v>
      </c>
    </row>
    <row r="486" spans="1:4">
      <c r="A486" s="210" t="s">
        <v>1349</v>
      </c>
      <c r="B486" s="211" t="s">
        <v>1364</v>
      </c>
      <c r="C486" s="212" t="s">
        <v>1365</v>
      </c>
      <c r="D486" s="212" t="s">
        <v>124</v>
      </c>
    </row>
    <row r="487" spans="1:4">
      <c r="A487" s="210" t="s">
        <v>1349</v>
      </c>
      <c r="B487" s="211" t="s">
        <v>1366</v>
      </c>
      <c r="C487" s="212" t="s">
        <v>1367</v>
      </c>
      <c r="D487" s="212" t="s">
        <v>124</v>
      </c>
    </row>
    <row r="488" spans="1:4">
      <c r="A488" s="210" t="s">
        <v>1349</v>
      </c>
      <c r="B488" s="211" t="s">
        <v>1368</v>
      </c>
      <c r="C488" s="212" t="s">
        <v>1369</v>
      </c>
      <c r="D488" s="212" t="s">
        <v>124</v>
      </c>
    </row>
    <row r="489" spans="1:4">
      <c r="A489" s="210" t="s">
        <v>1349</v>
      </c>
      <c r="B489" s="211" t="s">
        <v>1370</v>
      </c>
      <c r="C489" s="212" t="s">
        <v>1371</v>
      </c>
      <c r="D489" s="212" t="s">
        <v>124</v>
      </c>
    </row>
    <row r="490" spans="1:4">
      <c r="A490" s="210" t="s">
        <v>1349</v>
      </c>
      <c r="B490" s="211" t="s">
        <v>1372</v>
      </c>
      <c r="C490" s="212" t="s">
        <v>1373</v>
      </c>
      <c r="D490" s="212" t="s">
        <v>124</v>
      </c>
    </row>
    <row r="491" spans="1:4">
      <c r="A491" s="210" t="s">
        <v>1349</v>
      </c>
      <c r="B491" s="211" t="s">
        <v>1374</v>
      </c>
      <c r="C491" s="212" t="s">
        <v>1375</v>
      </c>
      <c r="D491" s="212" t="s">
        <v>124</v>
      </c>
    </row>
    <row r="492" spans="1:4">
      <c r="A492" s="210" t="s">
        <v>1349</v>
      </c>
      <c r="B492" s="211" t="s">
        <v>1376</v>
      </c>
      <c r="C492" s="212" t="s">
        <v>1377</v>
      </c>
      <c r="D492" s="212" t="s">
        <v>124</v>
      </c>
    </row>
    <row r="493" spans="1:4">
      <c r="A493" s="210" t="s">
        <v>1349</v>
      </c>
      <c r="B493" s="211" t="s">
        <v>1378</v>
      </c>
      <c r="C493" s="212" t="s">
        <v>1379</v>
      </c>
      <c r="D493" s="212" t="s">
        <v>124</v>
      </c>
    </row>
    <row r="494" spans="1:4">
      <c r="A494" s="210" t="s">
        <v>1349</v>
      </c>
      <c r="B494" s="211" t="s">
        <v>1380</v>
      </c>
      <c r="C494" s="212" t="s">
        <v>1381</v>
      </c>
      <c r="D494" s="212" t="s">
        <v>124</v>
      </c>
    </row>
    <row r="495" spans="1:4">
      <c r="A495" s="210" t="s">
        <v>1349</v>
      </c>
      <c r="B495" s="211" t="s">
        <v>1382</v>
      </c>
      <c r="C495" s="212" t="s">
        <v>1383</v>
      </c>
      <c r="D495" s="212" t="s">
        <v>124</v>
      </c>
    </row>
    <row r="496" spans="1:4">
      <c r="A496" s="210" t="s">
        <v>1349</v>
      </c>
      <c r="B496" s="211" t="s">
        <v>1384</v>
      </c>
      <c r="C496" s="212" t="s">
        <v>1385</v>
      </c>
      <c r="D496" s="212" t="s">
        <v>124</v>
      </c>
    </row>
    <row r="497" spans="1:4">
      <c r="A497" s="210" t="s">
        <v>1349</v>
      </c>
      <c r="B497" s="211" t="s">
        <v>1386</v>
      </c>
      <c r="C497" s="212" t="s">
        <v>1387</v>
      </c>
      <c r="D497" s="212" t="s">
        <v>124</v>
      </c>
    </row>
    <row r="498" spans="1:4">
      <c r="A498" s="210" t="s">
        <v>1349</v>
      </c>
      <c r="B498" s="211" t="s">
        <v>1388</v>
      </c>
      <c r="C498" s="212" t="s">
        <v>1389</v>
      </c>
      <c r="D498" s="212" t="s">
        <v>124</v>
      </c>
    </row>
    <row r="499" spans="1:4">
      <c r="A499" s="210" t="s">
        <v>1349</v>
      </c>
      <c r="B499" s="211" t="s">
        <v>1390</v>
      </c>
      <c r="C499" s="212" t="s">
        <v>1391</v>
      </c>
      <c r="D499" s="212" t="s">
        <v>124</v>
      </c>
    </row>
    <row r="500" spans="1:4">
      <c r="A500" s="210" t="s">
        <v>1349</v>
      </c>
      <c r="B500" s="211" t="s">
        <v>1392</v>
      </c>
      <c r="C500" s="212" t="s">
        <v>1393</v>
      </c>
      <c r="D500" s="212" t="s">
        <v>124</v>
      </c>
    </row>
    <row r="501" spans="1:4">
      <c r="A501" s="210" t="s">
        <v>1349</v>
      </c>
      <c r="B501" s="211" t="s">
        <v>1394</v>
      </c>
      <c r="C501" s="212" t="s">
        <v>1395</v>
      </c>
      <c r="D501" s="212" t="s">
        <v>124</v>
      </c>
    </row>
    <row r="502" spans="1:4">
      <c r="A502" s="210" t="s">
        <v>1349</v>
      </c>
      <c r="B502" s="211" t="s">
        <v>1396</v>
      </c>
      <c r="C502" s="212" t="s">
        <v>1397</v>
      </c>
      <c r="D502" s="212" t="s">
        <v>124</v>
      </c>
    </row>
    <row r="503" spans="1:4">
      <c r="A503" s="210" t="s">
        <v>1349</v>
      </c>
      <c r="B503" s="211" t="s">
        <v>1398</v>
      </c>
      <c r="C503" s="212" t="s">
        <v>1399</v>
      </c>
      <c r="D503" s="212" t="s">
        <v>124</v>
      </c>
    </row>
    <row r="504" spans="1:4">
      <c r="A504" s="210" t="s">
        <v>1349</v>
      </c>
      <c r="B504" s="211" t="s">
        <v>1400</v>
      </c>
      <c r="C504" s="212" t="s">
        <v>1401</v>
      </c>
      <c r="D504" s="212" t="s">
        <v>124</v>
      </c>
    </row>
    <row r="505" spans="1:4">
      <c r="A505" s="210" t="s">
        <v>1349</v>
      </c>
      <c r="B505" s="211" t="s">
        <v>1402</v>
      </c>
      <c r="C505" s="212" t="s">
        <v>1403</v>
      </c>
      <c r="D505" s="212" t="s">
        <v>124</v>
      </c>
    </row>
    <row r="506" spans="1:4">
      <c r="A506" s="210" t="s">
        <v>1349</v>
      </c>
      <c r="B506" s="211" t="s">
        <v>1404</v>
      </c>
      <c r="C506" s="212" t="s">
        <v>1405</v>
      </c>
      <c r="D506" s="212" t="s">
        <v>124</v>
      </c>
    </row>
    <row r="507" spans="1:4">
      <c r="A507" s="210" t="s">
        <v>1349</v>
      </c>
      <c r="B507" s="211" t="s">
        <v>135</v>
      </c>
      <c r="C507" s="212" t="s">
        <v>1406</v>
      </c>
      <c r="D507" s="212" t="s">
        <v>124</v>
      </c>
    </row>
    <row r="508" spans="1:4" ht="23">
      <c r="A508" s="210" t="s">
        <v>1407</v>
      </c>
      <c r="B508" s="211" t="s">
        <v>1408</v>
      </c>
      <c r="C508" s="212" t="s">
        <v>1409</v>
      </c>
      <c r="D508" s="212" t="s">
        <v>1410</v>
      </c>
    </row>
    <row r="509" spans="1:4" ht="23">
      <c r="A509" s="210" t="s">
        <v>1407</v>
      </c>
      <c r="B509" s="211" t="s">
        <v>1411</v>
      </c>
      <c r="C509" s="212" t="s">
        <v>1412</v>
      </c>
      <c r="D509" s="212" t="s">
        <v>1413</v>
      </c>
    </row>
    <row r="510" spans="1:4">
      <c r="A510" s="210" t="s">
        <v>1407</v>
      </c>
      <c r="B510" s="211" t="s">
        <v>1414</v>
      </c>
      <c r="C510" s="212" t="s">
        <v>1415</v>
      </c>
      <c r="D510" s="212" t="s">
        <v>1416</v>
      </c>
    </row>
    <row r="511" spans="1:4">
      <c r="A511" s="210" t="s">
        <v>1407</v>
      </c>
      <c r="B511" s="211" t="s">
        <v>1417</v>
      </c>
      <c r="C511" s="212" t="s">
        <v>1418</v>
      </c>
      <c r="D511" s="212" t="s">
        <v>1419</v>
      </c>
    </row>
    <row r="512" spans="1:4">
      <c r="A512" s="210" t="s">
        <v>1407</v>
      </c>
      <c r="B512" s="211" t="s">
        <v>1420</v>
      </c>
      <c r="C512" s="212" t="s">
        <v>1421</v>
      </c>
      <c r="D512" s="212" t="s">
        <v>124</v>
      </c>
    </row>
    <row r="513" spans="1:4">
      <c r="A513" s="210" t="s">
        <v>1407</v>
      </c>
      <c r="B513" s="211" t="s">
        <v>1422</v>
      </c>
      <c r="C513" s="212" t="s">
        <v>1423</v>
      </c>
      <c r="D513" s="212" t="s">
        <v>124</v>
      </c>
    </row>
    <row r="514" spans="1:4">
      <c r="A514" s="210" t="s">
        <v>1407</v>
      </c>
      <c r="B514" s="211" t="s">
        <v>1424</v>
      </c>
      <c r="C514" s="212" t="s">
        <v>1425</v>
      </c>
      <c r="D514" s="212" t="s">
        <v>1058</v>
      </c>
    </row>
    <row r="515" spans="1:4">
      <c r="A515" s="210" t="s">
        <v>1407</v>
      </c>
      <c r="B515" s="211" t="s">
        <v>535</v>
      </c>
      <c r="C515" s="212" t="s">
        <v>1426</v>
      </c>
      <c r="D515" s="212" t="s">
        <v>124</v>
      </c>
    </row>
    <row r="516" spans="1:4">
      <c r="A516" s="210" t="s">
        <v>1407</v>
      </c>
      <c r="B516" s="211" t="s">
        <v>851</v>
      </c>
      <c r="C516" s="212" t="s">
        <v>1427</v>
      </c>
      <c r="D516" s="212" t="s">
        <v>124</v>
      </c>
    </row>
    <row r="517" spans="1:4">
      <c r="A517" s="210" t="s">
        <v>1407</v>
      </c>
      <c r="B517" s="211" t="s">
        <v>1428</v>
      </c>
      <c r="C517" s="212" t="s">
        <v>1429</v>
      </c>
      <c r="D517" s="212" t="s">
        <v>1430</v>
      </c>
    </row>
    <row r="518" spans="1:4">
      <c r="A518" s="210" t="s">
        <v>1407</v>
      </c>
      <c r="B518" s="211" t="s">
        <v>1431</v>
      </c>
      <c r="C518" s="212" t="s">
        <v>1432</v>
      </c>
      <c r="D518" s="212" t="s">
        <v>1433</v>
      </c>
    </row>
    <row r="519" spans="1:4">
      <c r="A519" s="210" t="s">
        <v>1407</v>
      </c>
      <c r="B519" s="211" t="s">
        <v>1434</v>
      </c>
      <c r="C519" s="212" t="s">
        <v>1435</v>
      </c>
      <c r="D519" s="212" t="s">
        <v>1436</v>
      </c>
    </row>
    <row r="520" spans="1:4">
      <c r="A520" s="210" t="s">
        <v>1407</v>
      </c>
      <c r="B520" s="211" t="s">
        <v>1437</v>
      </c>
      <c r="C520" s="212" t="s">
        <v>1438</v>
      </c>
      <c r="D520" s="212" t="s">
        <v>1439</v>
      </c>
    </row>
    <row r="521" spans="1:4">
      <c r="A521" s="210" t="s">
        <v>1407</v>
      </c>
      <c r="B521" s="211" t="s">
        <v>1440</v>
      </c>
      <c r="C521" s="212" t="s">
        <v>1441</v>
      </c>
      <c r="D521" s="212" t="s">
        <v>1442</v>
      </c>
    </row>
    <row r="522" spans="1:4">
      <c r="A522" s="210" t="s">
        <v>1407</v>
      </c>
      <c r="B522" s="211" t="s">
        <v>1443</v>
      </c>
      <c r="C522" s="212" t="s">
        <v>1444</v>
      </c>
      <c r="D522" s="212" t="s">
        <v>1445</v>
      </c>
    </row>
    <row r="523" spans="1:4" ht="23">
      <c r="A523" s="210" t="s">
        <v>1407</v>
      </c>
      <c r="B523" s="211" t="s">
        <v>1446</v>
      </c>
      <c r="C523" s="212" t="s">
        <v>1447</v>
      </c>
      <c r="D523" s="212" t="s">
        <v>1448</v>
      </c>
    </row>
    <row r="524" spans="1:4">
      <c r="A524" s="210" t="s">
        <v>1449</v>
      </c>
      <c r="B524" s="211" t="s">
        <v>1450</v>
      </c>
      <c r="C524" s="212" t="s">
        <v>1451</v>
      </c>
      <c r="D524" s="212" t="s">
        <v>124</v>
      </c>
    </row>
    <row r="525" spans="1:4">
      <c r="A525" s="210" t="s">
        <v>1449</v>
      </c>
      <c r="B525" s="211" t="s">
        <v>1452</v>
      </c>
      <c r="C525" s="212" t="s">
        <v>1453</v>
      </c>
      <c r="D525" s="212" t="s">
        <v>124</v>
      </c>
    </row>
    <row r="526" spans="1:4">
      <c r="A526" s="210" t="s">
        <v>1449</v>
      </c>
      <c r="B526" s="211" t="s">
        <v>1454</v>
      </c>
      <c r="C526" s="212" t="s">
        <v>1455</v>
      </c>
      <c r="D526" s="212" t="s">
        <v>124</v>
      </c>
    </row>
    <row r="527" spans="1:4">
      <c r="A527" s="210" t="s">
        <v>1449</v>
      </c>
      <c r="B527" s="211" t="s">
        <v>1456</v>
      </c>
      <c r="C527" s="212" t="s">
        <v>1457</v>
      </c>
      <c r="D527" s="212" t="s">
        <v>124</v>
      </c>
    </row>
    <row r="528" spans="1:4">
      <c r="A528" s="210" t="s">
        <v>1449</v>
      </c>
      <c r="B528" s="211" t="s">
        <v>1458</v>
      </c>
      <c r="C528" s="212" t="s">
        <v>1459</v>
      </c>
      <c r="D528" s="212" t="s">
        <v>124</v>
      </c>
    </row>
    <row r="529" spans="1:4">
      <c r="A529" s="210" t="s">
        <v>1449</v>
      </c>
      <c r="B529" s="211" t="s">
        <v>1354</v>
      </c>
      <c r="C529" s="212" t="s">
        <v>1460</v>
      </c>
      <c r="D529" s="212" t="s">
        <v>124</v>
      </c>
    </row>
    <row r="530" spans="1:4">
      <c r="A530" s="210" t="s">
        <v>1449</v>
      </c>
      <c r="B530" s="211" t="s">
        <v>1087</v>
      </c>
      <c r="C530" s="212" t="s">
        <v>1461</v>
      </c>
      <c r="D530" s="212" t="s">
        <v>124</v>
      </c>
    </row>
    <row r="531" spans="1:4">
      <c r="A531" s="210" t="s">
        <v>1449</v>
      </c>
      <c r="B531" s="211" t="s">
        <v>1462</v>
      </c>
      <c r="C531" s="212" t="s">
        <v>1463</v>
      </c>
      <c r="D531" s="212" t="s">
        <v>124</v>
      </c>
    </row>
    <row r="532" spans="1:4">
      <c r="A532" s="210" t="s">
        <v>1449</v>
      </c>
      <c r="B532" s="211" t="s">
        <v>1464</v>
      </c>
      <c r="C532" s="212" t="s">
        <v>1465</v>
      </c>
      <c r="D532" s="212" t="s">
        <v>124</v>
      </c>
    </row>
    <row r="533" spans="1:4">
      <c r="A533" s="210" t="s">
        <v>1449</v>
      </c>
      <c r="B533" s="211" t="s">
        <v>1466</v>
      </c>
      <c r="C533" s="212" t="s">
        <v>1467</v>
      </c>
      <c r="D533" s="212" t="s">
        <v>124</v>
      </c>
    </row>
    <row r="534" spans="1:4">
      <c r="A534" s="210" t="s">
        <v>1449</v>
      </c>
      <c r="B534" s="211" t="s">
        <v>1468</v>
      </c>
      <c r="C534" s="212" t="s">
        <v>1469</v>
      </c>
      <c r="D534" s="212" t="s">
        <v>124</v>
      </c>
    </row>
    <row r="535" spans="1:4">
      <c r="A535" s="210" t="s">
        <v>1449</v>
      </c>
      <c r="B535" s="211" t="s">
        <v>1470</v>
      </c>
      <c r="C535" s="212" t="s">
        <v>1471</v>
      </c>
      <c r="D535" s="212" t="s">
        <v>124</v>
      </c>
    </row>
    <row r="536" spans="1:4">
      <c r="A536" s="210" t="s">
        <v>1472</v>
      </c>
      <c r="B536" s="211" t="s">
        <v>1473</v>
      </c>
      <c r="C536" s="212" t="s">
        <v>1474</v>
      </c>
      <c r="D536" s="212" t="s">
        <v>1475</v>
      </c>
    </row>
    <row r="537" spans="1:4" ht="23">
      <c r="A537" s="210" t="s">
        <v>1472</v>
      </c>
      <c r="B537" s="211" t="s">
        <v>1476</v>
      </c>
      <c r="C537" s="212" t="s">
        <v>1477</v>
      </c>
      <c r="D537" s="212" t="s">
        <v>256</v>
      </c>
    </row>
    <row r="538" spans="1:4">
      <c r="A538" s="210" t="s">
        <v>1472</v>
      </c>
      <c r="B538" s="211" t="s">
        <v>1478</v>
      </c>
      <c r="C538" s="212" t="s">
        <v>1479</v>
      </c>
      <c r="D538" s="212" t="s">
        <v>1480</v>
      </c>
    </row>
    <row r="539" spans="1:4">
      <c r="A539" s="210" t="s">
        <v>1472</v>
      </c>
      <c r="B539" s="211" t="s">
        <v>1481</v>
      </c>
      <c r="C539" s="212" t="s">
        <v>1482</v>
      </c>
      <c r="D539" s="212" t="s">
        <v>1483</v>
      </c>
    </row>
    <row r="540" spans="1:4">
      <c r="A540" s="210" t="s">
        <v>1472</v>
      </c>
      <c r="B540" s="211" t="s">
        <v>1484</v>
      </c>
      <c r="C540" s="212" t="s">
        <v>1485</v>
      </c>
      <c r="D540" s="212" t="s">
        <v>1486</v>
      </c>
    </row>
    <row r="541" spans="1:4" ht="23">
      <c r="A541" s="210" t="s">
        <v>1472</v>
      </c>
      <c r="B541" s="211" t="s">
        <v>198</v>
      </c>
      <c r="C541" s="212" t="s">
        <v>1487</v>
      </c>
      <c r="D541" s="212" t="s">
        <v>260</v>
      </c>
    </row>
    <row r="542" spans="1:4">
      <c r="A542" s="210" t="s">
        <v>1472</v>
      </c>
      <c r="B542" s="211" t="s">
        <v>1488</v>
      </c>
      <c r="C542" s="212" t="s">
        <v>1489</v>
      </c>
      <c r="D542" s="212" t="s">
        <v>1490</v>
      </c>
    </row>
    <row r="543" spans="1:4">
      <c r="A543" s="210" t="s">
        <v>1472</v>
      </c>
      <c r="B543" s="211" t="s">
        <v>1491</v>
      </c>
      <c r="C543" s="212" t="s">
        <v>1492</v>
      </c>
      <c r="D543" s="212" t="s">
        <v>262</v>
      </c>
    </row>
    <row r="544" spans="1:4">
      <c r="A544" s="210" t="s">
        <v>1472</v>
      </c>
      <c r="B544" s="211" t="s">
        <v>1235</v>
      </c>
      <c r="C544" s="212" t="s">
        <v>1493</v>
      </c>
      <c r="D544" s="212" t="s">
        <v>971</v>
      </c>
    </row>
    <row r="545" spans="1:4">
      <c r="A545" s="210" t="s">
        <v>1472</v>
      </c>
      <c r="B545" s="211" t="s">
        <v>1494</v>
      </c>
      <c r="C545" s="212" t="s">
        <v>1495</v>
      </c>
      <c r="D545" s="212" t="s">
        <v>789</v>
      </c>
    </row>
    <row r="546" spans="1:4">
      <c r="A546" s="210" t="s">
        <v>1472</v>
      </c>
      <c r="B546" s="211" t="s">
        <v>1496</v>
      </c>
      <c r="C546" s="212" t="s">
        <v>1497</v>
      </c>
      <c r="D546" s="212" t="s">
        <v>1252</v>
      </c>
    </row>
    <row r="547" spans="1:4">
      <c r="A547" s="210" t="s">
        <v>1472</v>
      </c>
      <c r="B547" s="211" t="s">
        <v>1498</v>
      </c>
      <c r="C547" s="212" t="s">
        <v>1499</v>
      </c>
      <c r="D547" s="212" t="s">
        <v>1500</v>
      </c>
    </row>
    <row r="548" spans="1:4">
      <c r="A548" s="210" t="s">
        <v>1472</v>
      </c>
      <c r="B548" s="211" t="s">
        <v>1501</v>
      </c>
      <c r="C548" s="212" t="s">
        <v>1502</v>
      </c>
      <c r="D548" s="212" t="s">
        <v>271</v>
      </c>
    </row>
    <row r="549" spans="1:4">
      <c r="A549" s="210" t="s">
        <v>1472</v>
      </c>
      <c r="B549" s="211" t="s">
        <v>1503</v>
      </c>
      <c r="C549" s="212" t="s">
        <v>1504</v>
      </c>
      <c r="D549" s="212" t="s">
        <v>1505</v>
      </c>
    </row>
    <row r="550" spans="1:4">
      <c r="A550" s="210" t="s">
        <v>1472</v>
      </c>
      <c r="B550" s="211" t="s">
        <v>1506</v>
      </c>
      <c r="C550" s="212" t="s">
        <v>1507</v>
      </c>
      <c r="D550" s="212" t="s">
        <v>1508</v>
      </c>
    </row>
    <row r="551" spans="1:4" ht="23">
      <c r="A551" s="210" t="s">
        <v>1472</v>
      </c>
      <c r="B551" s="211" t="s">
        <v>275</v>
      </c>
      <c r="C551" s="212" t="s">
        <v>1509</v>
      </c>
      <c r="D551" s="212" t="s">
        <v>277</v>
      </c>
    </row>
    <row r="552" spans="1:4">
      <c r="A552" s="210" t="s">
        <v>1472</v>
      </c>
      <c r="B552" s="211" t="s">
        <v>1510</v>
      </c>
      <c r="C552" s="212" t="s">
        <v>1511</v>
      </c>
      <c r="D552" s="212" t="s">
        <v>1512</v>
      </c>
    </row>
    <row r="553" spans="1:4">
      <c r="A553" s="210" t="s">
        <v>1472</v>
      </c>
      <c r="B553" s="211" t="s">
        <v>1513</v>
      </c>
      <c r="C553" s="212" t="s">
        <v>1514</v>
      </c>
      <c r="D553" s="212" t="s">
        <v>1515</v>
      </c>
    </row>
    <row r="554" spans="1:4">
      <c r="A554" s="210" t="s">
        <v>1472</v>
      </c>
      <c r="B554" s="211" t="s">
        <v>135</v>
      </c>
      <c r="C554" s="212" t="s">
        <v>1516</v>
      </c>
      <c r="D554" s="212" t="s">
        <v>1144</v>
      </c>
    </row>
    <row r="555" spans="1:4">
      <c r="A555" s="210" t="s">
        <v>1472</v>
      </c>
      <c r="B555" s="211" t="s">
        <v>397</v>
      </c>
      <c r="C555" s="212" t="s">
        <v>1517</v>
      </c>
      <c r="D555" s="212" t="s">
        <v>1304</v>
      </c>
    </row>
    <row r="556" spans="1:4">
      <c r="A556" s="210" t="s">
        <v>1472</v>
      </c>
      <c r="B556" s="211" t="s">
        <v>1518</v>
      </c>
      <c r="C556" s="212" t="s">
        <v>1519</v>
      </c>
      <c r="D556" s="212" t="s">
        <v>1520</v>
      </c>
    </row>
    <row r="557" spans="1:4">
      <c r="A557" s="210" t="s">
        <v>1472</v>
      </c>
      <c r="B557" s="211" t="s">
        <v>1521</v>
      </c>
      <c r="C557" s="212" t="s">
        <v>1522</v>
      </c>
      <c r="D557" s="212" t="s">
        <v>1523</v>
      </c>
    </row>
    <row r="558" spans="1:4">
      <c r="A558" s="210" t="s">
        <v>1472</v>
      </c>
      <c r="B558" s="211" t="s">
        <v>1524</v>
      </c>
      <c r="C558" s="212" t="s">
        <v>1525</v>
      </c>
      <c r="D558" s="212" t="s">
        <v>1526</v>
      </c>
    </row>
    <row r="559" spans="1:4">
      <c r="A559" s="210" t="s">
        <v>1527</v>
      </c>
      <c r="B559" s="211" t="s">
        <v>1528</v>
      </c>
      <c r="C559" s="212" t="s">
        <v>1529</v>
      </c>
      <c r="D559" s="212" t="s">
        <v>1530</v>
      </c>
    </row>
    <row r="560" spans="1:4">
      <c r="A560" s="210" t="s">
        <v>1527</v>
      </c>
      <c r="B560" s="211" t="s">
        <v>1531</v>
      </c>
      <c r="C560" s="212" t="s">
        <v>1532</v>
      </c>
      <c r="D560" s="212" t="s">
        <v>1533</v>
      </c>
    </row>
    <row r="561" spans="1:4">
      <c r="A561" s="210" t="s">
        <v>1527</v>
      </c>
      <c r="B561" s="211" t="s">
        <v>1534</v>
      </c>
      <c r="C561" s="212" t="s">
        <v>1535</v>
      </c>
      <c r="D561" s="212" t="s">
        <v>1536</v>
      </c>
    </row>
    <row r="562" spans="1:4">
      <c r="A562" s="210" t="s">
        <v>1527</v>
      </c>
      <c r="B562" s="211" t="s">
        <v>1537</v>
      </c>
      <c r="C562" s="212" t="s">
        <v>1538</v>
      </c>
      <c r="D562" s="212" t="s">
        <v>1539</v>
      </c>
    </row>
    <row r="563" spans="1:4">
      <c r="A563" s="210" t="s">
        <v>1527</v>
      </c>
      <c r="B563" s="211" t="s">
        <v>1540</v>
      </c>
      <c r="C563" s="212" t="s">
        <v>1541</v>
      </c>
      <c r="D563" s="212" t="s">
        <v>1542</v>
      </c>
    </row>
    <row r="564" spans="1:4">
      <c r="A564" s="210" t="s">
        <v>1527</v>
      </c>
      <c r="B564" s="211" t="s">
        <v>1543</v>
      </c>
      <c r="C564" s="212" t="s">
        <v>1544</v>
      </c>
      <c r="D564" s="212" t="s">
        <v>1545</v>
      </c>
    </row>
    <row r="565" spans="1:4">
      <c r="A565" s="210" t="s">
        <v>1527</v>
      </c>
      <c r="B565" s="211" t="s">
        <v>1546</v>
      </c>
      <c r="C565" s="212" t="s">
        <v>1547</v>
      </c>
      <c r="D565" s="212" t="s">
        <v>1548</v>
      </c>
    </row>
    <row r="566" spans="1:4">
      <c r="A566" s="210" t="s">
        <v>1527</v>
      </c>
      <c r="B566" s="211" t="s">
        <v>1549</v>
      </c>
      <c r="C566" s="212" t="s">
        <v>1550</v>
      </c>
      <c r="D566" s="212" t="s">
        <v>1551</v>
      </c>
    </row>
    <row r="567" spans="1:4">
      <c r="A567" s="210" t="s">
        <v>1527</v>
      </c>
      <c r="B567" s="211" t="s">
        <v>198</v>
      </c>
      <c r="C567" s="212" t="s">
        <v>1552</v>
      </c>
      <c r="D567" s="212" t="s">
        <v>124</v>
      </c>
    </row>
    <row r="568" spans="1:4">
      <c r="A568" s="210" t="s">
        <v>1527</v>
      </c>
      <c r="B568" s="211" t="s">
        <v>1553</v>
      </c>
      <c r="C568" s="212" t="s">
        <v>1554</v>
      </c>
      <c r="D568" s="212" t="s">
        <v>1555</v>
      </c>
    </row>
    <row r="569" spans="1:4">
      <c r="A569" s="210" t="s">
        <v>1527</v>
      </c>
      <c r="B569" s="211" t="s">
        <v>1556</v>
      </c>
      <c r="C569" s="212" t="s">
        <v>1557</v>
      </c>
      <c r="D569" s="212" t="s">
        <v>1558</v>
      </c>
    </row>
    <row r="570" spans="1:4" ht="23">
      <c r="A570" s="210" t="s">
        <v>1527</v>
      </c>
      <c r="B570" s="211" t="s">
        <v>1559</v>
      </c>
      <c r="C570" s="212" t="s">
        <v>1560</v>
      </c>
      <c r="D570" s="212" t="s">
        <v>1561</v>
      </c>
    </row>
    <row r="571" spans="1:4">
      <c r="A571" s="210" t="s">
        <v>1527</v>
      </c>
      <c r="B571" s="211" t="s">
        <v>1562</v>
      </c>
      <c r="C571" s="212" t="s">
        <v>1563</v>
      </c>
      <c r="D571" s="212" t="s">
        <v>1564</v>
      </c>
    </row>
    <row r="572" spans="1:4" ht="23">
      <c r="A572" s="210" t="s">
        <v>1527</v>
      </c>
      <c r="B572" s="211" t="s">
        <v>1565</v>
      </c>
      <c r="C572" s="212" t="s">
        <v>1566</v>
      </c>
      <c r="D572" s="212" t="s">
        <v>1567</v>
      </c>
    </row>
    <row r="573" spans="1:4" ht="23">
      <c r="A573" s="210" t="s">
        <v>1527</v>
      </c>
      <c r="B573" s="211" t="s">
        <v>1568</v>
      </c>
      <c r="C573" s="212" t="s">
        <v>1569</v>
      </c>
      <c r="D573" s="212" t="s">
        <v>1275</v>
      </c>
    </row>
    <row r="574" spans="1:4">
      <c r="A574" s="210" t="s">
        <v>1527</v>
      </c>
      <c r="B574" s="211" t="s">
        <v>1570</v>
      </c>
      <c r="C574" s="212" t="s">
        <v>1571</v>
      </c>
      <c r="D574" s="212" t="s">
        <v>1572</v>
      </c>
    </row>
    <row r="575" spans="1:4" ht="23">
      <c r="A575" s="210" t="s">
        <v>1527</v>
      </c>
      <c r="B575" s="211" t="s">
        <v>1573</v>
      </c>
      <c r="C575" s="212" t="s">
        <v>1574</v>
      </c>
      <c r="D575" s="212" t="s">
        <v>1575</v>
      </c>
    </row>
    <row r="576" spans="1:4">
      <c r="A576" s="210" t="s">
        <v>1527</v>
      </c>
      <c r="B576" s="211" t="s">
        <v>1576</v>
      </c>
      <c r="C576" s="212" t="s">
        <v>1577</v>
      </c>
      <c r="D576" s="212" t="s">
        <v>1578</v>
      </c>
    </row>
    <row r="577" spans="1:4">
      <c r="A577" s="210" t="s">
        <v>1527</v>
      </c>
      <c r="B577" s="211" t="s">
        <v>844</v>
      </c>
      <c r="C577" s="212" t="s">
        <v>1579</v>
      </c>
      <c r="D577" s="212" t="s">
        <v>124</v>
      </c>
    </row>
    <row r="578" spans="1:4">
      <c r="A578" s="210" t="s">
        <v>1527</v>
      </c>
      <c r="B578" s="211" t="s">
        <v>1580</v>
      </c>
      <c r="C578" s="212" t="s">
        <v>1581</v>
      </c>
      <c r="D578" s="212" t="s">
        <v>1582</v>
      </c>
    </row>
    <row r="579" spans="1:4" ht="23">
      <c r="A579" s="210" t="s">
        <v>1583</v>
      </c>
      <c r="B579" s="211" t="s">
        <v>1584</v>
      </c>
      <c r="C579" s="212" t="s">
        <v>1585</v>
      </c>
      <c r="D579" s="212" t="s">
        <v>1586</v>
      </c>
    </row>
    <row r="580" spans="1:4" ht="23">
      <c r="A580" s="210" t="s">
        <v>1583</v>
      </c>
      <c r="B580" s="211" t="s">
        <v>251</v>
      </c>
      <c r="C580" s="212" t="s">
        <v>1587</v>
      </c>
      <c r="D580" s="212" t="s">
        <v>253</v>
      </c>
    </row>
    <row r="581" spans="1:4" ht="23">
      <c r="A581" s="210" t="s">
        <v>1583</v>
      </c>
      <c r="B581" s="211" t="s">
        <v>1588</v>
      </c>
      <c r="C581" s="212" t="s">
        <v>1589</v>
      </c>
      <c r="D581" s="212" t="s">
        <v>256</v>
      </c>
    </row>
    <row r="582" spans="1:4">
      <c r="A582" s="210" t="s">
        <v>1583</v>
      </c>
      <c r="B582" s="211" t="s">
        <v>1590</v>
      </c>
      <c r="C582" s="212" t="s">
        <v>1591</v>
      </c>
      <c r="D582" s="212" t="s">
        <v>124</v>
      </c>
    </row>
    <row r="583" spans="1:4">
      <c r="A583" s="210" t="s">
        <v>1583</v>
      </c>
      <c r="B583" s="211" t="s">
        <v>1592</v>
      </c>
      <c r="C583" s="212" t="s">
        <v>1593</v>
      </c>
      <c r="D583" s="212" t="s">
        <v>124</v>
      </c>
    </row>
    <row r="584" spans="1:4">
      <c r="A584" s="210" t="s">
        <v>1583</v>
      </c>
      <c r="B584" s="211" t="s">
        <v>1594</v>
      </c>
      <c r="C584" s="212" t="s">
        <v>1595</v>
      </c>
      <c r="D584" s="212" t="s">
        <v>124</v>
      </c>
    </row>
    <row r="585" spans="1:4" ht="23">
      <c r="A585" s="210" t="s">
        <v>1583</v>
      </c>
      <c r="B585" s="211" t="s">
        <v>1596</v>
      </c>
      <c r="C585" s="212" t="s">
        <v>1597</v>
      </c>
      <c r="D585" s="212" t="s">
        <v>1598</v>
      </c>
    </row>
    <row r="586" spans="1:4" ht="23">
      <c r="A586" s="210" t="s">
        <v>1583</v>
      </c>
      <c r="B586" s="211" t="s">
        <v>781</v>
      </c>
      <c r="C586" s="212" t="s">
        <v>1599</v>
      </c>
      <c r="D586" s="212" t="s">
        <v>783</v>
      </c>
    </row>
    <row r="587" spans="1:4">
      <c r="A587" s="210" t="s">
        <v>1583</v>
      </c>
      <c r="B587" s="211" t="s">
        <v>1600</v>
      </c>
      <c r="C587" s="212" t="s">
        <v>1601</v>
      </c>
      <c r="D587" s="212" t="s">
        <v>971</v>
      </c>
    </row>
    <row r="588" spans="1:4">
      <c r="A588" s="210" t="s">
        <v>1583</v>
      </c>
      <c r="B588" s="211" t="s">
        <v>1602</v>
      </c>
      <c r="C588" s="212" t="s">
        <v>1603</v>
      </c>
      <c r="D588" s="212" t="s">
        <v>124</v>
      </c>
    </row>
    <row r="589" spans="1:4">
      <c r="A589" s="210" t="s">
        <v>1583</v>
      </c>
      <c r="B589" s="211" t="s">
        <v>1604</v>
      </c>
      <c r="C589" s="212" t="s">
        <v>1605</v>
      </c>
      <c r="D589" s="212" t="s">
        <v>1606</v>
      </c>
    </row>
    <row r="590" spans="1:4">
      <c r="A590" s="210" t="s">
        <v>1583</v>
      </c>
      <c r="B590" s="211" t="s">
        <v>1607</v>
      </c>
      <c r="C590" s="212" t="s">
        <v>1608</v>
      </c>
      <c r="D590" s="212" t="s">
        <v>1609</v>
      </c>
    </row>
    <row r="591" spans="1:4">
      <c r="A591" s="210" t="s">
        <v>1583</v>
      </c>
      <c r="B591" s="211" t="s">
        <v>1610</v>
      </c>
      <c r="C591" s="212" t="s">
        <v>1611</v>
      </c>
      <c r="D591" s="212" t="s">
        <v>1612</v>
      </c>
    </row>
    <row r="592" spans="1:4">
      <c r="A592" s="210" t="s">
        <v>1583</v>
      </c>
      <c r="B592" s="211" t="s">
        <v>1613</v>
      </c>
      <c r="C592" s="212" t="s">
        <v>1614</v>
      </c>
      <c r="D592" s="212" t="s">
        <v>1615</v>
      </c>
    </row>
    <row r="593" spans="1:4" ht="23">
      <c r="A593" s="210" t="s">
        <v>1583</v>
      </c>
      <c r="B593" s="211" t="s">
        <v>1099</v>
      </c>
      <c r="C593" s="212" t="s">
        <v>1616</v>
      </c>
      <c r="D593" s="212" t="s">
        <v>277</v>
      </c>
    </row>
    <row r="594" spans="1:4">
      <c r="A594" s="210" t="s">
        <v>1583</v>
      </c>
      <c r="B594" s="211" t="s">
        <v>1617</v>
      </c>
      <c r="C594" s="212" t="s">
        <v>1618</v>
      </c>
      <c r="D594" s="212" t="s">
        <v>1619</v>
      </c>
    </row>
    <row r="595" spans="1:4">
      <c r="A595" s="210" t="s">
        <v>1583</v>
      </c>
      <c r="B595" s="211" t="s">
        <v>1281</v>
      </c>
      <c r="C595" s="212" t="s">
        <v>1620</v>
      </c>
      <c r="D595" s="212" t="s">
        <v>286</v>
      </c>
    </row>
    <row r="596" spans="1:4">
      <c r="A596" s="210" t="s">
        <v>1583</v>
      </c>
      <c r="B596" s="211" t="s">
        <v>1621</v>
      </c>
      <c r="C596" s="212" t="s">
        <v>1622</v>
      </c>
      <c r="D596" s="212" t="s">
        <v>1623</v>
      </c>
    </row>
    <row r="597" spans="1:4">
      <c r="A597" s="210" t="s">
        <v>1583</v>
      </c>
      <c r="B597" s="211" t="s">
        <v>287</v>
      </c>
      <c r="C597" s="212" t="s">
        <v>1624</v>
      </c>
      <c r="D597" s="212" t="s">
        <v>289</v>
      </c>
    </row>
    <row r="598" spans="1:4">
      <c r="A598" s="210" t="s">
        <v>1583</v>
      </c>
      <c r="B598" s="211" t="s">
        <v>1625</v>
      </c>
      <c r="C598" s="212" t="s">
        <v>1626</v>
      </c>
      <c r="D598" s="212" t="s">
        <v>1627</v>
      </c>
    </row>
    <row r="599" spans="1:4" ht="23">
      <c r="A599" s="210" t="s">
        <v>1583</v>
      </c>
      <c r="B599" s="211" t="s">
        <v>1628</v>
      </c>
      <c r="C599" s="212" t="s">
        <v>1629</v>
      </c>
      <c r="D599" s="212" t="s">
        <v>1630</v>
      </c>
    </row>
    <row r="600" spans="1:4">
      <c r="A600" s="210" t="s">
        <v>1583</v>
      </c>
      <c r="B600" s="211" t="s">
        <v>1631</v>
      </c>
      <c r="C600" s="212" t="s">
        <v>1632</v>
      </c>
      <c r="D600" s="212" t="s">
        <v>1633</v>
      </c>
    </row>
    <row r="601" spans="1:4">
      <c r="A601" s="210" t="s">
        <v>1583</v>
      </c>
      <c r="B601" s="211" t="s">
        <v>296</v>
      </c>
      <c r="C601" s="212" t="s">
        <v>1634</v>
      </c>
      <c r="D601" s="212" t="s">
        <v>298</v>
      </c>
    </row>
    <row r="602" spans="1:4">
      <c r="A602" s="210" t="s">
        <v>1583</v>
      </c>
      <c r="B602" s="211" t="s">
        <v>1635</v>
      </c>
      <c r="C602" s="212" t="s">
        <v>1636</v>
      </c>
      <c r="D602" s="212" t="s">
        <v>1637</v>
      </c>
    </row>
    <row r="603" spans="1:4">
      <c r="A603" s="210" t="s">
        <v>1583</v>
      </c>
      <c r="B603" s="211" t="s">
        <v>1638</v>
      </c>
      <c r="C603" s="212" t="s">
        <v>1639</v>
      </c>
      <c r="D603" s="212" t="s">
        <v>1640</v>
      </c>
    </row>
    <row r="604" spans="1:4">
      <c r="A604" s="210" t="s">
        <v>1583</v>
      </c>
      <c r="B604" s="211" t="s">
        <v>1641</v>
      </c>
      <c r="C604" s="212" t="s">
        <v>1642</v>
      </c>
      <c r="D604" s="212" t="s">
        <v>124</v>
      </c>
    </row>
    <row r="605" spans="1:4">
      <c r="A605" s="210" t="s">
        <v>1583</v>
      </c>
      <c r="B605" s="211" t="s">
        <v>1643</v>
      </c>
      <c r="C605" s="212" t="s">
        <v>1644</v>
      </c>
      <c r="D605" s="212" t="s">
        <v>1645</v>
      </c>
    </row>
    <row r="606" spans="1:4">
      <c r="A606" s="210" t="s">
        <v>1583</v>
      </c>
      <c r="B606" s="211" t="s">
        <v>135</v>
      </c>
      <c r="C606" s="212" t="s">
        <v>1646</v>
      </c>
      <c r="D606" s="212" t="s">
        <v>1144</v>
      </c>
    </row>
    <row r="607" spans="1:4">
      <c r="A607" s="210" t="s">
        <v>1583</v>
      </c>
      <c r="B607" s="211" t="s">
        <v>299</v>
      </c>
      <c r="C607" s="212" t="s">
        <v>1647</v>
      </c>
      <c r="D607" s="212" t="s">
        <v>1648</v>
      </c>
    </row>
    <row r="608" spans="1:4">
      <c r="A608" s="210" t="s">
        <v>1583</v>
      </c>
      <c r="B608" s="211" t="s">
        <v>1306</v>
      </c>
      <c r="C608" s="212" t="s">
        <v>1649</v>
      </c>
      <c r="D608" s="212" t="s">
        <v>304</v>
      </c>
    </row>
    <row r="609" spans="1:4">
      <c r="A609" s="210" t="s">
        <v>1583</v>
      </c>
      <c r="B609" s="211" t="s">
        <v>1308</v>
      </c>
      <c r="C609" s="212" t="s">
        <v>1650</v>
      </c>
      <c r="D609" s="212" t="s">
        <v>1310</v>
      </c>
    </row>
    <row r="610" spans="1:4">
      <c r="A610" s="210" t="s">
        <v>1583</v>
      </c>
      <c r="B610" s="211" t="s">
        <v>1651</v>
      </c>
      <c r="C610" s="212" t="s">
        <v>1652</v>
      </c>
      <c r="D610" s="212" t="s">
        <v>124</v>
      </c>
    </row>
    <row r="611" spans="1:4" ht="23">
      <c r="A611" s="210" t="s">
        <v>1583</v>
      </c>
      <c r="B611" s="211" t="s">
        <v>1653</v>
      </c>
      <c r="C611" s="212" t="s">
        <v>1654</v>
      </c>
      <c r="D611" s="212" t="s">
        <v>124</v>
      </c>
    </row>
    <row r="612" spans="1:4">
      <c r="A612" s="210" t="s">
        <v>1583</v>
      </c>
      <c r="B612" s="211" t="s">
        <v>1655</v>
      </c>
      <c r="C612" s="212" t="s">
        <v>1656</v>
      </c>
      <c r="D612" s="212" t="s">
        <v>1657</v>
      </c>
    </row>
    <row r="613" spans="1:4">
      <c r="A613" s="210" t="s">
        <v>1583</v>
      </c>
      <c r="B613" s="211" t="s">
        <v>1658</v>
      </c>
      <c r="C613" s="212" t="s">
        <v>1659</v>
      </c>
      <c r="D613" s="212" t="s">
        <v>1660</v>
      </c>
    </row>
    <row r="614" spans="1:4">
      <c r="A614" s="210" t="s">
        <v>1583</v>
      </c>
      <c r="B614" s="211" t="s">
        <v>1661</v>
      </c>
      <c r="C614" s="212" t="s">
        <v>1662</v>
      </c>
      <c r="D614" s="212" t="s">
        <v>124</v>
      </c>
    </row>
    <row r="615" spans="1:4">
      <c r="A615" s="210" t="s">
        <v>1583</v>
      </c>
      <c r="B615" s="211" t="s">
        <v>1663</v>
      </c>
      <c r="C615" s="212" t="s">
        <v>1664</v>
      </c>
      <c r="D615" s="212" t="s">
        <v>1665</v>
      </c>
    </row>
    <row r="616" spans="1:4">
      <c r="A616" s="210" t="s">
        <v>1666</v>
      </c>
      <c r="B616" s="211" t="s">
        <v>1667</v>
      </c>
      <c r="C616" s="212" t="s">
        <v>1668</v>
      </c>
      <c r="D616" s="212" t="s">
        <v>124</v>
      </c>
    </row>
    <row r="617" spans="1:4">
      <c r="A617" s="210" t="s">
        <v>1666</v>
      </c>
      <c r="B617" s="211" t="s">
        <v>251</v>
      </c>
      <c r="C617" s="212" t="s">
        <v>1669</v>
      </c>
      <c r="D617" s="212" t="s">
        <v>124</v>
      </c>
    </row>
    <row r="618" spans="1:4">
      <c r="A618" s="210" t="s">
        <v>1666</v>
      </c>
      <c r="B618" s="211" t="s">
        <v>1670</v>
      </c>
      <c r="C618" s="212" t="s">
        <v>1671</v>
      </c>
      <c r="D618" s="212" t="s">
        <v>124</v>
      </c>
    </row>
    <row r="619" spans="1:4">
      <c r="A619" s="210" t="s">
        <v>1666</v>
      </c>
      <c r="B619" s="211" t="s">
        <v>254</v>
      </c>
      <c r="C619" s="212" t="s">
        <v>1672</v>
      </c>
      <c r="D619" s="212" t="s">
        <v>124</v>
      </c>
    </row>
    <row r="620" spans="1:4">
      <c r="A620" s="210" t="s">
        <v>1666</v>
      </c>
      <c r="B620" s="211" t="s">
        <v>656</v>
      </c>
      <c r="C620" s="212" t="s">
        <v>1673</v>
      </c>
      <c r="D620" s="212" t="s">
        <v>124</v>
      </c>
    </row>
    <row r="621" spans="1:4" ht="23">
      <c r="A621" s="210" t="s">
        <v>1666</v>
      </c>
      <c r="B621" s="211" t="s">
        <v>1185</v>
      </c>
      <c r="C621" s="212" t="s">
        <v>1674</v>
      </c>
      <c r="D621" s="212" t="s">
        <v>124</v>
      </c>
    </row>
    <row r="622" spans="1:4">
      <c r="A622" s="210" t="s">
        <v>1666</v>
      </c>
      <c r="B622" s="211" t="s">
        <v>1675</v>
      </c>
      <c r="C622" s="212" t="s">
        <v>1676</v>
      </c>
      <c r="D622" s="212" t="s">
        <v>124</v>
      </c>
    </row>
    <row r="623" spans="1:4">
      <c r="A623" s="210" t="s">
        <v>1666</v>
      </c>
      <c r="B623" s="211" t="s">
        <v>1677</v>
      </c>
      <c r="C623" s="212" t="s">
        <v>1678</v>
      </c>
      <c r="D623" s="212" t="s">
        <v>124</v>
      </c>
    </row>
    <row r="624" spans="1:4">
      <c r="A624" s="210" t="s">
        <v>1666</v>
      </c>
      <c r="B624" s="211" t="s">
        <v>1679</v>
      </c>
      <c r="C624" s="212" t="s">
        <v>124</v>
      </c>
      <c r="D624" s="212" t="s">
        <v>124</v>
      </c>
    </row>
    <row r="625" spans="1:4">
      <c r="A625" s="210" t="s">
        <v>1666</v>
      </c>
      <c r="B625" s="211" t="s">
        <v>454</v>
      </c>
      <c r="C625" s="212" t="s">
        <v>1680</v>
      </c>
      <c r="D625" s="212" t="s">
        <v>124</v>
      </c>
    </row>
    <row r="626" spans="1:4">
      <c r="A626" s="210" t="s">
        <v>1666</v>
      </c>
      <c r="B626" s="211" t="s">
        <v>198</v>
      </c>
      <c r="C626" s="212" t="s">
        <v>1681</v>
      </c>
      <c r="D626" s="212" t="s">
        <v>124</v>
      </c>
    </row>
    <row r="627" spans="1:4">
      <c r="A627" s="210" t="s">
        <v>1666</v>
      </c>
      <c r="B627" s="211" t="s">
        <v>666</v>
      </c>
      <c r="C627" s="212" t="s">
        <v>1682</v>
      </c>
      <c r="D627" s="212" t="s">
        <v>124</v>
      </c>
    </row>
    <row r="628" spans="1:4">
      <c r="A628" s="210" t="s">
        <v>1666</v>
      </c>
      <c r="B628" s="211" t="s">
        <v>1683</v>
      </c>
      <c r="C628" s="212" t="s">
        <v>1684</v>
      </c>
      <c r="D628" s="212" t="s">
        <v>124</v>
      </c>
    </row>
    <row r="629" spans="1:4">
      <c r="A629" s="210" t="s">
        <v>1666</v>
      </c>
      <c r="B629" s="211" t="s">
        <v>1685</v>
      </c>
      <c r="C629" s="212" t="s">
        <v>1686</v>
      </c>
      <c r="D629" s="212" t="s">
        <v>1687</v>
      </c>
    </row>
    <row r="630" spans="1:4">
      <c r="A630" s="210" t="s">
        <v>1666</v>
      </c>
      <c r="B630" s="211" t="s">
        <v>1071</v>
      </c>
      <c r="C630" s="212" t="s">
        <v>1688</v>
      </c>
      <c r="D630" s="212" t="s">
        <v>124</v>
      </c>
    </row>
    <row r="631" spans="1:4">
      <c r="A631" s="210" t="s">
        <v>1666</v>
      </c>
      <c r="B631" s="211" t="s">
        <v>1689</v>
      </c>
      <c r="C631" s="212" t="s">
        <v>1690</v>
      </c>
      <c r="D631" s="212" t="s">
        <v>124</v>
      </c>
    </row>
    <row r="632" spans="1:4">
      <c r="A632" s="210" t="s">
        <v>1666</v>
      </c>
      <c r="B632" s="211" t="s">
        <v>1691</v>
      </c>
      <c r="C632" s="212" t="s">
        <v>1692</v>
      </c>
      <c r="D632" s="212" t="s">
        <v>1693</v>
      </c>
    </row>
    <row r="633" spans="1:4">
      <c r="A633" s="210" t="s">
        <v>1666</v>
      </c>
      <c r="B633" s="211" t="s">
        <v>1250</v>
      </c>
      <c r="C633" s="212" t="s">
        <v>1694</v>
      </c>
      <c r="D633" s="212" t="s">
        <v>124</v>
      </c>
    </row>
    <row r="634" spans="1:4">
      <c r="A634" s="210" t="s">
        <v>1666</v>
      </c>
      <c r="B634" s="211" t="s">
        <v>787</v>
      </c>
      <c r="C634" s="212" t="s">
        <v>1695</v>
      </c>
      <c r="D634" s="212" t="s">
        <v>124</v>
      </c>
    </row>
    <row r="635" spans="1:4">
      <c r="A635" s="210" t="s">
        <v>1666</v>
      </c>
      <c r="B635" s="211" t="s">
        <v>1696</v>
      </c>
      <c r="C635" s="212" t="s">
        <v>1697</v>
      </c>
      <c r="D635" s="212" t="s">
        <v>124</v>
      </c>
    </row>
    <row r="636" spans="1:4">
      <c r="A636" s="210" t="s">
        <v>1666</v>
      </c>
      <c r="B636" s="211" t="s">
        <v>1698</v>
      </c>
      <c r="C636" s="212" t="s">
        <v>1699</v>
      </c>
      <c r="D636" s="212" t="s">
        <v>124</v>
      </c>
    </row>
    <row r="637" spans="1:4">
      <c r="A637" s="210" t="s">
        <v>1666</v>
      </c>
      <c r="B637" s="211" t="s">
        <v>674</v>
      </c>
      <c r="C637" s="212" t="s">
        <v>1700</v>
      </c>
      <c r="D637" s="212" t="s">
        <v>124</v>
      </c>
    </row>
    <row r="638" spans="1:4">
      <c r="A638" s="210" t="s">
        <v>1666</v>
      </c>
      <c r="B638" s="211" t="s">
        <v>1701</v>
      </c>
      <c r="C638" s="212" t="s">
        <v>1702</v>
      </c>
      <c r="D638" s="212" t="s">
        <v>1703</v>
      </c>
    </row>
    <row r="639" spans="1:4">
      <c r="A639" s="210" t="s">
        <v>1666</v>
      </c>
      <c r="B639" s="211" t="s">
        <v>752</v>
      </c>
      <c r="C639" s="212" t="s">
        <v>1704</v>
      </c>
      <c r="D639" s="212" t="s">
        <v>124</v>
      </c>
    </row>
    <row r="640" spans="1:4">
      <c r="A640" s="210" t="s">
        <v>1666</v>
      </c>
      <c r="B640" s="211" t="s">
        <v>1705</v>
      </c>
      <c r="C640" s="212" t="s">
        <v>1706</v>
      </c>
      <c r="D640" s="212" t="s">
        <v>124</v>
      </c>
    </row>
    <row r="641" spans="1:4">
      <c r="A641" s="210" t="s">
        <v>1666</v>
      </c>
      <c r="B641" s="211" t="s">
        <v>1707</v>
      </c>
      <c r="C641" s="212" t="s">
        <v>1708</v>
      </c>
      <c r="D641" s="212" t="s">
        <v>1709</v>
      </c>
    </row>
    <row r="642" spans="1:4">
      <c r="A642" s="210" t="s">
        <v>1666</v>
      </c>
      <c r="B642" s="211" t="s">
        <v>1099</v>
      </c>
      <c r="C642" s="212" t="s">
        <v>1710</v>
      </c>
      <c r="D642" s="212" t="s">
        <v>124</v>
      </c>
    </row>
    <row r="643" spans="1:4">
      <c r="A643" s="210" t="s">
        <v>1666</v>
      </c>
      <c r="B643" s="211" t="s">
        <v>1711</v>
      </c>
      <c r="C643" s="212" t="s">
        <v>1712</v>
      </c>
      <c r="D643" s="212" t="s">
        <v>1713</v>
      </c>
    </row>
    <row r="644" spans="1:4">
      <c r="A644" s="210" t="s">
        <v>1666</v>
      </c>
      <c r="B644" s="211" t="s">
        <v>1714</v>
      </c>
      <c r="C644" s="212" t="s">
        <v>1715</v>
      </c>
      <c r="D644" s="212" t="s">
        <v>1716</v>
      </c>
    </row>
    <row r="645" spans="1:4">
      <c r="A645" s="210" t="s">
        <v>1666</v>
      </c>
      <c r="B645" s="211" t="s">
        <v>1717</v>
      </c>
      <c r="C645" s="212" t="s">
        <v>1718</v>
      </c>
      <c r="D645" s="212" t="s">
        <v>1719</v>
      </c>
    </row>
    <row r="646" spans="1:4">
      <c r="A646" s="210" t="s">
        <v>1666</v>
      </c>
      <c r="B646" s="211" t="s">
        <v>1720</v>
      </c>
      <c r="C646" s="212" t="s">
        <v>1721</v>
      </c>
      <c r="D646" s="212" t="s">
        <v>124</v>
      </c>
    </row>
    <row r="647" spans="1:4">
      <c r="A647" s="210" t="s">
        <v>1666</v>
      </c>
      <c r="B647" s="211" t="s">
        <v>1722</v>
      </c>
      <c r="C647" s="212" t="s">
        <v>1723</v>
      </c>
      <c r="D647" s="212" t="s">
        <v>124</v>
      </c>
    </row>
    <row r="648" spans="1:4">
      <c r="A648" s="210" t="s">
        <v>1666</v>
      </c>
      <c r="B648" s="211" t="s">
        <v>1724</v>
      </c>
      <c r="C648" s="212" t="s">
        <v>1725</v>
      </c>
      <c r="D648" s="212" t="s">
        <v>124</v>
      </c>
    </row>
    <row r="649" spans="1:4">
      <c r="A649" s="210" t="s">
        <v>1666</v>
      </c>
      <c r="B649" s="211" t="s">
        <v>1726</v>
      </c>
      <c r="C649" s="212" t="s">
        <v>1727</v>
      </c>
      <c r="D649" s="212" t="s">
        <v>124</v>
      </c>
    </row>
    <row r="650" spans="1:4">
      <c r="A650" s="210" t="s">
        <v>1666</v>
      </c>
      <c r="B650" s="211" t="s">
        <v>1728</v>
      </c>
      <c r="C650" s="212" t="s">
        <v>1729</v>
      </c>
      <c r="D650" s="212" t="s">
        <v>124</v>
      </c>
    </row>
    <row r="651" spans="1:4">
      <c r="A651" s="210" t="s">
        <v>1666</v>
      </c>
      <c r="B651" s="211" t="s">
        <v>1730</v>
      </c>
      <c r="C651" s="212" t="s">
        <v>1731</v>
      </c>
      <c r="D651" s="212" t="s">
        <v>124</v>
      </c>
    </row>
    <row r="652" spans="1:4">
      <c r="A652" s="210" t="s">
        <v>1666</v>
      </c>
      <c r="B652" s="211" t="s">
        <v>1732</v>
      </c>
      <c r="C652" s="212" t="s">
        <v>1733</v>
      </c>
      <c r="D652" s="212" t="s">
        <v>124</v>
      </c>
    </row>
    <row r="653" spans="1:4">
      <c r="A653" s="210" t="s">
        <v>1666</v>
      </c>
      <c r="B653" s="211" t="s">
        <v>1734</v>
      </c>
      <c r="C653" s="212" t="s">
        <v>1735</v>
      </c>
      <c r="D653" s="212" t="s">
        <v>1736</v>
      </c>
    </row>
    <row r="654" spans="1:4">
      <c r="A654" s="210" t="s">
        <v>1666</v>
      </c>
      <c r="B654" s="211" t="s">
        <v>1737</v>
      </c>
      <c r="C654" s="212" t="s">
        <v>1738</v>
      </c>
      <c r="D654" s="212" t="s">
        <v>124</v>
      </c>
    </row>
    <row r="655" spans="1:4">
      <c r="A655" s="210" t="s">
        <v>1666</v>
      </c>
      <c r="B655" s="211" t="s">
        <v>1739</v>
      </c>
      <c r="C655" s="212" t="s">
        <v>1740</v>
      </c>
      <c r="D655" s="212" t="s">
        <v>1741</v>
      </c>
    </row>
    <row r="656" spans="1:4">
      <c r="A656" s="210" t="s">
        <v>1666</v>
      </c>
      <c r="B656" s="211" t="s">
        <v>1742</v>
      </c>
      <c r="C656" s="212" t="s">
        <v>1743</v>
      </c>
      <c r="D656" s="212" t="s">
        <v>1744</v>
      </c>
    </row>
    <row r="657" spans="1:4">
      <c r="A657" s="210" t="s">
        <v>1666</v>
      </c>
      <c r="B657" s="211" t="s">
        <v>1298</v>
      </c>
      <c r="C657" s="212" t="s">
        <v>1745</v>
      </c>
      <c r="D657" s="212" t="s">
        <v>124</v>
      </c>
    </row>
    <row r="658" spans="1:4" ht="23">
      <c r="A658" s="210" t="s">
        <v>1666</v>
      </c>
      <c r="B658" s="211" t="s">
        <v>1746</v>
      </c>
      <c r="C658" s="212" t="s">
        <v>1747</v>
      </c>
      <c r="D658" s="212" t="s">
        <v>1748</v>
      </c>
    </row>
    <row r="659" spans="1:4">
      <c r="A659" s="210" t="s">
        <v>1666</v>
      </c>
      <c r="B659" s="211" t="s">
        <v>1749</v>
      </c>
      <c r="C659" s="212" t="s">
        <v>1750</v>
      </c>
      <c r="D659" s="212" t="s">
        <v>124</v>
      </c>
    </row>
    <row r="660" spans="1:4">
      <c r="A660" s="210" t="s">
        <v>1666</v>
      </c>
      <c r="B660" s="211" t="s">
        <v>1751</v>
      </c>
      <c r="C660" s="212" t="s">
        <v>1752</v>
      </c>
      <c r="D660" s="212" t="s">
        <v>124</v>
      </c>
    </row>
    <row r="661" spans="1:4">
      <c r="A661" s="210" t="s">
        <v>1666</v>
      </c>
      <c r="B661" s="211" t="s">
        <v>1753</v>
      </c>
      <c r="C661" s="212" t="s">
        <v>1754</v>
      </c>
      <c r="D661" s="212" t="s">
        <v>1755</v>
      </c>
    </row>
    <row r="662" spans="1:4">
      <c r="A662" s="210" t="s">
        <v>1666</v>
      </c>
      <c r="B662" s="211" t="s">
        <v>1306</v>
      </c>
      <c r="C662" s="212" t="s">
        <v>1756</v>
      </c>
      <c r="D662" s="212" t="s">
        <v>124</v>
      </c>
    </row>
    <row r="663" spans="1:4">
      <c r="A663" s="210" t="s">
        <v>1666</v>
      </c>
      <c r="B663" s="211" t="s">
        <v>1757</v>
      </c>
      <c r="C663" s="212" t="s">
        <v>1758</v>
      </c>
      <c r="D663" s="212" t="s">
        <v>124</v>
      </c>
    </row>
    <row r="664" spans="1:4">
      <c r="A664" s="210" t="s">
        <v>1666</v>
      </c>
      <c r="B664" s="211" t="s">
        <v>1759</v>
      </c>
      <c r="C664" s="212" t="s">
        <v>1760</v>
      </c>
      <c r="D664" s="212" t="s">
        <v>1761</v>
      </c>
    </row>
    <row r="665" spans="1:4">
      <c r="A665" s="210" t="s">
        <v>1666</v>
      </c>
      <c r="B665" s="211" t="s">
        <v>1762</v>
      </c>
      <c r="C665" s="212" t="s">
        <v>1763</v>
      </c>
      <c r="D665" s="212" t="s">
        <v>1764</v>
      </c>
    </row>
    <row r="666" spans="1:4">
      <c r="A666" s="210" t="s">
        <v>1666</v>
      </c>
      <c r="B666" s="211" t="s">
        <v>1765</v>
      </c>
      <c r="C666" s="212" t="s">
        <v>1766</v>
      </c>
      <c r="D666" s="212" t="s">
        <v>124</v>
      </c>
    </row>
    <row r="667" spans="1:4">
      <c r="A667" s="210" t="s">
        <v>1666</v>
      </c>
      <c r="B667" s="211" t="s">
        <v>1767</v>
      </c>
      <c r="C667" s="212" t="s">
        <v>1768</v>
      </c>
      <c r="D667" s="212" t="s">
        <v>124</v>
      </c>
    </row>
    <row r="668" spans="1:4">
      <c r="A668" s="210" t="s">
        <v>1666</v>
      </c>
      <c r="B668" s="211" t="s">
        <v>1769</v>
      </c>
      <c r="C668" s="212" t="s">
        <v>1770</v>
      </c>
      <c r="D668" s="212" t="s">
        <v>124</v>
      </c>
    </row>
    <row r="669" spans="1:4">
      <c r="A669" s="210" t="s">
        <v>1666</v>
      </c>
      <c r="B669" s="211" t="s">
        <v>1771</v>
      </c>
      <c r="C669" s="212" t="s">
        <v>1772</v>
      </c>
      <c r="D669" s="212" t="s">
        <v>1773</v>
      </c>
    </row>
    <row r="670" spans="1:4">
      <c r="A670" s="210" t="s">
        <v>1666</v>
      </c>
      <c r="B670" s="211" t="s">
        <v>1774</v>
      </c>
      <c r="C670" s="212" t="s">
        <v>1775</v>
      </c>
      <c r="D670" s="212" t="s">
        <v>124</v>
      </c>
    </row>
    <row r="671" spans="1:4">
      <c r="A671" s="210" t="s">
        <v>1666</v>
      </c>
      <c r="B671" s="211" t="s">
        <v>1776</v>
      </c>
      <c r="C671" s="212" t="s">
        <v>1777</v>
      </c>
      <c r="D671" s="212" t="s">
        <v>124</v>
      </c>
    </row>
    <row r="672" spans="1:4">
      <c r="A672" s="210" t="s">
        <v>1778</v>
      </c>
      <c r="B672" s="211" t="s">
        <v>1779</v>
      </c>
      <c r="C672" s="212" t="s">
        <v>1780</v>
      </c>
      <c r="D672" s="212" t="s">
        <v>1781</v>
      </c>
    </row>
    <row r="673" spans="1:4">
      <c r="A673" s="210" t="s">
        <v>1778</v>
      </c>
      <c r="B673" s="211" t="s">
        <v>1782</v>
      </c>
      <c r="C673" s="212" t="s">
        <v>1783</v>
      </c>
      <c r="D673" s="212" t="s">
        <v>1784</v>
      </c>
    </row>
    <row r="674" spans="1:4">
      <c r="A674" s="210" t="s">
        <v>1778</v>
      </c>
      <c r="B674" s="211" t="s">
        <v>1785</v>
      </c>
      <c r="C674" s="212" t="s">
        <v>1786</v>
      </c>
      <c r="D674" s="212" t="s">
        <v>1787</v>
      </c>
    </row>
    <row r="675" spans="1:4">
      <c r="A675" s="210" t="s">
        <v>1778</v>
      </c>
      <c r="B675" s="211" t="s">
        <v>1788</v>
      </c>
      <c r="C675" s="212" t="s">
        <v>1789</v>
      </c>
      <c r="D675" s="212" t="s">
        <v>124</v>
      </c>
    </row>
    <row r="676" spans="1:4">
      <c r="A676" s="210" t="s">
        <v>1778</v>
      </c>
      <c r="B676" s="211" t="s">
        <v>1790</v>
      </c>
      <c r="C676" s="212" t="s">
        <v>1791</v>
      </c>
      <c r="D676" s="212" t="s">
        <v>1792</v>
      </c>
    </row>
    <row r="677" spans="1:4">
      <c r="A677" s="210" t="s">
        <v>1793</v>
      </c>
      <c r="B677" s="211" t="s">
        <v>1794</v>
      </c>
      <c r="C677" s="212" t="s">
        <v>1795</v>
      </c>
      <c r="D677" s="212" t="s">
        <v>1796</v>
      </c>
    </row>
    <row r="678" spans="1:4">
      <c r="A678" s="210" t="s">
        <v>1793</v>
      </c>
      <c r="B678" s="211" t="s">
        <v>1797</v>
      </c>
      <c r="C678" s="212" t="s">
        <v>1798</v>
      </c>
      <c r="D678" s="212" t="s">
        <v>1799</v>
      </c>
    </row>
    <row r="679" spans="1:4">
      <c r="A679" s="210" t="s">
        <v>1793</v>
      </c>
      <c r="B679" s="211" t="s">
        <v>1800</v>
      </c>
      <c r="C679" s="212" t="s">
        <v>1801</v>
      </c>
      <c r="D679" s="212" t="s">
        <v>124</v>
      </c>
    </row>
    <row r="680" spans="1:4">
      <c r="A680" s="210" t="s">
        <v>1793</v>
      </c>
      <c r="B680" s="211" t="s">
        <v>1802</v>
      </c>
      <c r="C680" s="212" t="s">
        <v>1803</v>
      </c>
      <c r="D680" s="212" t="s">
        <v>124</v>
      </c>
    </row>
    <row r="681" spans="1:4">
      <c r="A681" s="210" t="s">
        <v>1793</v>
      </c>
      <c r="B681" s="211" t="s">
        <v>1804</v>
      </c>
      <c r="C681" s="212" t="s">
        <v>1805</v>
      </c>
      <c r="D681" s="212" t="s">
        <v>1806</v>
      </c>
    </row>
    <row r="682" spans="1:4">
      <c r="A682" s="210" t="s">
        <v>1793</v>
      </c>
      <c r="B682" s="211" t="s">
        <v>1807</v>
      </c>
      <c r="C682" s="212" t="s">
        <v>1808</v>
      </c>
      <c r="D682" s="212" t="s">
        <v>1809</v>
      </c>
    </row>
    <row r="683" spans="1:4">
      <c r="A683" s="210" t="s">
        <v>1793</v>
      </c>
      <c r="B683" s="211" t="s">
        <v>1810</v>
      </c>
      <c r="C683" s="212" t="s">
        <v>1811</v>
      </c>
      <c r="D683" s="212" t="s">
        <v>124</v>
      </c>
    </row>
    <row r="684" spans="1:4">
      <c r="A684" s="210" t="s">
        <v>1793</v>
      </c>
      <c r="B684" s="211" t="s">
        <v>1812</v>
      </c>
      <c r="C684" s="212" t="s">
        <v>1813</v>
      </c>
      <c r="D684" s="212" t="s">
        <v>1814</v>
      </c>
    </row>
    <row r="685" spans="1:4" ht="23">
      <c r="A685" s="210" t="s">
        <v>1793</v>
      </c>
      <c r="B685" s="211" t="s">
        <v>1815</v>
      </c>
      <c r="C685" s="212" t="s">
        <v>1816</v>
      </c>
      <c r="D685" s="212" t="s">
        <v>124</v>
      </c>
    </row>
    <row r="686" spans="1:4">
      <c r="A686" s="210" t="s">
        <v>1793</v>
      </c>
      <c r="B686" s="211" t="s">
        <v>1817</v>
      </c>
      <c r="C686" s="212" t="s">
        <v>124</v>
      </c>
      <c r="D686" s="212" t="s">
        <v>1818</v>
      </c>
    </row>
    <row r="687" spans="1:4">
      <c r="A687" s="210" t="s">
        <v>1793</v>
      </c>
      <c r="B687" s="211" t="s">
        <v>1819</v>
      </c>
      <c r="C687" s="212" t="s">
        <v>1820</v>
      </c>
      <c r="D687" s="212" t="s">
        <v>124</v>
      </c>
    </row>
    <row r="688" spans="1:4">
      <c r="A688" s="210" t="s">
        <v>1793</v>
      </c>
      <c r="B688" s="211" t="s">
        <v>1821</v>
      </c>
      <c r="C688" s="212" t="s">
        <v>1822</v>
      </c>
      <c r="D688" s="212" t="s">
        <v>124</v>
      </c>
    </row>
    <row r="689" spans="1:4">
      <c r="A689" s="210" t="s">
        <v>1793</v>
      </c>
      <c r="B689" s="211" t="s">
        <v>1823</v>
      </c>
      <c r="C689" s="212" t="s">
        <v>1824</v>
      </c>
      <c r="D689" s="212" t="s">
        <v>1825</v>
      </c>
    </row>
    <row r="690" spans="1:4">
      <c r="A690" s="210" t="s">
        <v>1793</v>
      </c>
      <c r="B690" s="211" t="s">
        <v>1826</v>
      </c>
      <c r="C690" s="212" t="s">
        <v>1827</v>
      </c>
      <c r="D690" s="212" t="s">
        <v>1828</v>
      </c>
    </row>
    <row r="691" spans="1:4">
      <c r="A691" s="210" t="s">
        <v>1793</v>
      </c>
      <c r="B691" s="211" t="s">
        <v>1829</v>
      </c>
      <c r="C691" s="212" t="s">
        <v>1830</v>
      </c>
      <c r="D691" s="212" t="s">
        <v>1831</v>
      </c>
    </row>
    <row r="692" spans="1:4" ht="23">
      <c r="A692" s="210" t="s">
        <v>1793</v>
      </c>
      <c r="B692" s="211" t="s">
        <v>1832</v>
      </c>
      <c r="C692" s="212" t="s">
        <v>1833</v>
      </c>
      <c r="D692" s="212" t="s">
        <v>124</v>
      </c>
    </row>
    <row r="693" spans="1:4">
      <c r="A693" s="210" t="s">
        <v>1793</v>
      </c>
      <c r="B693" s="211" t="s">
        <v>1834</v>
      </c>
      <c r="C693" s="212" t="s">
        <v>1835</v>
      </c>
      <c r="D693" s="212" t="s">
        <v>124</v>
      </c>
    </row>
    <row r="694" spans="1:4" ht="23">
      <c r="A694" s="210" t="s">
        <v>1793</v>
      </c>
      <c r="B694" s="211" t="s">
        <v>1836</v>
      </c>
      <c r="C694" s="212" t="s">
        <v>1837</v>
      </c>
      <c r="D694" s="212" t="s">
        <v>124</v>
      </c>
    </row>
    <row r="695" spans="1:4">
      <c r="A695" s="210" t="s">
        <v>1793</v>
      </c>
      <c r="B695" s="211" t="s">
        <v>1838</v>
      </c>
      <c r="C695" s="212" t="s">
        <v>1839</v>
      </c>
      <c r="D695" s="212" t="s">
        <v>1840</v>
      </c>
    </row>
    <row r="696" spans="1:4">
      <c r="A696" s="210" t="s">
        <v>1793</v>
      </c>
      <c r="B696" s="211" t="s">
        <v>1841</v>
      </c>
      <c r="C696" s="212" t="s">
        <v>1842</v>
      </c>
      <c r="D696" s="212" t="s">
        <v>1843</v>
      </c>
    </row>
    <row r="697" spans="1:4" ht="23">
      <c r="A697" s="210" t="s">
        <v>1793</v>
      </c>
      <c r="B697" s="211" t="s">
        <v>1844</v>
      </c>
      <c r="C697" s="212" t="s">
        <v>1845</v>
      </c>
      <c r="D697" s="212" t="s">
        <v>1846</v>
      </c>
    </row>
    <row r="698" spans="1:4" ht="23">
      <c r="A698" s="210" t="s">
        <v>1793</v>
      </c>
      <c r="B698" s="211" t="s">
        <v>1847</v>
      </c>
      <c r="C698" s="212" t="s">
        <v>1848</v>
      </c>
      <c r="D698" s="212" t="s">
        <v>124</v>
      </c>
    </row>
    <row r="699" spans="1:4" ht="23">
      <c r="A699" s="210" t="s">
        <v>1793</v>
      </c>
      <c r="B699" s="211" t="s">
        <v>1849</v>
      </c>
      <c r="C699" s="212" t="s">
        <v>1850</v>
      </c>
      <c r="D699" s="212" t="s">
        <v>1851</v>
      </c>
    </row>
    <row r="700" spans="1:4">
      <c r="A700" s="210" t="s">
        <v>1793</v>
      </c>
      <c r="B700" s="211" t="s">
        <v>1852</v>
      </c>
      <c r="C700" s="212" t="s">
        <v>1853</v>
      </c>
      <c r="D700" s="212" t="s">
        <v>1854</v>
      </c>
    </row>
    <row r="701" spans="1:4">
      <c r="A701" s="210" t="s">
        <v>1793</v>
      </c>
      <c r="B701" s="211" t="s">
        <v>1855</v>
      </c>
      <c r="C701" s="212" t="s">
        <v>1856</v>
      </c>
      <c r="D701" s="212" t="s">
        <v>1857</v>
      </c>
    </row>
    <row r="702" spans="1:4">
      <c r="A702" s="210" t="s">
        <v>1793</v>
      </c>
      <c r="B702" s="211" t="s">
        <v>1858</v>
      </c>
      <c r="C702" s="212" t="s">
        <v>1859</v>
      </c>
      <c r="D702" s="212" t="s">
        <v>1860</v>
      </c>
    </row>
    <row r="703" spans="1:4">
      <c r="A703" s="210" t="s">
        <v>1793</v>
      </c>
      <c r="B703" s="211" t="s">
        <v>1861</v>
      </c>
      <c r="C703" s="212" t="s">
        <v>1862</v>
      </c>
      <c r="D703" s="212" t="s">
        <v>1863</v>
      </c>
    </row>
    <row r="704" spans="1:4" ht="23">
      <c r="A704" s="210" t="s">
        <v>1793</v>
      </c>
      <c r="B704" s="211" t="s">
        <v>1864</v>
      </c>
      <c r="C704" s="212" t="s">
        <v>1865</v>
      </c>
      <c r="D704" s="212" t="s">
        <v>124</v>
      </c>
    </row>
    <row r="705" spans="1:4">
      <c r="A705" s="210" t="s">
        <v>1793</v>
      </c>
      <c r="B705" s="211" t="s">
        <v>1866</v>
      </c>
      <c r="C705" s="212" t="s">
        <v>1867</v>
      </c>
      <c r="D705" s="212" t="s">
        <v>1868</v>
      </c>
    </row>
    <row r="706" spans="1:4">
      <c r="A706" s="210" t="s">
        <v>1793</v>
      </c>
      <c r="B706" s="211" t="s">
        <v>1869</v>
      </c>
      <c r="C706" s="212" t="s">
        <v>1870</v>
      </c>
      <c r="D706" s="212" t="s">
        <v>1871</v>
      </c>
    </row>
    <row r="707" spans="1:4" ht="23">
      <c r="A707" s="210" t="s">
        <v>1793</v>
      </c>
      <c r="B707" s="211" t="s">
        <v>1872</v>
      </c>
      <c r="C707" s="212" t="s">
        <v>1873</v>
      </c>
      <c r="D707" s="212" t="s">
        <v>1874</v>
      </c>
    </row>
    <row r="708" spans="1:4">
      <c r="A708" s="210" t="s">
        <v>1793</v>
      </c>
      <c r="B708" s="211" t="s">
        <v>1875</v>
      </c>
      <c r="C708" s="212" t="s">
        <v>1876</v>
      </c>
      <c r="D708" s="212" t="s">
        <v>1877</v>
      </c>
    </row>
    <row r="709" spans="1:4">
      <c r="A709" s="210" t="s">
        <v>1793</v>
      </c>
      <c r="B709" s="211" t="s">
        <v>1878</v>
      </c>
      <c r="C709" s="212" t="s">
        <v>1879</v>
      </c>
      <c r="D709" s="212" t="s">
        <v>1880</v>
      </c>
    </row>
    <row r="710" spans="1:4">
      <c r="A710" s="210" t="s">
        <v>1793</v>
      </c>
      <c r="B710" s="211" t="s">
        <v>1881</v>
      </c>
      <c r="C710" s="212" t="s">
        <v>1882</v>
      </c>
      <c r="D710" s="212" t="s">
        <v>1883</v>
      </c>
    </row>
    <row r="711" spans="1:4" ht="23">
      <c r="A711" s="210" t="s">
        <v>1793</v>
      </c>
      <c r="B711" s="211" t="s">
        <v>1884</v>
      </c>
      <c r="C711" s="212" t="s">
        <v>124</v>
      </c>
      <c r="D711" s="212" t="s">
        <v>124</v>
      </c>
    </row>
    <row r="712" spans="1:4">
      <c r="A712" s="210" t="s">
        <v>1793</v>
      </c>
      <c r="B712" s="211" t="s">
        <v>1885</v>
      </c>
      <c r="C712" s="212" t="s">
        <v>1886</v>
      </c>
      <c r="D712" s="212" t="s">
        <v>1887</v>
      </c>
    </row>
    <row r="713" spans="1:4">
      <c r="A713" s="210" t="s">
        <v>1793</v>
      </c>
      <c r="B713" s="211" t="s">
        <v>1888</v>
      </c>
      <c r="C713" s="212" t="s">
        <v>1889</v>
      </c>
      <c r="D713" s="212" t="s">
        <v>1890</v>
      </c>
    </row>
    <row r="714" spans="1:4" ht="23">
      <c r="A714" s="210" t="s">
        <v>1793</v>
      </c>
      <c r="B714" s="211" t="s">
        <v>1891</v>
      </c>
      <c r="C714" s="212" t="s">
        <v>1892</v>
      </c>
      <c r="D714" s="212" t="s">
        <v>124</v>
      </c>
    </row>
    <row r="715" spans="1:4">
      <c r="A715" s="210" t="s">
        <v>1793</v>
      </c>
      <c r="B715" s="211" t="s">
        <v>1893</v>
      </c>
      <c r="C715" s="212" t="s">
        <v>1894</v>
      </c>
      <c r="D715" s="212" t="s">
        <v>124</v>
      </c>
    </row>
    <row r="716" spans="1:4" ht="23">
      <c r="A716" s="210" t="s">
        <v>1793</v>
      </c>
      <c r="B716" s="211" t="s">
        <v>1895</v>
      </c>
      <c r="C716" s="212" t="s">
        <v>1896</v>
      </c>
      <c r="D716" s="212" t="s">
        <v>124</v>
      </c>
    </row>
    <row r="717" spans="1:4">
      <c r="A717" s="210" t="s">
        <v>1793</v>
      </c>
      <c r="B717" s="211" t="s">
        <v>1897</v>
      </c>
      <c r="C717" s="212" t="s">
        <v>1898</v>
      </c>
      <c r="D717" s="212" t="s">
        <v>1899</v>
      </c>
    </row>
    <row r="718" spans="1:4">
      <c r="A718" s="210" t="s">
        <v>1793</v>
      </c>
      <c r="B718" s="211" t="s">
        <v>1900</v>
      </c>
      <c r="C718" s="212" t="s">
        <v>1901</v>
      </c>
      <c r="D718" s="212" t="s">
        <v>1902</v>
      </c>
    </row>
    <row r="719" spans="1:4">
      <c r="A719" s="210" t="s">
        <v>1793</v>
      </c>
      <c r="B719" s="211" t="s">
        <v>1903</v>
      </c>
      <c r="C719" s="212" t="s">
        <v>1904</v>
      </c>
      <c r="D719" s="212" t="s">
        <v>1905</v>
      </c>
    </row>
    <row r="720" spans="1:4">
      <c r="A720" s="210" t="s">
        <v>1793</v>
      </c>
      <c r="B720" s="211" t="s">
        <v>1906</v>
      </c>
      <c r="C720" s="212" t="s">
        <v>1907</v>
      </c>
      <c r="D720" s="212" t="s">
        <v>1908</v>
      </c>
    </row>
    <row r="721" spans="1:4" ht="23">
      <c r="A721" s="210" t="s">
        <v>1793</v>
      </c>
      <c r="B721" s="211" t="s">
        <v>1909</v>
      </c>
      <c r="C721" s="212" t="s">
        <v>1910</v>
      </c>
      <c r="D721" s="212" t="s">
        <v>124</v>
      </c>
    </row>
    <row r="722" spans="1:4">
      <c r="A722" s="210" t="s">
        <v>1793</v>
      </c>
      <c r="B722" s="211" t="s">
        <v>1911</v>
      </c>
      <c r="C722" s="212" t="s">
        <v>1912</v>
      </c>
      <c r="D722" s="212" t="s">
        <v>1913</v>
      </c>
    </row>
    <row r="723" spans="1:4">
      <c r="A723" s="210" t="s">
        <v>1793</v>
      </c>
      <c r="B723" s="211" t="s">
        <v>1914</v>
      </c>
      <c r="C723" s="212" t="s">
        <v>1915</v>
      </c>
      <c r="D723" s="212" t="s">
        <v>1916</v>
      </c>
    </row>
    <row r="724" spans="1:4">
      <c r="A724" s="210" t="s">
        <v>1793</v>
      </c>
      <c r="B724" s="211" t="s">
        <v>1917</v>
      </c>
      <c r="C724" s="212" t="s">
        <v>1918</v>
      </c>
      <c r="D724" s="212" t="s">
        <v>124</v>
      </c>
    </row>
    <row r="725" spans="1:4">
      <c r="A725" s="210" t="s">
        <v>1793</v>
      </c>
      <c r="B725" s="211" t="s">
        <v>1919</v>
      </c>
      <c r="C725" s="212" t="s">
        <v>1920</v>
      </c>
      <c r="D725" s="212" t="s">
        <v>124</v>
      </c>
    </row>
    <row r="726" spans="1:4">
      <c r="A726" s="210" t="s">
        <v>1793</v>
      </c>
      <c r="B726" s="211" t="s">
        <v>1921</v>
      </c>
      <c r="C726" s="212" t="s">
        <v>1922</v>
      </c>
      <c r="D726" s="212" t="s">
        <v>124</v>
      </c>
    </row>
    <row r="727" spans="1:4">
      <c r="A727" s="210" t="s">
        <v>1793</v>
      </c>
      <c r="B727" s="211" t="s">
        <v>1923</v>
      </c>
      <c r="C727" s="212" t="s">
        <v>1924</v>
      </c>
      <c r="D727" s="212" t="s">
        <v>124</v>
      </c>
    </row>
    <row r="728" spans="1:4" ht="23">
      <c r="A728" s="210" t="s">
        <v>1793</v>
      </c>
      <c r="B728" s="211" t="s">
        <v>1925</v>
      </c>
      <c r="C728" s="212" t="s">
        <v>1926</v>
      </c>
      <c r="D728" s="212" t="s">
        <v>124</v>
      </c>
    </row>
    <row r="729" spans="1:4">
      <c r="A729" s="210" t="s">
        <v>1793</v>
      </c>
      <c r="B729" s="211" t="s">
        <v>1927</v>
      </c>
      <c r="C729" s="212" t="s">
        <v>1928</v>
      </c>
      <c r="D729" s="212" t="s">
        <v>124</v>
      </c>
    </row>
    <row r="730" spans="1:4">
      <c r="A730" s="210" t="s">
        <v>1793</v>
      </c>
      <c r="B730" s="211" t="s">
        <v>1929</v>
      </c>
      <c r="C730" s="212" t="s">
        <v>1930</v>
      </c>
      <c r="D730" s="212" t="s">
        <v>1931</v>
      </c>
    </row>
    <row r="731" spans="1:4">
      <c r="A731" s="210" t="s">
        <v>1793</v>
      </c>
      <c r="B731" s="211" t="s">
        <v>1932</v>
      </c>
      <c r="C731" s="212" t="s">
        <v>1933</v>
      </c>
      <c r="D731" s="212" t="s">
        <v>124</v>
      </c>
    </row>
    <row r="732" spans="1:4">
      <c r="A732" s="210" t="s">
        <v>1793</v>
      </c>
      <c r="B732" s="211" t="s">
        <v>1934</v>
      </c>
      <c r="C732" s="212" t="s">
        <v>1935</v>
      </c>
      <c r="D732" s="212" t="s">
        <v>1936</v>
      </c>
    </row>
    <row r="733" spans="1:4" ht="23">
      <c r="A733" s="210" t="s">
        <v>1793</v>
      </c>
      <c r="B733" s="211" t="s">
        <v>1937</v>
      </c>
      <c r="C733" s="212" t="s">
        <v>1938</v>
      </c>
      <c r="D733" s="212" t="s">
        <v>1939</v>
      </c>
    </row>
    <row r="734" spans="1:4">
      <c r="A734" s="210" t="s">
        <v>1793</v>
      </c>
      <c r="B734" s="211" t="s">
        <v>1940</v>
      </c>
      <c r="C734" s="212" t="s">
        <v>1941</v>
      </c>
      <c r="D734" s="212" t="s">
        <v>1942</v>
      </c>
    </row>
    <row r="735" spans="1:4" ht="23">
      <c r="A735" s="210" t="s">
        <v>1793</v>
      </c>
      <c r="B735" s="211" t="s">
        <v>1943</v>
      </c>
      <c r="C735" s="212" t="s">
        <v>124</v>
      </c>
      <c r="D735" s="212" t="s">
        <v>124</v>
      </c>
    </row>
    <row r="736" spans="1:4">
      <c r="A736" s="210" t="s">
        <v>1793</v>
      </c>
      <c r="B736" s="211" t="s">
        <v>1944</v>
      </c>
      <c r="C736" s="212" t="s">
        <v>1945</v>
      </c>
      <c r="D736" s="212" t="s">
        <v>1946</v>
      </c>
    </row>
    <row r="737" spans="1:4">
      <c r="A737" s="210" t="s">
        <v>1793</v>
      </c>
      <c r="B737" s="211" t="s">
        <v>1947</v>
      </c>
      <c r="C737" s="212" t="s">
        <v>1948</v>
      </c>
      <c r="D737" s="212" t="s">
        <v>124</v>
      </c>
    </row>
    <row r="738" spans="1:4">
      <c r="A738" s="210" t="s">
        <v>1793</v>
      </c>
      <c r="B738" s="211" t="s">
        <v>1949</v>
      </c>
      <c r="C738" s="212" t="s">
        <v>1950</v>
      </c>
      <c r="D738" s="212" t="s">
        <v>1951</v>
      </c>
    </row>
    <row r="739" spans="1:4">
      <c r="A739" s="210" t="s">
        <v>1793</v>
      </c>
      <c r="B739" s="211" t="s">
        <v>1952</v>
      </c>
      <c r="C739" s="212" t="s">
        <v>1953</v>
      </c>
      <c r="D739" s="212" t="s">
        <v>1954</v>
      </c>
    </row>
    <row r="740" spans="1:4" ht="23">
      <c r="A740" s="210" t="s">
        <v>1793</v>
      </c>
      <c r="B740" s="211" t="s">
        <v>1955</v>
      </c>
      <c r="C740" s="212" t="s">
        <v>1956</v>
      </c>
      <c r="D740" s="212" t="s">
        <v>124</v>
      </c>
    </row>
    <row r="741" spans="1:4">
      <c r="A741" s="210" t="s">
        <v>1793</v>
      </c>
      <c r="B741" s="211" t="s">
        <v>1957</v>
      </c>
      <c r="C741" s="212" t="s">
        <v>1958</v>
      </c>
      <c r="D741" s="212" t="s">
        <v>1959</v>
      </c>
    </row>
    <row r="742" spans="1:4">
      <c r="A742" s="210" t="s">
        <v>1793</v>
      </c>
      <c r="B742" s="211" t="s">
        <v>1960</v>
      </c>
      <c r="C742" s="212" t="s">
        <v>1961</v>
      </c>
      <c r="D742" s="212" t="s">
        <v>1962</v>
      </c>
    </row>
    <row r="743" spans="1:4" ht="23">
      <c r="A743" s="210" t="s">
        <v>1793</v>
      </c>
      <c r="B743" s="211" t="s">
        <v>1963</v>
      </c>
      <c r="C743" s="212" t="s">
        <v>1964</v>
      </c>
      <c r="D743" s="212" t="s">
        <v>124</v>
      </c>
    </row>
    <row r="744" spans="1:4">
      <c r="A744" s="210" t="s">
        <v>1793</v>
      </c>
      <c r="B744" s="211" t="s">
        <v>1965</v>
      </c>
      <c r="C744" s="212" t="s">
        <v>1966</v>
      </c>
      <c r="D744" s="212" t="s">
        <v>1967</v>
      </c>
    </row>
    <row r="745" spans="1:4">
      <c r="A745" s="210" t="s">
        <v>1793</v>
      </c>
      <c r="B745" s="211" t="s">
        <v>1968</v>
      </c>
      <c r="C745" s="212" t="s">
        <v>1969</v>
      </c>
      <c r="D745" s="212" t="s">
        <v>1970</v>
      </c>
    </row>
    <row r="746" spans="1:4">
      <c r="A746" s="210" t="s">
        <v>1793</v>
      </c>
      <c r="B746" s="211" t="s">
        <v>1971</v>
      </c>
      <c r="C746" s="212" t="s">
        <v>1972</v>
      </c>
      <c r="D746" s="212" t="s">
        <v>1973</v>
      </c>
    </row>
    <row r="747" spans="1:4">
      <c r="A747" s="210" t="s">
        <v>1793</v>
      </c>
      <c r="B747" s="211" t="s">
        <v>1974</v>
      </c>
      <c r="C747" s="212" t="s">
        <v>1975</v>
      </c>
      <c r="D747" s="212" t="s">
        <v>1976</v>
      </c>
    </row>
    <row r="748" spans="1:4">
      <c r="A748" s="210" t="s">
        <v>1793</v>
      </c>
      <c r="B748" s="211" t="s">
        <v>1977</v>
      </c>
      <c r="C748" s="212" t="s">
        <v>1978</v>
      </c>
      <c r="D748" s="212" t="s">
        <v>124</v>
      </c>
    </row>
    <row r="749" spans="1:4">
      <c r="A749" s="210" t="s">
        <v>1793</v>
      </c>
      <c r="B749" s="211" t="s">
        <v>1979</v>
      </c>
      <c r="C749" s="212" t="s">
        <v>1980</v>
      </c>
      <c r="D749" s="212" t="s">
        <v>1981</v>
      </c>
    </row>
    <row r="750" spans="1:4">
      <c r="A750" s="210" t="s">
        <v>1793</v>
      </c>
      <c r="B750" s="211" t="s">
        <v>1982</v>
      </c>
      <c r="C750" s="212" t="s">
        <v>1983</v>
      </c>
      <c r="D750" s="212" t="s">
        <v>1984</v>
      </c>
    </row>
    <row r="751" spans="1:4">
      <c r="A751" s="210" t="s">
        <v>1793</v>
      </c>
      <c r="B751" s="211" t="s">
        <v>1985</v>
      </c>
      <c r="C751" s="212" t="s">
        <v>1986</v>
      </c>
      <c r="D751" s="212" t="s">
        <v>1987</v>
      </c>
    </row>
    <row r="752" spans="1:4">
      <c r="A752" s="210" t="s">
        <v>1793</v>
      </c>
      <c r="B752" s="211" t="s">
        <v>1988</v>
      </c>
      <c r="C752" s="212" t="s">
        <v>1989</v>
      </c>
      <c r="D752" s="212" t="s">
        <v>1990</v>
      </c>
    </row>
    <row r="753" spans="1:4">
      <c r="A753" s="210" t="s">
        <v>1793</v>
      </c>
      <c r="B753" s="211" t="s">
        <v>1991</v>
      </c>
      <c r="C753" s="212" t="s">
        <v>1992</v>
      </c>
      <c r="D753" s="212" t="s">
        <v>1993</v>
      </c>
    </row>
    <row r="754" spans="1:4">
      <c r="A754" s="210" t="s">
        <v>1793</v>
      </c>
      <c r="B754" s="211" t="s">
        <v>1994</v>
      </c>
      <c r="C754" s="212" t="s">
        <v>1995</v>
      </c>
      <c r="D754" s="212" t="s">
        <v>1996</v>
      </c>
    </row>
    <row r="755" spans="1:4" ht="23">
      <c r="A755" s="210" t="s">
        <v>1793</v>
      </c>
      <c r="B755" s="211" t="s">
        <v>1997</v>
      </c>
      <c r="C755" s="212" t="s">
        <v>1998</v>
      </c>
      <c r="D755" s="212" t="s">
        <v>124</v>
      </c>
    </row>
    <row r="756" spans="1:4">
      <c r="A756" s="210" t="s">
        <v>1793</v>
      </c>
      <c r="B756" s="211" t="s">
        <v>1999</v>
      </c>
      <c r="C756" s="212" t="s">
        <v>2000</v>
      </c>
      <c r="D756" s="212" t="s">
        <v>124</v>
      </c>
    </row>
    <row r="757" spans="1:4">
      <c r="A757" s="210" t="s">
        <v>1793</v>
      </c>
      <c r="B757" s="211" t="s">
        <v>2001</v>
      </c>
      <c r="C757" s="212" t="s">
        <v>2002</v>
      </c>
      <c r="D757" s="212" t="s">
        <v>2003</v>
      </c>
    </row>
    <row r="758" spans="1:4" ht="23">
      <c r="A758" s="210" t="s">
        <v>1793</v>
      </c>
      <c r="B758" s="211" t="s">
        <v>2004</v>
      </c>
      <c r="C758" s="212" t="s">
        <v>2005</v>
      </c>
      <c r="D758" s="212" t="s">
        <v>124</v>
      </c>
    </row>
    <row r="759" spans="1:4">
      <c r="A759" s="210" t="s">
        <v>1793</v>
      </c>
      <c r="B759" s="211" t="s">
        <v>2006</v>
      </c>
      <c r="C759" s="212" t="s">
        <v>2007</v>
      </c>
      <c r="D759" s="212" t="s">
        <v>2008</v>
      </c>
    </row>
    <row r="760" spans="1:4">
      <c r="A760" s="210" t="s">
        <v>1793</v>
      </c>
      <c r="B760" s="211" t="s">
        <v>2009</v>
      </c>
      <c r="C760" s="212" t="s">
        <v>2010</v>
      </c>
      <c r="D760" s="212" t="s">
        <v>124</v>
      </c>
    </row>
    <row r="761" spans="1:4" ht="23">
      <c r="A761" s="210" t="s">
        <v>1793</v>
      </c>
      <c r="B761" s="211" t="s">
        <v>2011</v>
      </c>
      <c r="C761" s="212" t="s">
        <v>124</v>
      </c>
      <c r="D761" s="212" t="s">
        <v>2012</v>
      </c>
    </row>
    <row r="762" spans="1:4" ht="23">
      <c r="A762" s="210" t="s">
        <v>1793</v>
      </c>
      <c r="B762" s="211" t="s">
        <v>2013</v>
      </c>
      <c r="C762" s="212" t="s">
        <v>2014</v>
      </c>
      <c r="D762" s="212" t="s">
        <v>124</v>
      </c>
    </row>
    <row r="763" spans="1:4">
      <c r="A763" s="210" t="s">
        <v>1793</v>
      </c>
      <c r="B763" s="211" t="s">
        <v>2015</v>
      </c>
      <c r="C763" s="212" t="s">
        <v>2016</v>
      </c>
      <c r="D763" s="212" t="s">
        <v>2017</v>
      </c>
    </row>
    <row r="764" spans="1:4">
      <c r="A764" s="210" t="s">
        <v>1793</v>
      </c>
      <c r="B764" s="211" t="s">
        <v>2018</v>
      </c>
      <c r="C764" s="212" t="s">
        <v>2019</v>
      </c>
      <c r="D764" s="212" t="s">
        <v>2020</v>
      </c>
    </row>
    <row r="765" spans="1:4">
      <c r="A765" s="210" t="s">
        <v>1793</v>
      </c>
      <c r="B765" s="211" t="s">
        <v>2021</v>
      </c>
      <c r="C765" s="212" t="s">
        <v>2022</v>
      </c>
      <c r="D765" s="212" t="s">
        <v>2023</v>
      </c>
    </row>
    <row r="766" spans="1:4" ht="23">
      <c r="A766" s="210" t="s">
        <v>1793</v>
      </c>
      <c r="B766" s="211" t="s">
        <v>2024</v>
      </c>
      <c r="C766" s="212" t="s">
        <v>2025</v>
      </c>
      <c r="D766" s="212" t="s">
        <v>124</v>
      </c>
    </row>
    <row r="767" spans="1:4">
      <c r="A767" s="210" t="s">
        <v>1793</v>
      </c>
      <c r="B767" s="211" t="s">
        <v>2026</v>
      </c>
      <c r="C767" s="212" t="s">
        <v>2027</v>
      </c>
      <c r="D767" s="212" t="s">
        <v>2028</v>
      </c>
    </row>
    <row r="768" spans="1:4" ht="23">
      <c r="A768" s="210" t="s">
        <v>1793</v>
      </c>
      <c r="B768" s="211" t="s">
        <v>2029</v>
      </c>
      <c r="C768" s="212" t="s">
        <v>2030</v>
      </c>
      <c r="D768" s="212" t="s">
        <v>2031</v>
      </c>
    </row>
    <row r="769" spans="1:4">
      <c r="A769" s="210" t="s">
        <v>1793</v>
      </c>
      <c r="B769" s="211" t="s">
        <v>2032</v>
      </c>
      <c r="C769" s="212" t="s">
        <v>2033</v>
      </c>
      <c r="D769" s="212" t="s">
        <v>2034</v>
      </c>
    </row>
    <row r="770" spans="1:4">
      <c r="A770" s="210" t="s">
        <v>1793</v>
      </c>
      <c r="B770" s="211" t="s">
        <v>2035</v>
      </c>
      <c r="C770" s="212" t="s">
        <v>124</v>
      </c>
      <c r="D770" s="212" t="s">
        <v>2036</v>
      </c>
    </row>
    <row r="771" spans="1:4">
      <c r="A771" s="210" t="s">
        <v>1793</v>
      </c>
      <c r="B771" s="211" t="s">
        <v>2037</v>
      </c>
      <c r="C771" s="212" t="s">
        <v>2038</v>
      </c>
      <c r="D771" s="212" t="s">
        <v>124</v>
      </c>
    </row>
    <row r="772" spans="1:4">
      <c r="A772" s="210" t="s">
        <v>1793</v>
      </c>
      <c r="B772" s="211" t="s">
        <v>2039</v>
      </c>
      <c r="C772" s="212" t="s">
        <v>2040</v>
      </c>
      <c r="D772" s="212" t="s">
        <v>2041</v>
      </c>
    </row>
    <row r="773" spans="1:4">
      <c r="A773" s="210" t="s">
        <v>1793</v>
      </c>
      <c r="B773" s="211" t="s">
        <v>2042</v>
      </c>
      <c r="C773" s="212" t="s">
        <v>124</v>
      </c>
      <c r="D773" s="212" t="s">
        <v>2043</v>
      </c>
    </row>
    <row r="774" spans="1:4">
      <c r="A774" s="210" t="s">
        <v>1793</v>
      </c>
      <c r="B774" s="211" t="s">
        <v>2044</v>
      </c>
      <c r="C774" s="212" t="s">
        <v>2045</v>
      </c>
      <c r="D774" s="212" t="s">
        <v>2046</v>
      </c>
    </row>
    <row r="775" spans="1:4" ht="23">
      <c r="A775" s="210" t="s">
        <v>1793</v>
      </c>
      <c r="B775" s="211" t="s">
        <v>2047</v>
      </c>
      <c r="C775" s="212" t="s">
        <v>2048</v>
      </c>
      <c r="D775" s="212" t="s">
        <v>2049</v>
      </c>
    </row>
    <row r="776" spans="1:4">
      <c r="A776" s="210" t="s">
        <v>1793</v>
      </c>
      <c r="B776" s="211" t="s">
        <v>2050</v>
      </c>
      <c r="C776" s="212" t="s">
        <v>2051</v>
      </c>
      <c r="D776" s="212" t="s">
        <v>2052</v>
      </c>
    </row>
    <row r="777" spans="1:4">
      <c r="A777" s="210" t="s">
        <v>1793</v>
      </c>
      <c r="B777" s="211" t="s">
        <v>2053</v>
      </c>
      <c r="C777" s="212" t="s">
        <v>2054</v>
      </c>
      <c r="D777" s="212" t="s">
        <v>2055</v>
      </c>
    </row>
    <row r="778" spans="1:4">
      <c r="A778" s="210" t="s">
        <v>1793</v>
      </c>
      <c r="B778" s="211" t="s">
        <v>2056</v>
      </c>
      <c r="C778" s="212" t="s">
        <v>2057</v>
      </c>
      <c r="D778" s="212" t="s">
        <v>2058</v>
      </c>
    </row>
    <row r="779" spans="1:4">
      <c r="A779" s="210" t="s">
        <v>1793</v>
      </c>
      <c r="B779" s="211" t="s">
        <v>2059</v>
      </c>
      <c r="C779" s="212" t="s">
        <v>124</v>
      </c>
      <c r="D779" s="212" t="s">
        <v>124</v>
      </c>
    </row>
    <row r="780" spans="1:4">
      <c r="A780" s="210" t="s">
        <v>1793</v>
      </c>
      <c r="B780" s="211" t="s">
        <v>2060</v>
      </c>
      <c r="C780" s="212" t="s">
        <v>2061</v>
      </c>
      <c r="D780" s="212" t="s">
        <v>2062</v>
      </c>
    </row>
    <row r="781" spans="1:4">
      <c r="A781" s="210" t="s">
        <v>1793</v>
      </c>
      <c r="B781" s="211" t="s">
        <v>2063</v>
      </c>
      <c r="C781" s="212" t="s">
        <v>2064</v>
      </c>
      <c r="D781" s="212" t="s">
        <v>2065</v>
      </c>
    </row>
    <row r="782" spans="1:4">
      <c r="A782" s="210" t="s">
        <v>1793</v>
      </c>
      <c r="B782" s="211" t="s">
        <v>2066</v>
      </c>
      <c r="C782" s="212" t="s">
        <v>2067</v>
      </c>
      <c r="D782" s="212" t="s">
        <v>2068</v>
      </c>
    </row>
    <row r="783" spans="1:4">
      <c r="A783" s="210" t="s">
        <v>1793</v>
      </c>
      <c r="B783" s="211" t="s">
        <v>2069</v>
      </c>
      <c r="C783" s="212" t="s">
        <v>2070</v>
      </c>
      <c r="D783" s="212" t="s">
        <v>124</v>
      </c>
    </row>
    <row r="784" spans="1:4">
      <c r="A784" s="210" t="s">
        <v>1793</v>
      </c>
      <c r="B784" s="211" t="s">
        <v>2071</v>
      </c>
      <c r="C784" s="212" t="s">
        <v>2072</v>
      </c>
      <c r="D784" s="212" t="s">
        <v>124</v>
      </c>
    </row>
    <row r="785" spans="1:4">
      <c r="A785" s="210" t="s">
        <v>1793</v>
      </c>
      <c r="B785" s="211" t="s">
        <v>2073</v>
      </c>
      <c r="C785" s="212" t="s">
        <v>2074</v>
      </c>
      <c r="D785" s="212" t="s">
        <v>2075</v>
      </c>
    </row>
    <row r="786" spans="1:4">
      <c r="A786" s="210" t="s">
        <v>1793</v>
      </c>
      <c r="B786" s="211" t="s">
        <v>2076</v>
      </c>
      <c r="C786" s="212" t="s">
        <v>124</v>
      </c>
      <c r="D786" s="212" t="s">
        <v>2077</v>
      </c>
    </row>
    <row r="787" spans="1:4">
      <c r="A787" s="210" t="s">
        <v>1793</v>
      </c>
      <c r="B787" s="211" t="s">
        <v>2078</v>
      </c>
      <c r="C787" s="212" t="s">
        <v>2079</v>
      </c>
      <c r="D787" s="212" t="s">
        <v>2080</v>
      </c>
    </row>
    <row r="788" spans="1:4" ht="23">
      <c r="A788" s="210" t="s">
        <v>1793</v>
      </c>
      <c r="B788" s="211" t="s">
        <v>2081</v>
      </c>
      <c r="C788" s="212" t="s">
        <v>2082</v>
      </c>
      <c r="D788" s="212" t="s">
        <v>124</v>
      </c>
    </row>
    <row r="789" spans="1:4">
      <c r="A789" s="210" t="s">
        <v>1793</v>
      </c>
      <c r="B789" s="211" t="s">
        <v>2083</v>
      </c>
      <c r="C789" s="212" t="s">
        <v>124</v>
      </c>
      <c r="D789" s="212" t="s">
        <v>124</v>
      </c>
    </row>
    <row r="790" spans="1:4">
      <c r="A790" s="210" t="s">
        <v>1793</v>
      </c>
      <c r="B790" s="211" t="s">
        <v>2084</v>
      </c>
      <c r="C790" s="212" t="s">
        <v>2085</v>
      </c>
      <c r="D790" s="212" t="s">
        <v>2086</v>
      </c>
    </row>
    <row r="791" spans="1:4">
      <c r="A791" s="210" t="s">
        <v>1793</v>
      </c>
      <c r="B791" s="211" t="s">
        <v>2087</v>
      </c>
      <c r="C791" s="212" t="s">
        <v>2088</v>
      </c>
      <c r="D791" s="212" t="s">
        <v>124</v>
      </c>
    </row>
    <row r="792" spans="1:4">
      <c r="A792" s="210" t="s">
        <v>1793</v>
      </c>
      <c r="B792" s="211" t="s">
        <v>2089</v>
      </c>
      <c r="C792" s="212" t="s">
        <v>2090</v>
      </c>
      <c r="D792" s="212" t="s">
        <v>124</v>
      </c>
    </row>
    <row r="793" spans="1:4">
      <c r="A793" s="210" t="s">
        <v>1793</v>
      </c>
      <c r="B793" s="211" t="s">
        <v>2091</v>
      </c>
      <c r="C793" s="212" t="s">
        <v>2092</v>
      </c>
      <c r="D793" s="212" t="s">
        <v>2093</v>
      </c>
    </row>
    <row r="794" spans="1:4">
      <c r="A794" s="210" t="s">
        <v>1793</v>
      </c>
      <c r="B794" s="211" t="s">
        <v>2094</v>
      </c>
      <c r="C794" s="212" t="s">
        <v>2095</v>
      </c>
      <c r="D794" s="212" t="s">
        <v>2096</v>
      </c>
    </row>
    <row r="795" spans="1:4">
      <c r="A795" s="210" t="s">
        <v>1793</v>
      </c>
      <c r="B795" s="211" t="s">
        <v>2097</v>
      </c>
      <c r="C795" s="212" t="s">
        <v>2098</v>
      </c>
      <c r="D795" s="212" t="s">
        <v>2099</v>
      </c>
    </row>
    <row r="796" spans="1:4">
      <c r="A796" s="210" t="s">
        <v>1793</v>
      </c>
      <c r="B796" s="211" t="s">
        <v>2100</v>
      </c>
      <c r="C796" s="212" t="s">
        <v>124</v>
      </c>
      <c r="D796" s="212" t="s">
        <v>2101</v>
      </c>
    </row>
    <row r="797" spans="1:4">
      <c r="A797" s="210" t="s">
        <v>1793</v>
      </c>
      <c r="B797" s="211" t="s">
        <v>2102</v>
      </c>
      <c r="C797" s="212" t="s">
        <v>2103</v>
      </c>
      <c r="D797" s="212" t="s">
        <v>2104</v>
      </c>
    </row>
    <row r="798" spans="1:4">
      <c r="A798" s="210" t="s">
        <v>1793</v>
      </c>
      <c r="B798" s="211" t="s">
        <v>2105</v>
      </c>
      <c r="C798" s="212" t="s">
        <v>2106</v>
      </c>
      <c r="D798" s="212" t="s">
        <v>2107</v>
      </c>
    </row>
    <row r="799" spans="1:4" ht="23">
      <c r="A799" s="210" t="s">
        <v>1793</v>
      </c>
      <c r="B799" s="211" t="s">
        <v>2108</v>
      </c>
      <c r="C799" s="212" t="s">
        <v>2109</v>
      </c>
      <c r="D799" s="212" t="s">
        <v>124</v>
      </c>
    </row>
    <row r="800" spans="1:4">
      <c r="A800" s="210" t="s">
        <v>1793</v>
      </c>
      <c r="B800" s="211" t="s">
        <v>2110</v>
      </c>
      <c r="C800" s="212" t="s">
        <v>124</v>
      </c>
      <c r="D800" s="212" t="s">
        <v>2111</v>
      </c>
    </row>
    <row r="801" spans="1:4">
      <c r="A801" s="210" t="s">
        <v>1793</v>
      </c>
      <c r="B801" s="211" t="s">
        <v>2112</v>
      </c>
      <c r="C801" s="212" t="s">
        <v>2113</v>
      </c>
      <c r="D801" s="212" t="s">
        <v>2114</v>
      </c>
    </row>
    <row r="802" spans="1:4" ht="23">
      <c r="A802" s="210" t="s">
        <v>1793</v>
      </c>
      <c r="B802" s="211" t="s">
        <v>2115</v>
      </c>
      <c r="C802" s="212" t="s">
        <v>2116</v>
      </c>
      <c r="D802" s="212" t="s">
        <v>124</v>
      </c>
    </row>
    <row r="803" spans="1:4">
      <c r="A803" s="210" t="s">
        <v>1793</v>
      </c>
      <c r="B803" s="211" t="s">
        <v>2117</v>
      </c>
      <c r="C803" s="212" t="s">
        <v>124</v>
      </c>
      <c r="D803" s="212" t="s">
        <v>124</v>
      </c>
    </row>
    <row r="804" spans="1:4" ht="23">
      <c r="A804" s="210" t="s">
        <v>1793</v>
      </c>
      <c r="B804" s="211" t="s">
        <v>2118</v>
      </c>
      <c r="C804" s="212" t="s">
        <v>2119</v>
      </c>
      <c r="D804" s="212" t="s">
        <v>124</v>
      </c>
    </row>
    <row r="805" spans="1:4">
      <c r="A805" s="210" t="s">
        <v>1793</v>
      </c>
      <c r="B805" s="211" t="s">
        <v>2120</v>
      </c>
      <c r="C805" s="212" t="s">
        <v>2121</v>
      </c>
      <c r="D805" s="212" t="s">
        <v>124</v>
      </c>
    </row>
    <row r="806" spans="1:4">
      <c r="A806" s="210" t="s">
        <v>1793</v>
      </c>
      <c r="B806" s="211" t="s">
        <v>2122</v>
      </c>
      <c r="C806" s="212" t="s">
        <v>2123</v>
      </c>
      <c r="D806" s="212" t="s">
        <v>124</v>
      </c>
    </row>
    <row r="807" spans="1:4" ht="23">
      <c r="A807" s="210" t="s">
        <v>1793</v>
      </c>
      <c r="B807" s="211" t="s">
        <v>2124</v>
      </c>
      <c r="C807" s="212" t="s">
        <v>2125</v>
      </c>
      <c r="D807" s="212" t="s">
        <v>124</v>
      </c>
    </row>
    <row r="808" spans="1:4">
      <c r="A808" s="210" t="s">
        <v>1793</v>
      </c>
      <c r="B808" s="211" t="s">
        <v>2126</v>
      </c>
      <c r="C808" s="212" t="s">
        <v>2127</v>
      </c>
      <c r="D808" s="212" t="s">
        <v>124</v>
      </c>
    </row>
    <row r="809" spans="1:4">
      <c r="A809" s="210" t="s">
        <v>1793</v>
      </c>
      <c r="B809" s="211" t="s">
        <v>2128</v>
      </c>
      <c r="C809" s="212" t="s">
        <v>2129</v>
      </c>
      <c r="D809" s="212" t="s">
        <v>2130</v>
      </c>
    </row>
    <row r="810" spans="1:4">
      <c r="A810" s="210" t="s">
        <v>1793</v>
      </c>
      <c r="B810" s="211" t="s">
        <v>2131</v>
      </c>
      <c r="C810" s="212" t="s">
        <v>2132</v>
      </c>
      <c r="D810" s="212" t="s">
        <v>2133</v>
      </c>
    </row>
    <row r="811" spans="1:4">
      <c r="A811" s="210" t="s">
        <v>1793</v>
      </c>
      <c r="B811" s="211" t="s">
        <v>2134</v>
      </c>
      <c r="C811" s="212" t="s">
        <v>2135</v>
      </c>
      <c r="D811" s="212" t="s">
        <v>2136</v>
      </c>
    </row>
    <row r="812" spans="1:4" ht="23">
      <c r="A812" s="210" t="s">
        <v>1793</v>
      </c>
      <c r="B812" s="211" t="s">
        <v>2137</v>
      </c>
      <c r="C812" s="212" t="s">
        <v>2138</v>
      </c>
      <c r="D812" s="212" t="s">
        <v>124</v>
      </c>
    </row>
    <row r="813" spans="1:4">
      <c r="A813" s="210" t="s">
        <v>2139</v>
      </c>
      <c r="B813" s="211" t="s">
        <v>2140</v>
      </c>
      <c r="C813" s="212" t="s">
        <v>2141</v>
      </c>
      <c r="D813" s="212" t="s">
        <v>2142</v>
      </c>
    </row>
    <row r="814" spans="1:4">
      <c r="A814" s="210" t="s">
        <v>2139</v>
      </c>
      <c r="B814" s="211" t="s">
        <v>2143</v>
      </c>
      <c r="C814" s="212" t="s">
        <v>2144</v>
      </c>
      <c r="D814" s="212" t="s">
        <v>2145</v>
      </c>
    </row>
    <row r="815" spans="1:4">
      <c r="A815" s="210" t="s">
        <v>2139</v>
      </c>
      <c r="B815" s="211" t="s">
        <v>2146</v>
      </c>
      <c r="C815" s="212" t="s">
        <v>2147</v>
      </c>
      <c r="D815" s="212" t="s">
        <v>2148</v>
      </c>
    </row>
    <row r="816" spans="1:4">
      <c r="A816" s="210" t="s">
        <v>2139</v>
      </c>
      <c r="B816" s="211" t="s">
        <v>2149</v>
      </c>
      <c r="C816" s="212" t="s">
        <v>2150</v>
      </c>
      <c r="D816" s="212" t="s">
        <v>2151</v>
      </c>
    </row>
    <row r="817" spans="1:4">
      <c r="A817" s="210" t="s">
        <v>2139</v>
      </c>
      <c r="B817" s="211" t="s">
        <v>2152</v>
      </c>
      <c r="C817" s="212" t="s">
        <v>2153</v>
      </c>
      <c r="D817" s="212" t="s">
        <v>2154</v>
      </c>
    </row>
    <row r="818" spans="1:4">
      <c r="A818" s="210" t="s">
        <v>2139</v>
      </c>
      <c r="B818" s="211" t="s">
        <v>2155</v>
      </c>
      <c r="C818" s="212" t="s">
        <v>2156</v>
      </c>
      <c r="D818" s="212" t="s">
        <v>2157</v>
      </c>
    </row>
    <row r="819" spans="1:4">
      <c r="A819" s="210" t="s">
        <v>2139</v>
      </c>
      <c r="B819" s="211" t="s">
        <v>2158</v>
      </c>
      <c r="C819" s="212" t="s">
        <v>2159</v>
      </c>
      <c r="D819" s="212" t="s">
        <v>2160</v>
      </c>
    </row>
    <row r="820" spans="1:4">
      <c r="A820" s="210" t="s">
        <v>2161</v>
      </c>
      <c r="B820" s="211" t="s">
        <v>2162</v>
      </c>
      <c r="C820" s="212" t="s">
        <v>2163</v>
      </c>
      <c r="D820" s="212" t="s">
        <v>124</v>
      </c>
    </row>
    <row r="821" spans="1:4">
      <c r="A821" s="210" t="s">
        <v>2161</v>
      </c>
      <c r="B821" s="211" t="s">
        <v>2164</v>
      </c>
      <c r="C821" s="212" t="s">
        <v>2165</v>
      </c>
      <c r="D821" s="212" t="s">
        <v>124</v>
      </c>
    </row>
    <row r="822" spans="1:4">
      <c r="A822" s="210" t="s">
        <v>2161</v>
      </c>
      <c r="B822" s="211" t="s">
        <v>2166</v>
      </c>
      <c r="C822" s="212" t="s">
        <v>2167</v>
      </c>
      <c r="D822" s="212" t="s">
        <v>124</v>
      </c>
    </row>
    <row r="823" spans="1:4">
      <c r="A823" s="210" t="s">
        <v>2161</v>
      </c>
      <c r="B823" s="211" t="s">
        <v>2168</v>
      </c>
      <c r="C823" s="212" t="s">
        <v>2169</v>
      </c>
      <c r="D823" s="212" t="s">
        <v>124</v>
      </c>
    </row>
    <row r="824" spans="1:4">
      <c r="A824" s="210" t="s">
        <v>2161</v>
      </c>
      <c r="B824" s="211" t="s">
        <v>2170</v>
      </c>
      <c r="C824" s="212" t="s">
        <v>2171</v>
      </c>
      <c r="D824" s="212" t="s">
        <v>124</v>
      </c>
    </row>
    <row r="825" spans="1:4">
      <c r="A825" s="210" t="s">
        <v>2161</v>
      </c>
      <c r="B825" s="211" t="s">
        <v>2172</v>
      </c>
      <c r="C825" s="212" t="s">
        <v>2173</v>
      </c>
      <c r="D825" s="212" t="s">
        <v>124</v>
      </c>
    </row>
    <row r="826" spans="1:4">
      <c r="A826" s="210" t="s">
        <v>2161</v>
      </c>
      <c r="B826" s="211" t="s">
        <v>2174</v>
      </c>
      <c r="C826" s="212" t="s">
        <v>2175</v>
      </c>
      <c r="D826" s="212" t="s">
        <v>124</v>
      </c>
    </row>
    <row r="827" spans="1:4">
      <c r="A827" s="210" t="s">
        <v>2161</v>
      </c>
      <c r="B827" s="211" t="s">
        <v>2176</v>
      </c>
      <c r="C827" s="212" t="s">
        <v>2177</v>
      </c>
      <c r="D827" s="212" t="s">
        <v>124</v>
      </c>
    </row>
    <row r="828" spans="1:4">
      <c r="A828" s="210" t="s">
        <v>2161</v>
      </c>
      <c r="B828" s="211" t="s">
        <v>2178</v>
      </c>
      <c r="C828" s="212" t="s">
        <v>2179</v>
      </c>
      <c r="D828" s="212" t="s">
        <v>124</v>
      </c>
    </row>
    <row r="829" spans="1:4">
      <c r="A829" s="210" t="s">
        <v>2161</v>
      </c>
      <c r="B829" s="211" t="s">
        <v>2180</v>
      </c>
      <c r="C829" s="212" t="s">
        <v>2181</v>
      </c>
      <c r="D829" s="212" t="s">
        <v>124</v>
      </c>
    </row>
    <row r="830" spans="1:4">
      <c r="A830" s="210" t="s">
        <v>2161</v>
      </c>
      <c r="B830" s="211" t="s">
        <v>2182</v>
      </c>
      <c r="C830" s="212" t="s">
        <v>2183</v>
      </c>
      <c r="D830" s="212" t="s">
        <v>124</v>
      </c>
    </row>
    <row r="831" spans="1:4">
      <c r="A831" s="210" t="s">
        <v>2161</v>
      </c>
      <c r="B831" s="211" t="s">
        <v>2184</v>
      </c>
      <c r="C831" s="212" t="s">
        <v>2185</v>
      </c>
      <c r="D831" s="212" t="s">
        <v>124</v>
      </c>
    </row>
    <row r="832" spans="1:4">
      <c r="A832" s="210" t="s">
        <v>2161</v>
      </c>
      <c r="B832" s="211" t="s">
        <v>2186</v>
      </c>
      <c r="C832" s="212" t="s">
        <v>2187</v>
      </c>
      <c r="D832" s="212" t="s">
        <v>124</v>
      </c>
    </row>
    <row r="833" spans="1:4">
      <c r="A833" s="210" t="s">
        <v>2161</v>
      </c>
      <c r="B833" s="211" t="s">
        <v>2188</v>
      </c>
      <c r="C833" s="212" t="s">
        <v>2189</v>
      </c>
      <c r="D833" s="212" t="s">
        <v>124</v>
      </c>
    </row>
    <row r="834" spans="1:4">
      <c r="A834" s="210" t="s">
        <v>2161</v>
      </c>
      <c r="B834" s="211" t="s">
        <v>2190</v>
      </c>
      <c r="C834" s="212" t="s">
        <v>124</v>
      </c>
      <c r="D834" s="212" t="s">
        <v>124</v>
      </c>
    </row>
    <row r="835" spans="1:4">
      <c r="A835" s="210" t="s">
        <v>2161</v>
      </c>
      <c r="B835" s="211" t="s">
        <v>2191</v>
      </c>
      <c r="C835" s="212" t="s">
        <v>2192</v>
      </c>
      <c r="D835" s="212" t="s">
        <v>124</v>
      </c>
    </row>
    <row r="836" spans="1:4">
      <c r="A836" s="210" t="s">
        <v>2161</v>
      </c>
      <c r="B836" s="211" t="s">
        <v>2193</v>
      </c>
      <c r="C836" s="212" t="s">
        <v>2194</v>
      </c>
      <c r="D836" s="212" t="s">
        <v>124</v>
      </c>
    </row>
    <row r="837" spans="1:4">
      <c r="A837" s="210" t="s">
        <v>2161</v>
      </c>
      <c r="B837" s="211" t="s">
        <v>2195</v>
      </c>
      <c r="C837" s="212" t="s">
        <v>2196</v>
      </c>
      <c r="D837" s="212" t="s">
        <v>124</v>
      </c>
    </row>
    <row r="838" spans="1:4">
      <c r="A838" s="210" t="s">
        <v>2161</v>
      </c>
      <c r="B838" s="211" t="s">
        <v>2197</v>
      </c>
      <c r="C838" s="212" t="s">
        <v>2198</v>
      </c>
      <c r="D838" s="212" t="s">
        <v>124</v>
      </c>
    </row>
    <row r="839" spans="1:4">
      <c r="A839" s="210" t="s">
        <v>2161</v>
      </c>
      <c r="B839" s="211" t="s">
        <v>2199</v>
      </c>
      <c r="C839" s="212" t="s">
        <v>2200</v>
      </c>
      <c r="D839" s="212" t="s">
        <v>124</v>
      </c>
    </row>
    <row r="840" spans="1:4">
      <c r="A840" s="210" t="s">
        <v>2201</v>
      </c>
      <c r="B840" s="211" t="s">
        <v>2202</v>
      </c>
      <c r="C840" s="212" t="s">
        <v>2203</v>
      </c>
      <c r="D840" s="212" t="s">
        <v>124</v>
      </c>
    </row>
    <row r="841" spans="1:4">
      <c r="A841" s="210" t="s">
        <v>2201</v>
      </c>
      <c r="B841" s="211" t="s">
        <v>2204</v>
      </c>
      <c r="C841" s="212" t="s">
        <v>2205</v>
      </c>
      <c r="D841" s="212" t="s">
        <v>124</v>
      </c>
    </row>
    <row r="842" spans="1:4">
      <c r="A842" s="210" t="s">
        <v>2201</v>
      </c>
      <c r="B842" s="211" t="s">
        <v>2206</v>
      </c>
      <c r="C842" s="212" t="s">
        <v>2207</v>
      </c>
      <c r="D842" s="212" t="s">
        <v>124</v>
      </c>
    </row>
    <row r="843" spans="1:4">
      <c r="A843" s="210" t="s">
        <v>2201</v>
      </c>
      <c r="B843" s="211" t="s">
        <v>2208</v>
      </c>
      <c r="C843" s="212" t="s">
        <v>2209</v>
      </c>
      <c r="D843" s="212" t="s">
        <v>124</v>
      </c>
    </row>
    <row r="844" spans="1:4">
      <c r="A844" s="210" t="s">
        <v>2201</v>
      </c>
      <c r="B844" s="211" t="s">
        <v>2210</v>
      </c>
      <c r="C844" s="212" t="s">
        <v>2211</v>
      </c>
      <c r="D844" s="212" t="s">
        <v>124</v>
      </c>
    </row>
    <row r="845" spans="1:4">
      <c r="A845" s="210" t="s">
        <v>2201</v>
      </c>
      <c r="B845" s="211" t="s">
        <v>1278</v>
      </c>
      <c r="C845" s="212" t="s">
        <v>2212</v>
      </c>
      <c r="D845" s="212" t="s">
        <v>124</v>
      </c>
    </row>
    <row r="846" spans="1:4">
      <c r="A846" s="210" t="s">
        <v>2201</v>
      </c>
      <c r="B846" s="211" t="s">
        <v>2213</v>
      </c>
      <c r="C846" s="212" t="s">
        <v>2214</v>
      </c>
      <c r="D846" s="212" t="s">
        <v>124</v>
      </c>
    </row>
    <row r="847" spans="1:4">
      <c r="A847" s="210" t="s">
        <v>2201</v>
      </c>
      <c r="B847" s="211" t="s">
        <v>2215</v>
      </c>
      <c r="C847" s="212" t="s">
        <v>2216</v>
      </c>
      <c r="D847" s="212" t="s">
        <v>124</v>
      </c>
    </row>
    <row r="848" spans="1:4">
      <c r="A848" s="210" t="s">
        <v>2201</v>
      </c>
      <c r="B848" s="211" t="s">
        <v>2217</v>
      </c>
      <c r="C848" s="212" t="s">
        <v>2218</v>
      </c>
      <c r="D848" s="212" t="s">
        <v>124</v>
      </c>
    </row>
    <row r="849" spans="1:4">
      <c r="A849" s="210" t="s">
        <v>2219</v>
      </c>
      <c r="B849" s="211" t="s">
        <v>2220</v>
      </c>
      <c r="C849" s="212" t="s">
        <v>2221</v>
      </c>
      <c r="D849" s="212" t="s">
        <v>2222</v>
      </c>
    </row>
    <row r="850" spans="1:4" ht="23">
      <c r="A850" s="210" t="s">
        <v>2219</v>
      </c>
      <c r="B850" s="211" t="s">
        <v>2223</v>
      </c>
      <c r="C850" s="212" t="s">
        <v>2224</v>
      </c>
      <c r="D850" s="212" t="s">
        <v>2225</v>
      </c>
    </row>
    <row r="851" spans="1:4">
      <c r="A851" s="210" t="s">
        <v>2219</v>
      </c>
      <c r="B851" s="211" t="s">
        <v>752</v>
      </c>
      <c r="C851" s="212" t="s">
        <v>2226</v>
      </c>
      <c r="D851" s="212" t="s">
        <v>1095</v>
      </c>
    </row>
    <row r="852" spans="1:4">
      <c r="A852" s="210" t="s">
        <v>2219</v>
      </c>
      <c r="B852" s="211" t="s">
        <v>2227</v>
      </c>
      <c r="C852" s="212" t="s">
        <v>2228</v>
      </c>
      <c r="D852" s="212" t="s">
        <v>2229</v>
      </c>
    </row>
    <row r="853" spans="1:4" ht="23">
      <c r="A853" s="210" t="s">
        <v>2219</v>
      </c>
      <c r="B853" s="211" t="s">
        <v>2230</v>
      </c>
      <c r="C853" s="212" t="s">
        <v>2231</v>
      </c>
      <c r="D853" s="212" t="s">
        <v>1234</v>
      </c>
    </row>
    <row r="854" spans="1:4">
      <c r="A854" s="210" t="s">
        <v>2232</v>
      </c>
      <c r="B854" s="211" t="s">
        <v>2233</v>
      </c>
      <c r="C854" s="212" t="s">
        <v>2234</v>
      </c>
      <c r="D854" s="212" t="s">
        <v>124</v>
      </c>
    </row>
    <row r="855" spans="1:4">
      <c r="A855" s="210" t="s">
        <v>2232</v>
      </c>
      <c r="B855" s="211" t="s">
        <v>2235</v>
      </c>
      <c r="C855" s="212" t="s">
        <v>2236</v>
      </c>
      <c r="D855" s="212" t="s">
        <v>124</v>
      </c>
    </row>
    <row r="856" spans="1:4">
      <c r="A856" s="210" t="s">
        <v>2232</v>
      </c>
      <c r="B856" s="211" t="s">
        <v>2237</v>
      </c>
      <c r="C856" s="212" t="s">
        <v>2238</v>
      </c>
      <c r="D856" s="212" t="s">
        <v>124</v>
      </c>
    </row>
    <row r="857" spans="1:4">
      <c r="A857" s="210" t="s">
        <v>2232</v>
      </c>
      <c r="B857" s="211" t="s">
        <v>2239</v>
      </c>
      <c r="C857" s="212" t="s">
        <v>2240</v>
      </c>
      <c r="D857" s="212" t="s">
        <v>124</v>
      </c>
    </row>
    <row r="858" spans="1:4">
      <c r="A858" s="210" t="s">
        <v>2232</v>
      </c>
      <c r="B858" s="211" t="s">
        <v>2241</v>
      </c>
      <c r="C858" s="212" t="s">
        <v>2242</v>
      </c>
      <c r="D858" s="212" t="s">
        <v>124</v>
      </c>
    </row>
    <row r="859" spans="1:4">
      <c r="A859" s="210" t="s">
        <v>2232</v>
      </c>
      <c r="B859" s="211" t="s">
        <v>2243</v>
      </c>
      <c r="C859" s="212" t="s">
        <v>2244</v>
      </c>
      <c r="D859" s="212" t="s">
        <v>124</v>
      </c>
    </row>
    <row r="860" spans="1:4">
      <c r="A860" s="210" t="s">
        <v>2245</v>
      </c>
      <c r="B860" s="211" t="s">
        <v>2246</v>
      </c>
      <c r="C860" s="212" t="s">
        <v>2247</v>
      </c>
      <c r="D860" s="212" t="s">
        <v>124</v>
      </c>
    </row>
    <row r="861" spans="1:4">
      <c r="A861" s="210" t="s">
        <v>2245</v>
      </c>
      <c r="B861" s="211" t="s">
        <v>2248</v>
      </c>
      <c r="C861" s="212" t="s">
        <v>2249</v>
      </c>
      <c r="D861" s="212" t="s">
        <v>124</v>
      </c>
    </row>
    <row r="862" spans="1:4">
      <c r="A862" s="210" t="s">
        <v>2245</v>
      </c>
      <c r="B862" s="211" t="s">
        <v>2250</v>
      </c>
      <c r="C862" s="212" t="s">
        <v>2251</v>
      </c>
      <c r="D862" s="212" t="s">
        <v>124</v>
      </c>
    </row>
    <row r="863" spans="1:4">
      <c r="A863" s="210" t="s">
        <v>2245</v>
      </c>
      <c r="B863" s="211" t="s">
        <v>2252</v>
      </c>
      <c r="C863" s="212" t="s">
        <v>2253</v>
      </c>
      <c r="D863" s="212" t="s">
        <v>124</v>
      </c>
    </row>
    <row r="864" spans="1:4">
      <c r="A864" s="210" t="s">
        <v>2254</v>
      </c>
      <c r="B864" s="211" t="s">
        <v>2255</v>
      </c>
      <c r="C864" s="212" t="s">
        <v>2256</v>
      </c>
      <c r="D864" s="212" t="s">
        <v>124</v>
      </c>
    </row>
    <row r="865" spans="1:4">
      <c r="A865" s="210" t="s">
        <v>2254</v>
      </c>
      <c r="B865" s="211" t="s">
        <v>2257</v>
      </c>
      <c r="C865" s="212" t="s">
        <v>124</v>
      </c>
      <c r="D865" s="212" t="s">
        <v>124</v>
      </c>
    </row>
    <row r="866" spans="1:4">
      <c r="A866" s="210" t="s">
        <v>2254</v>
      </c>
      <c r="B866" s="211" t="s">
        <v>2258</v>
      </c>
      <c r="C866" s="212" t="s">
        <v>2259</v>
      </c>
      <c r="D866" s="212" t="s">
        <v>124</v>
      </c>
    </row>
    <row r="867" spans="1:4">
      <c r="A867" s="210" t="s">
        <v>2254</v>
      </c>
      <c r="B867" s="211" t="s">
        <v>2260</v>
      </c>
      <c r="C867" s="212" t="s">
        <v>2261</v>
      </c>
      <c r="D867" s="212" t="s">
        <v>2262</v>
      </c>
    </row>
    <row r="868" spans="1:4">
      <c r="A868" s="210" t="s">
        <v>2254</v>
      </c>
      <c r="B868" s="211" t="s">
        <v>2263</v>
      </c>
      <c r="C868" s="212" t="s">
        <v>2264</v>
      </c>
      <c r="D868" s="212" t="s">
        <v>124</v>
      </c>
    </row>
    <row r="869" spans="1:4">
      <c r="A869" s="210" t="s">
        <v>2254</v>
      </c>
      <c r="B869" s="211" t="s">
        <v>2265</v>
      </c>
      <c r="C869" s="212" t="s">
        <v>2266</v>
      </c>
      <c r="D869" s="212" t="s">
        <v>124</v>
      </c>
    </row>
    <row r="870" spans="1:4">
      <c r="A870" s="210" t="s">
        <v>2254</v>
      </c>
      <c r="B870" s="211" t="s">
        <v>2267</v>
      </c>
      <c r="C870" s="212" t="s">
        <v>2268</v>
      </c>
      <c r="D870" s="212" t="s">
        <v>2269</v>
      </c>
    </row>
    <row r="871" spans="1:4">
      <c r="A871" s="210" t="s">
        <v>2254</v>
      </c>
      <c r="B871" s="211" t="s">
        <v>2270</v>
      </c>
      <c r="C871" s="212" t="s">
        <v>2271</v>
      </c>
      <c r="D871" s="212" t="s">
        <v>2272</v>
      </c>
    </row>
    <row r="872" spans="1:4">
      <c r="A872" s="210" t="s">
        <v>2254</v>
      </c>
      <c r="B872" s="211" t="s">
        <v>2273</v>
      </c>
      <c r="C872" s="212" t="s">
        <v>2274</v>
      </c>
      <c r="D872" s="212" t="s">
        <v>2275</v>
      </c>
    </row>
    <row r="873" spans="1:4">
      <c r="A873" s="210" t="s">
        <v>2254</v>
      </c>
      <c r="B873" s="211" t="s">
        <v>2276</v>
      </c>
      <c r="C873" s="212" t="s">
        <v>2277</v>
      </c>
      <c r="D873" s="212" t="s">
        <v>124</v>
      </c>
    </row>
    <row r="874" spans="1:4">
      <c r="A874" s="210" t="s">
        <v>2254</v>
      </c>
      <c r="B874" s="211" t="s">
        <v>2278</v>
      </c>
      <c r="C874" s="212" t="s">
        <v>2279</v>
      </c>
      <c r="D874" s="212" t="s">
        <v>124</v>
      </c>
    </row>
    <row r="875" spans="1:4">
      <c r="A875" s="210" t="s">
        <v>2254</v>
      </c>
      <c r="B875" s="211" t="s">
        <v>2280</v>
      </c>
      <c r="C875" s="212" t="s">
        <v>2281</v>
      </c>
      <c r="D875" s="212" t="s">
        <v>2282</v>
      </c>
    </row>
    <row r="876" spans="1:4">
      <c r="A876" s="210" t="s">
        <v>2254</v>
      </c>
      <c r="B876" s="211" t="s">
        <v>2283</v>
      </c>
      <c r="C876" s="212" t="s">
        <v>2284</v>
      </c>
      <c r="D876" s="212" t="s">
        <v>2285</v>
      </c>
    </row>
    <row r="877" spans="1:4" ht="23">
      <c r="A877" s="210" t="s">
        <v>2254</v>
      </c>
      <c r="B877" s="211" t="s">
        <v>2286</v>
      </c>
      <c r="C877" s="212" t="s">
        <v>2287</v>
      </c>
      <c r="D877" s="212" t="s">
        <v>2288</v>
      </c>
    </row>
    <row r="878" spans="1:4">
      <c r="A878" s="210" t="s">
        <v>2254</v>
      </c>
      <c r="B878" s="211" t="s">
        <v>2289</v>
      </c>
      <c r="C878" s="212" t="s">
        <v>2290</v>
      </c>
      <c r="D878" s="212" t="s">
        <v>124</v>
      </c>
    </row>
    <row r="879" spans="1:4">
      <c r="A879" s="210" t="s">
        <v>2254</v>
      </c>
      <c r="B879" s="211" t="s">
        <v>2291</v>
      </c>
      <c r="C879" s="212" t="s">
        <v>2292</v>
      </c>
      <c r="D879" s="212" t="s">
        <v>2293</v>
      </c>
    </row>
    <row r="880" spans="1:4">
      <c r="A880" s="210" t="s">
        <v>2254</v>
      </c>
      <c r="B880" s="211" t="s">
        <v>2294</v>
      </c>
      <c r="C880" s="212" t="s">
        <v>2295</v>
      </c>
      <c r="D880" s="212" t="s">
        <v>2296</v>
      </c>
    </row>
    <row r="881" spans="1:4">
      <c r="A881" s="210" t="s">
        <v>2254</v>
      </c>
      <c r="B881" s="211" t="s">
        <v>2297</v>
      </c>
      <c r="C881" s="212" t="s">
        <v>2298</v>
      </c>
      <c r="D881" s="212" t="s">
        <v>2299</v>
      </c>
    </row>
    <row r="882" spans="1:4">
      <c r="A882" s="210" t="s">
        <v>2300</v>
      </c>
      <c r="B882" s="211" t="s">
        <v>2301</v>
      </c>
      <c r="C882" s="212" t="s">
        <v>2302</v>
      </c>
      <c r="D882" s="212" t="s">
        <v>124</v>
      </c>
    </row>
    <row r="883" spans="1:4">
      <c r="A883" s="210" t="s">
        <v>2300</v>
      </c>
      <c r="B883" s="211" t="s">
        <v>2303</v>
      </c>
      <c r="C883" s="212" t="s">
        <v>2304</v>
      </c>
      <c r="D883" s="212" t="s">
        <v>2305</v>
      </c>
    </row>
    <row r="884" spans="1:4">
      <c r="A884" s="210" t="s">
        <v>2300</v>
      </c>
      <c r="B884" s="211" t="s">
        <v>2306</v>
      </c>
      <c r="C884" s="212" t="s">
        <v>2307</v>
      </c>
      <c r="D884" s="212" t="s">
        <v>2308</v>
      </c>
    </row>
    <row r="885" spans="1:4" ht="23">
      <c r="A885" s="210" t="s">
        <v>2300</v>
      </c>
      <c r="B885" s="211" t="s">
        <v>2309</v>
      </c>
      <c r="C885" s="212" t="s">
        <v>2310</v>
      </c>
      <c r="D885" s="212" t="s">
        <v>256</v>
      </c>
    </row>
    <row r="886" spans="1:4">
      <c r="A886" s="210" t="s">
        <v>2300</v>
      </c>
      <c r="B886" s="211" t="s">
        <v>2311</v>
      </c>
      <c r="C886" s="212" t="s">
        <v>2312</v>
      </c>
      <c r="D886" s="212" t="s">
        <v>2313</v>
      </c>
    </row>
    <row r="887" spans="1:4">
      <c r="A887" s="210" t="s">
        <v>2300</v>
      </c>
      <c r="B887" s="211" t="s">
        <v>2314</v>
      </c>
      <c r="C887" s="212" t="s">
        <v>2315</v>
      </c>
      <c r="D887" s="212" t="s">
        <v>2316</v>
      </c>
    </row>
    <row r="888" spans="1:4">
      <c r="A888" s="210" t="s">
        <v>2300</v>
      </c>
      <c r="B888" s="211" t="s">
        <v>2317</v>
      </c>
      <c r="C888" s="212" t="s">
        <v>2318</v>
      </c>
      <c r="D888" s="212" t="s">
        <v>2319</v>
      </c>
    </row>
    <row r="889" spans="1:4">
      <c r="A889" s="210" t="s">
        <v>2300</v>
      </c>
      <c r="B889" s="211" t="s">
        <v>2320</v>
      </c>
      <c r="C889" s="212" t="s">
        <v>2321</v>
      </c>
      <c r="D889" s="212" t="s">
        <v>2322</v>
      </c>
    </row>
    <row r="890" spans="1:4">
      <c r="A890" s="210" t="s">
        <v>2300</v>
      </c>
      <c r="B890" s="211" t="s">
        <v>2323</v>
      </c>
      <c r="C890" s="212" t="s">
        <v>2324</v>
      </c>
      <c r="D890" s="212" t="s">
        <v>124</v>
      </c>
    </row>
    <row r="891" spans="1:4">
      <c r="A891" s="210" t="s">
        <v>2300</v>
      </c>
      <c r="B891" s="211" t="s">
        <v>2325</v>
      </c>
      <c r="C891" s="212" t="s">
        <v>2326</v>
      </c>
      <c r="D891" s="212" t="s">
        <v>124</v>
      </c>
    </row>
    <row r="892" spans="1:4">
      <c r="A892" s="210" t="s">
        <v>2300</v>
      </c>
      <c r="B892" s="211" t="s">
        <v>2327</v>
      </c>
      <c r="C892" s="212" t="s">
        <v>2328</v>
      </c>
      <c r="D892" s="212" t="s">
        <v>124</v>
      </c>
    </row>
    <row r="893" spans="1:4">
      <c r="A893" s="210" t="s">
        <v>2300</v>
      </c>
      <c r="B893" s="211" t="s">
        <v>2329</v>
      </c>
      <c r="C893" s="212" t="s">
        <v>2330</v>
      </c>
      <c r="D893" s="212" t="s">
        <v>124</v>
      </c>
    </row>
    <row r="894" spans="1:4">
      <c r="A894" s="210" t="s">
        <v>2300</v>
      </c>
      <c r="B894" s="211" t="s">
        <v>2331</v>
      </c>
      <c r="C894" s="212" t="s">
        <v>2332</v>
      </c>
      <c r="D894" s="212" t="s">
        <v>2333</v>
      </c>
    </row>
    <row r="895" spans="1:4">
      <c r="A895" s="210" t="s">
        <v>2300</v>
      </c>
      <c r="B895" s="211" t="s">
        <v>2334</v>
      </c>
      <c r="C895" s="212" t="s">
        <v>2335</v>
      </c>
      <c r="D895" s="212" t="s">
        <v>2336</v>
      </c>
    </row>
    <row r="896" spans="1:4">
      <c r="A896" s="210" t="s">
        <v>2300</v>
      </c>
      <c r="B896" s="211" t="s">
        <v>2337</v>
      </c>
      <c r="C896" s="212" t="s">
        <v>2338</v>
      </c>
      <c r="D896" s="212" t="s">
        <v>124</v>
      </c>
    </row>
    <row r="897" spans="1:4">
      <c r="A897" s="210" t="s">
        <v>2300</v>
      </c>
      <c r="B897" s="211" t="s">
        <v>2339</v>
      </c>
      <c r="C897" s="212" t="s">
        <v>2340</v>
      </c>
      <c r="D897" s="212" t="s">
        <v>124</v>
      </c>
    </row>
    <row r="898" spans="1:4">
      <c r="A898" s="210" t="s">
        <v>2300</v>
      </c>
      <c r="B898" s="211" t="s">
        <v>1099</v>
      </c>
      <c r="C898" s="212" t="s">
        <v>2341</v>
      </c>
      <c r="D898" s="212" t="s">
        <v>124</v>
      </c>
    </row>
    <row r="899" spans="1:4">
      <c r="A899" s="210" t="s">
        <v>2300</v>
      </c>
      <c r="B899" s="211" t="s">
        <v>2342</v>
      </c>
      <c r="C899" s="212" t="s">
        <v>2343</v>
      </c>
      <c r="D899" s="212" t="s">
        <v>2344</v>
      </c>
    </row>
    <row r="900" spans="1:4">
      <c r="A900" s="210" t="s">
        <v>2300</v>
      </c>
      <c r="B900" s="211" t="s">
        <v>2345</v>
      </c>
      <c r="C900" s="212" t="s">
        <v>2346</v>
      </c>
      <c r="D900" s="212" t="s">
        <v>2347</v>
      </c>
    </row>
    <row r="901" spans="1:4">
      <c r="A901" s="210" t="s">
        <v>2300</v>
      </c>
      <c r="B901" s="211" t="s">
        <v>2348</v>
      </c>
      <c r="C901" s="212" t="s">
        <v>2349</v>
      </c>
      <c r="D901" s="212" t="s">
        <v>2350</v>
      </c>
    </row>
    <row r="902" spans="1:4">
      <c r="A902" s="210" t="s">
        <v>2300</v>
      </c>
      <c r="B902" s="211" t="s">
        <v>2351</v>
      </c>
      <c r="C902" s="212" t="s">
        <v>2352</v>
      </c>
      <c r="D902" s="212" t="s">
        <v>124</v>
      </c>
    </row>
    <row r="903" spans="1:4">
      <c r="A903" s="210" t="s">
        <v>2300</v>
      </c>
      <c r="B903" s="211" t="s">
        <v>2353</v>
      </c>
      <c r="C903" s="212" t="s">
        <v>2354</v>
      </c>
      <c r="D903" s="212" t="s">
        <v>2355</v>
      </c>
    </row>
    <row r="904" spans="1:4">
      <c r="A904" s="210" t="s">
        <v>2300</v>
      </c>
      <c r="B904" s="211" t="s">
        <v>2356</v>
      </c>
      <c r="C904" s="212" t="s">
        <v>2357</v>
      </c>
      <c r="D904" s="212" t="s">
        <v>2358</v>
      </c>
    </row>
    <row r="905" spans="1:4">
      <c r="A905" s="210" t="s">
        <v>2300</v>
      </c>
      <c r="B905" s="211" t="s">
        <v>2359</v>
      </c>
      <c r="C905" s="212" t="s">
        <v>2360</v>
      </c>
      <c r="D905" s="212" t="s">
        <v>2361</v>
      </c>
    </row>
    <row r="906" spans="1:4">
      <c r="A906" s="210" t="s">
        <v>2300</v>
      </c>
      <c r="B906" s="211" t="s">
        <v>2362</v>
      </c>
      <c r="C906" s="212" t="s">
        <v>2363</v>
      </c>
      <c r="D906" s="212" t="s">
        <v>124</v>
      </c>
    </row>
    <row r="907" spans="1:4">
      <c r="A907" s="210" t="s">
        <v>2300</v>
      </c>
      <c r="B907" s="211" t="s">
        <v>2364</v>
      </c>
      <c r="C907" s="212" t="s">
        <v>2365</v>
      </c>
      <c r="D907" s="212" t="s">
        <v>2366</v>
      </c>
    </row>
    <row r="908" spans="1:4">
      <c r="A908" s="210" t="s">
        <v>2300</v>
      </c>
      <c r="B908" s="211" t="s">
        <v>2367</v>
      </c>
      <c r="C908" s="212" t="s">
        <v>2368</v>
      </c>
      <c r="D908" s="212" t="s">
        <v>2369</v>
      </c>
    </row>
    <row r="909" spans="1:4">
      <c r="A909" s="210" t="s">
        <v>2300</v>
      </c>
      <c r="B909" s="211" t="s">
        <v>135</v>
      </c>
      <c r="C909" s="212" t="s">
        <v>2370</v>
      </c>
      <c r="D909" s="212" t="s">
        <v>1144</v>
      </c>
    </row>
    <row r="910" spans="1:4">
      <c r="A910" s="210" t="s">
        <v>2300</v>
      </c>
      <c r="B910" s="211" t="s">
        <v>2371</v>
      </c>
      <c r="C910" s="212" t="s">
        <v>2372</v>
      </c>
      <c r="D910" s="212" t="s">
        <v>2373</v>
      </c>
    </row>
    <row r="911" spans="1:4">
      <c r="A911" s="210" t="s">
        <v>2300</v>
      </c>
      <c r="B911" s="211" t="s">
        <v>2374</v>
      </c>
      <c r="C911" s="212" t="s">
        <v>2375</v>
      </c>
      <c r="D911" s="212" t="s">
        <v>2376</v>
      </c>
    </row>
    <row r="912" spans="1:4">
      <c r="A912" s="210" t="s">
        <v>2377</v>
      </c>
      <c r="B912" s="211" t="s">
        <v>2378</v>
      </c>
      <c r="C912" s="212" t="s">
        <v>2379</v>
      </c>
      <c r="D912" s="212" t="s">
        <v>2380</v>
      </c>
    </row>
    <row r="913" spans="1:4" ht="23">
      <c r="A913" s="210" t="s">
        <v>2377</v>
      </c>
      <c r="B913" s="211" t="s">
        <v>2381</v>
      </c>
      <c r="C913" s="212" t="s">
        <v>2382</v>
      </c>
      <c r="D913" s="212" t="s">
        <v>2383</v>
      </c>
    </row>
    <row r="914" spans="1:4">
      <c r="A914" s="210" t="s">
        <v>2377</v>
      </c>
      <c r="B914" s="211" t="s">
        <v>2384</v>
      </c>
      <c r="C914" s="212" t="s">
        <v>2385</v>
      </c>
      <c r="D914" s="212" t="s">
        <v>2386</v>
      </c>
    </row>
    <row r="915" spans="1:4" ht="23">
      <c r="A915" s="210" t="s">
        <v>2377</v>
      </c>
      <c r="B915" s="211" t="s">
        <v>2387</v>
      </c>
      <c r="C915" s="212" t="s">
        <v>2388</v>
      </c>
      <c r="D915" s="212" t="s">
        <v>2389</v>
      </c>
    </row>
    <row r="916" spans="1:4">
      <c r="A916" s="210" t="s">
        <v>2377</v>
      </c>
      <c r="B916" s="211" t="s">
        <v>2390</v>
      </c>
      <c r="C916" s="212" t="s">
        <v>2391</v>
      </c>
      <c r="D916" s="212" t="s">
        <v>2392</v>
      </c>
    </row>
    <row r="917" spans="1:4">
      <c r="A917" s="210" t="s">
        <v>2377</v>
      </c>
      <c r="B917" s="211" t="s">
        <v>2393</v>
      </c>
      <c r="C917" s="212" t="s">
        <v>2394</v>
      </c>
      <c r="D917" s="212" t="s">
        <v>2395</v>
      </c>
    </row>
    <row r="918" spans="1:4" ht="23">
      <c r="A918" s="210" t="s">
        <v>2377</v>
      </c>
      <c r="B918" s="211" t="s">
        <v>2396</v>
      </c>
      <c r="C918" s="212" t="s">
        <v>2397</v>
      </c>
      <c r="D918" s="212" t="s">
        <v>260</v>
      </c>
    </row>
    <row r="919" spans="1:4">
      <c r="A919" s="210" t="s">
        <v>2377</v>
      </c>
      <c r="B919" s="211" t="s">
        <v>2398</v>
      </c>
      <c r="C919" s="212" t="s">
        <v>2399</v>
      </c>
      <c r="D919" s="212" t="s">
        <v>2400</v>
      </c>
    </row>
    <row r="920" spans="1:4">
      <c r="A920" s="210" t="s">
        <v>2377</v>
      </c>
      <c r="B920" s="211" t="s">
        <v>2401</v>
      </c>
      <c r="C920" s="212" t="s">
        <v>2402</v>
      </c>
      <c r="D920" s="212" t="s">
        <v>2403</v>
      </c>
    </row>
    <row r="921" spans="1:4">
      <c r="A921" s="210" t="s">
        <v>2377</v>
      </c>
      <c r="B921" s="211" t="s">
        <v>2404</v>
      </c>
      <c r="C921" s="212" t="s">
        <v>2405</v>
      </c>
      <c r="D921" s="212" t="s">
        <v>2406</v>
      </c>
    </row>
    <row r="922" spans="1:4">
      <c r="A922" s="210" t="s">
        <v>2377</v>
      </c>
      <c r="B922" s="211" t="s">
        <v>2407</v>
      </c>
      <c r="C922" s="212" t="s">
        <v>2408</v>
      </c>
      <c r="D922" s="212" t="s">
        <v>2409</v>
      </c>
    </row>
    <row r="923" spans="1:4">
      <c r="A923" s="210" t="s">
        <v>2377</v>
      </c>
      <c r="B923" s="211" t="s">
        <v>2410</v>
      </c>
      <c r="C923" s="212" t="s">
        <v>2411</v>
      </c>
      <c r="D923" s="212" t="s">
        <v>2412</v>
      </c>
    </row>
    <row r="924" spans="1:4">
      <c r="A924" s="210" t="s">
        <v>2377</v>
      </c>
      <c r="B924" s="211" t="s">
        <v>2413</v>
      </c>
      <c r="C924" s="212" t="s">
        <v>2414</v>
      </c>
      <c r="D924" s="212" t="s">
        <v>1035</v>
      </c>
    </row>
    <row r="925" spans="1:4">
      <c r="A925" s="210" t="s">
        <v>2415</v>
      </c>
      <c r="B925" s="211" t="s">
        <v>2416</v>
      </c>
      <c r="C925" s="212" t="s">
        <v>2417</v>
      </c>
      <c r="D925" s="212" t="s">
        <v>2418</v>
      </c>
    </row>
    <row r="926" spans="1:4">
      <c r="A926" s="210" t="s">
        <v>2415</v>
      </c>
      <c r="B926" s="211" t="s">
        <v>2419</v>
      </c>
      <c r="C926" s="212" t="s">
        <v>2420</v>
      </c>
      <c r="D926" s="212" t="s">
        <v>2421</v>
      </c>
    </row>
    <row r="927" spans="1:4">
      <c r="A927" s="210" t="s">
        <v>2415</v>
      </c>
      <c r="B927" s="211" t="s">
        <v>2422</v>
      </c>
      <c r="C927" s="212" t="s">
        <v>2423</v>
      </c>
      <c r="D927" s="212" t="s">
        <v>2424</v>
      </c>
    </row>
    <row r="928" spans="1:4">
      <c r="A928" s="210" t="s">
        <v>2415</v>
      </c>
      <c r="B928" s="211" t="s">
        <v>2425</v>
      </c>
      <c r="C928" s="212" t="s">
        <v>2426</v>
      </c>
      <c r="D928" s="212" t="s">
        <v>2427</v>
      </c>
    </row>
    <row r="929" spans="1:4">
      <c r="A929" s="210" t="s">
        <v>2415</v>
      </c>
      <c r="B929" s="211" t="s">
        <v>2428</v>
      </c>
      <c r="C929" s="212" t="s">
        <v>2429</v>
      </c>
      <c r="D929" s="212" t="s">
        <v>2430</v>
      </c>
    </row>
    <row r="930" spans="1:4">
      <c r="A930" s="210" t="s">
        <v>2415</v>
      </c>
      <c r="B930" s="211" t="s">
        <v>2431</v>
      </c>
      <c r="C930" s="212" t="s">
        <v>2432</v>
      </c>
      <c r="D930" s="212" t="s">
        <v>2433</v>
      </c>
    </row>
    <row r="931" spans="1:4">
      <c r="A931" s="210" t="s">
        <v>2415</v>
      </c>
      <c r="B931" s="211" t="s">
        <v>2434</v>
      </c>
      <c r="C931" s="212" t="s">
        <v>2435</v>
      </c>
      <c r="D931" s="212" t="s">
        <v>2436</v>
      </c>
    </row>
    <row r="932" spans="1:4">
      <c r="A932" s="210" t="s">
        <v>2415</v>
      </c>
      <c r="B932" s="211" t="s">
        <v>2437</v>
      </c>
      <c r="C932" s="212" t="s">
        <v>2438</v>
      </c>
      <c r="D932" s="212" t="s">
        <v>2439</v>
      </c>
    </row>
    <row r="933" spans="1:4">
      <c r="A933" s="210" t="s">
        <v>2415</v>
      </c>
      <c r="B933" s="211" t="s">
        <v>2440</v>
      </c>
      <c r="C933" s="212" t="s">
        <v>2441</v>
      </c>
      <c r="D933" s="212" t="s">
        <v>2442</v>
      </c>
    </row>
    <row r="934" spans="1:4">
      <c r="A934" s="210" t="s">
        <v>2415</v>
      </c>
      <c r="B934" s="211" t="s">
        <v>2443</v>
      </c>
      <c r="C934" s="212" t="s">
        <v>2444</v>
      </c>
      <c r="D934" s="212" t="s">
        <v>2445</v>
      </c>
    </row>
    <row r="935" spans="1:4">
      <c r="A935" s="210" t="s">
        <v>2415</v>
      </c>
      <c r="B935" s="211" t="s">
        <v>2446</v>
      </c>
      <c r="C935" s="212" t="s">
        <v>2447</v>
      </c>
      <c r="D935" s="212" t="s">
        <v>2448</v>
      </c>
    </row>
    <row r="936" spans="1:4">
      <c r="A936" s="210" t="s">
        <v>2415</v>
      </c>
      <c r="B936" s="211" t="s">
        <v>2449</v>
      </c>
      <c r="C936" s="212" t="s">
        <v>2450</v>
      </c>
      <c r="D936" s="212" t="s">
        <v>2451</v>
      </c>
    </row>
    <row r="937" spans="1:4">
      <c r="A937" s="210" t="s">
        <v>2415</v>
      </c>
      <c r="B937" s="211" t="s">
        <v>2452</v>
      </c>
      <c r="C937" s="212" t="s">
        <v>2453</v>
      </c>
      <c r="D937" s="212" t="s">
        <v>2454</v>
      </c>
    </row>
    <row r="938" spans="1:4">
      <c r="A938" s="210" t="s">
        <v>2415</v>
      </c>
      <c r="B938" s="211" t="s">
        <v>2455</v>
      </c>
      <c r="C938" s="212" t="s">
        <v>2456</v>
      </c>
      <c r="D938" s="212" t="s">
        <v>2457</v>
      </c>
    </row>
    <row r="939" spans="1:4">
      <c r="A939" s="210" t="s">
        <v>2415</v>
      </c>
      <c r="B939" s="211" t="s">
        <v>2458</v>
      </c>
      <c r="C939" s="212" t="s">
        <v>2459</v>
      </c>
      <c r="D939" s="212" t="s">
        <v>2460</v>
      </c>
    </row>
    <row r="940" spans="1:4">
      <c r="A940" s="210" t="s">
        <v>2415</v>
      </c>
      <c r="B940" s="211" t="s">
        <v>2461</v>
      </c>
      <c r="C940" s="212" t="s">
        <v>2462</v>
      </c>
      <c r="D940" s="212" t="s">
        <v>2463</v>
      </c>
    </row>
    <row r="941" spans="1:4" ht="23">
      <c r="A941" s="210" t="s">
        <v>2415</v>
      </c>
      <c r="B941" s="211" t="s">
        <v>2464</v>
      </c>
      <c r="C941" s="212" t="s">
        <v>2465</v>
      </c>
      <c r="D941" s="212" t="s">
        <v>2466</v>
      </c>
    </row>
    <row r="942" spans="1:4">
      <c r="A942" s="210" t="s">
        <v>2415</v>
      </c>
      <c r="B942" s="211" t="s">
        <v>2467</v>
      </c>
      <c r="C942" s="212" t="s">
        <v>2468</v>
      </c>
      <c r="D942" s="212" t="s">
        <v>2469</v>
      </c>
    </row>
    <row r="943" spans="1:4">
      <c r="A943" s="210" t="s">
        <v>2415</v>
      </c>
      <c r="B943" s="211" t="s">
        <v>2470</v>
      </c>
      <c r="C943" s="212" t="s">
        <v>2471</v>
      </c>
      <c r="D943" s="212" t="s">
        <v>2472</v>
      </c>
    </row>
    <row r="944" spans="1:4">
      <c r="A944" s="210" t="s">
        <v>2415</v>
      </c>
      <c r="B944" s="211" t="s">
        <v>2473</v>
      </c>
      <c r="C944" s="212" t="s">
        <v>2474</v>
      </c>
      <c r="D944" s="212" t="s">
        <v>2475</v>
      </c>
    </row>
    <row r="945" spans="1:4">
      <c r="A945" s="210" t="s">
        <v>2415</v>
      </c>
      <c r="B945" s="211" t="s">
        <v>2476</v>
      </c>
      <c r="C945" s="212" t="s">
        <v>2477</v>
      </c>
      <c r="D945" s="212" t="s">
        <v>2478</v>
      </c>
    </row>
    <row r="946" spans="1:4">
      <c r="A946" s="210" t="s">
        <v>2415</v>
      </c>
      <c r="B946" s="211" t="s">
        <v>2479</v>
      </c>
      <c r="C946" s="212" t="s">
        <v>2480</v>
      </c>
      <c r="D946" s="212" t="s">
        <v>2481</v>
      </c>
    </row>
    <row r="947" spans="1:4">
      <c r="A947" s="210" t="s">
        <v>2415</v>
      </c>
      <c r="B947" s="211" t="s">
        <v>2482</v>
      </c>
      <c r="C947" s="212" t="s">
        <v>2483</v>
      </c>
      <c r="D947" s="212" t="s">
        <v>2484</v>
      </c>
    </row>
    <row r="948" spans="1:4" ht="23">
      <c r="A948" s="210" t="s">
        <v>2415</v>
      </c>
      <c r="B948" s="211" t="s">
        <v>2485</v>
      </c>
      <c r="C948" s="212" t="s">
        <v>2486</v>
      </c>
      <c r="D948" s="212" t="s">
        <v>1831</v>
      </c>
    </row>
    <row r="949" spans="1:4" ht="23">
      <c r="A949" s="210" t="s">
        <v>2415</v>
      </c>
      <c r="B949" s="211" t="s">
        <v>2487</v>
      </c>
      <c r="C949" s="212" t="s">
        <v>2488</v>
      </c>
      <c r="D949" s="212" t="s">
        <v>2489</v>
      </c>
    </row>
    <row r="950" spans="1:4">
      <c r="A950" s="210" t="s">
        <v>2415</v>
      </c>
      <c r="B950" s="211" t="s">
        <v>1050</v>
      </c>
      <c r="C950" s="212" t="s">
        <v>2490</v>
      </c>
      <c r="D950" s="212" t="s">
        <v>1486</v>
      </c>
    </row>
    <row r="951" spans="1:4">
      <c r="A951" s="210" t="s">
        <v>2415</v>
      </c>
      <c r="B951" s="211" t="s">
        <v>2491</v>
      </c>
      <c r="C951" s="212" t="s">
        <v>2492</v>
      </c>
      <c r="D951" s="212" t="s">
        <v>2493</v>
      </c>
    </row>
    <row r="952" spans="1:4">
      <c r="A952" s="210" t="s">
        <v>2415</v>
      </c>
      <c r="B952" s="211" t="s">
        <v>2494</v>
      </c>
      <c r="C952" s="212" t="s">
        <v>2495</v>
      </c>
      <c r="D952" s="212" t="s">
        <v>2496</v>
      </c>
    </row>
    <row r="953" spans="1:4" ht="23">
      <c r="A953" s="210" t="s">
        <v>2415</v>
      </c>
      <c r="B953" s="211" t="s">
        <v>198</v>
      </c>
      <c r="C953" s="212" t="s">
        <v>2497</v>
      </c>
      <c r="D953" s="212" t="s">
        <v>260</v>
      </c>
    </row>
    <row r="954" spans="1:4">
      <c r="A954" s="210" t="s">
        <v>2415</v>
      </c>
      <c r="B954" s="211" t="s">
        <v>2498</v>
      </c>
      <c r="C954" s="212" t="s">
        <v>2499</v>
      </c>
      <c r="D954" s="212" t="s">
        <v>2500</v>
      </c>
    </row>
    <row r="955" spans="1:4" ht="23">
      <c r="A955" s="210" t="s">
        <v>2415</v>
      </c>
      <c r="B955" s="211" t="s">
        <v>2501</v>
      </c>
      <c r="C955" s="212" t="s">
        <v>2502</v>
      </c>
      <c r="D955" s="212" t="s">
        <v>2503</v>
      </c>
    </row>
    <row r="956" spans="1:4">
      <c r="A956" s="210" t="s">
        <v>2415</v>
      </c>
      <c r="B956" s="211" t="s">
        <v>2504</v>
      </c>
      <c r="C956" s="212" t="s">
        <v>2505</v>
      </c>
      <c r="D956" s="212" t="s">
        <v>2506</v>
      </c>
    </row>
    <row r="957" spans="1:4">
      <c r="A957" s="210" t="s">
        <v>2415</v>
      </c>
      <c r="B957" s="211" t="s">
        <v>2507</v>
      </c>
      <c r="C957" s="212" t="s">
        <v>2508</v>
      </c>
      <c r="D957" s="212" t="s">
        <v>2509</v>
      </c>
    </row>
    <row r="958" spans="1:4">
      <c r="A958" s="210" t="s">
        <v>2415</v>
      </c>
      <c r="B958" s="211" t="s">
        <v>2510</v>
      </c>
      <c r="C958" s="212" t="s">
        <v>2511</v>
      </c>
      <c r="D958" s="212" t="s">
        <v>2512</v>
      </c>
    </row>
    <row r="959" spans="1:4">
      <c r="A959" s="210" t="s">
        <v>2415</v>
      </c>
      <c r="B959" s="211" t="s">
        <v>2513</v>
      </c>
      <c r="C959" s="212" t="s">
        <v>2514</v>
      </c>
      <c r="D959" s="212" t="s">
        <v>2515</v>
      </c>
    </row>
    <row r="960" spans="1:4">
      <c r="A960" s="210" t="s">
        <v>2415</v>
      </c>
      <c r="B960" s="211" t="s">
        <v>2516</v>
      </c>
      <c r="C960" s="212" t="s">
        <v>124</v>
      </c>
      <c r="D960" s="212" t="s">
        <v>2517</v>
      </c>
    </row>
    <row r="961" spans="1:4">
      <c r="A961" s="210" t="s">
        <v>2415</v>
      </c>
      <c r="B961" s="211" t="s">
        <v>2518</v>
      </c>
      <c r="C961" s="212" t="s">
        <v>2519</v>
      </c>
      <c r="D961" s="212" t="s">
        <v>2520</v>
      </c>
    </row>
    <row r="962" spans="1:4">
      <c r="A962" s="210" t="s">
        <v>2415</v>
      </c>
      <c r="B962" s="211" t="s">
        <v>2521</v>
      </c>
      <c r="C962" s="212" t="s">
        <v>2522</v>
      </c>
      <c r="D962" s="212" t="s">
        <v>789</v>
      </c>
    </row>
    <row r="963" spans="1:4">
      <c r="A963" s="210" t="s">
        <v>2415</v>
      </c>
      <c r="B963" s="211" t="s">
        <v>2523</v>
      </c>
      <c r="C963" s="212" t="s">
        <v>2524</v>
      </c>
      <c r="D963" s="212" t="s">
        <v>2525</v>
      </c>
    </row>
    <row r="964" spans="1:4">
      <c r="A964" s="210" t="s">
        <v>2415</v>
      </c>
      <c r="B964" s="211" t="s">
        <v>2526</v>
      </c>
      <c r="C964" s="212" t="s">
        <v>2527</v>
      </c>
      <c r="D964" s="212" t="s">
        <v>2528</v>
      </c>
    </row>
    <row r="965" spans="1:4">
      <c r="A965" s="210" t="s">
        <v>2415</v>
      </c>
      <c r="B965" s="211" t="s">
        <v>2529</v>
      </c>
      <c r="C965" s="212" t="s">
        <v>2530</v>
      </c>
      <c r="D965" s="212" t="s">
        <v>2531</v>
      </c>
    </row>
    <row r="966" spans="1:4">
      <c r="A966" s="210" t="s">
        <v>2415</v>
      </c>
      <c r="B966" s="211" t="s">
        <v>2532</v>
      </c>
      <c r="C966" s="212" t="s">
        <v>2533</v>
      </c>
      <c r="D966" s="212" t="s">
        <v>2534</v>
      </c>
    </row>
    <row r="967" spans="1:4">
      <c r="A967" s="210" t="s">
        <v>2415</v>
      </c>
      <c r="B967" s="211" t="s">
        <v>2535</v>
      </c>
      <c r="C967" s="212" t="s">
        <v>2536</v>
      </c>
      <c r="D967" s="212" t="s">
        <v>1095</v>
      </c>
    </row>
    <row r="968" spans="1:4">
      <c r="A968" s="210" t="s">
        <v>2415</v>
      </c>
      <c r="B968" s="211" t="s">
        <v>2537</v>
      </c>
      <c r="C968" s="212" t="s">
        <v>2538</v>
      </c>
      <c r="D968" s="212" t="s">
        <v>2539</v>
      </c>
    </row>
    <row r="969" spans="1:4">
      <c r="A969" s="210" t="s">
        <v>2415</v>
      </c>
      <c r="B969" s="211" t="s">
        <v>2540</v>
      </c>
      <c r="C969" s="212" t="s">
        <v>2541</v>
      </c>
      <c r="D969" s="212" t="s">
        <v>2542</v>
      </c>
    </row>
    <row r="970" spans="1:4">
      <c r="A970" s="210" t="s">
        <v>2415</v>
      </c>
      <c r="B970" s="211" t="s">
        <v>2543</v>
      </c>
      <c r="C970" s="212" t="s">
        <v>2544</v>
      </c>
      <c r="D970" s="212" t="s">
        <v>2545</v>
      </c>
    </row>
    <row r="971" spans="1:4">
      <c r="A971" s="210" t="s">
        <v>2415</v>
      </c>
      <c r="B971" s="211" t="s">
        <v>2546</v>
      </c>
      <c r="C971" s="212" t="s">
        <v>124</v>
      </c>
      <c r="D971" s="212" t="s">
        <v>2547</v>
      </c>
    </row>
    <row r="972" spans="1:4">
      <c r="A972" s="210" t="s">
        <v>2415</v>
      </c>
      <c r="B972" s="211" t="s">
        <v>2548</v>
      </c>
      <c r="C972" s="212" t="s">
        <v>2549</v>
      </c>
      <c r="D972" s="212" t="s">
        <v>2550</v>
      </c>
    </row>
    <row r="973" spans="1:4">
      <c r="A973" s="210" t="s">
        <v>2415</v>
      </c>
      <c r="B973" s="211" t="s">
        <v>2551</v>
      </c>
      <c r="C973" s="212" t="s">
        <v>124</v>
      </c>
      <c r="D973" s="212" t="s">
        <v>849</v>
      </c>
    </row>
    <row r="974" spans="1:4">
      <c r="A974" s="210" t="s">
        <v>2415</v>
      </c>
      <c r="B974" s="211" t="s">
        <v>2552</v>
      </c>
      <c r="C974" s="212" t="s">
        <v>2553</v>
      </c>
      <c r="D974" s="212" t="s">
        <v>2554</v>
      </c>
    </row>
    <row r="975" spans="1:4">
      <c r="A975" s="210" t="s">
        <v>2555</v>
      </c>
      <c r="B975" s="211" t="s">
        <v>2556</v>
      </c>
      <c r="C975" s="212" t="s">
        <v>2557</v>
      </c>
      <c r="D975" s="212" t="s">
        <v>124</v>
      </c>
    </row>
    <row r="976" spans="1:4">
      <c r="A976" s="210" t="s">
        <v>2555</v>
      </c>
      <c r="B976" s="211" t="s">
        <v>2558</v>
      </c>
      <c r="C976" s="212" t="s">
        <v>2559</v>
      </c>
      <c r="D976" s="212" t="s">
        <v>2560</v>
      </c>
    </row>
    <row r="977" spans="1:4">
      <c r="A977" s="210" t="s">
        <v>2555</v>
      </c>
      <c r="B977" s="211" t="s">
        <v>2561</v>
      </c>
      <c r="C977" s="212" t="s">
        <v>2562</v>
      </c>
      <c r="D977" s="212" t="s">
        <v>2563</v>
      </c>
    </row>
    <row r="978" spans="1:4">
      <c r="A978" s="210" t="s">
        <v>2555</v>
      </c>
      <c r="B978" s="211" t="s">
        <v>2564</v>
      </c>
      <c r="C978" s="212" t="s">
        <v>2565</v>
      </c>
      <c r="D978" s="212" t="s">
        <v>2566</v>
      </c>
    </row>
    <row r="979" spans="1:4">
      <c r="A979" s="210" t="s">
        <v>2555</v>
      </c>
      <c r="B979" s="211" t="s">
        <v>2567</v>
      </c>
      <c r="C979" s="212" t="s">
        <v>2568</v>
      </c>
      <c r="D979" s="212" t="s">
        <v>2569</v>
      </c>
    </row>
    <row r="980" spans="1:4">
      <c r="A980" s="210" t="s">
        <v>2555</v>
      </c>
      <c r="B980" s="211" t="s">
        <v>2570</v>
      </c>
      <c r="C980" s="212" t="s">
        <v>2571</v>
      </c>
      <c r="D980" s="212" t="s">
        <v>2572</v>
      </c>
    </row>
    <row r="981" spans="1:4" ht="23">
      <c r="A981" s="210" t="s">
        <v>2555</v>
      </c>
      <c r="B981" s="211" t="s">
        <v>2573</v>
      </c>
      <c r="C981" s="212" t="s">
        <v>2574</v>
      </c>
      <c r="D981" s="212" t="s">
        <v>2575</v>
      </c>
    </row>
    <row r="982" spans="1:4">
      <c r="A982" s="210" t="s">
        <v>2555</v>
      </c>
      <c r="B982" s="211" t="s">
        <v>2576</v>
      </c>
      <c r="C982" s="212" t="s">
        <v>2577</v>
      </c>
      <c r="D982" s="212" t="s">
        <v>2578</v>
      </c>
    </row>
    <row r="983" spans="1:4">
      <c r="A983" s="210" t="s">
        <v>2555</v>
      </c>
      <c r="B983" s="211" t="s">
        <v>2579</v>
      </c>
      <c r="C983" s="212" t="s">
        <v>2580</v>
      </c>
      <c r="D983" s="212" t="s">
        <v>2581</v>
      </c>
    </row>
    <row r="984" spans="1:4">
      <c r="A984" s="210" t="s">
        <v>2555</v>
      </c>
      <c r="B984" s="211" t="s">
        <v>2582</v>
      </c>
      <c r="C984" s="212" t="s">
        <v>2583</v>
      </c>
      <c r="D984" s="212" t="s">
        <v>2584</v>
      </c>
    </row>
    <row r="985" spans="1:4">
      <c r="A985" s="210" t="s">
        <v>2555</v>
      </c>
      <c r="B985" s="211" t="s">
        <v>2585</v>
      </c>
      <c r="C985" s="212" t="s">
        <v>124</v>
      </c>
      <c r="D985" s="212" t="s">
        <v>124</v>
      </c>
    </row>
    <row r="986" spans="1:4">
      <c r="A986" s="210" t="s">
        <v>2555</v>
      </c>
      <c r="B986" s="211" t="s">
        <v>2586</v>
      </c>
      <c r="C986" s="212" t="s">
        <v>2587</v>
      </c>
      <c r="D986" s="212" t="s">
        <v>2588</v>
      </c>
    </row>
    <row r="987" spans="1:4">
      <c r="A987" s="210" t="s">
        <v>2555</v>
      </c>
      <c r="B987" s="211" t="s">
        <v>2589</v>
      </c>
      <c r="C987" s="212" t="s">
        <v>2590</v>
      </c>
      <c r="D987" s="212" t="s">
        <v>2591</v>
      </c>
    </row>
    <row r="988" spans="1:4">
      <c r="A988" s="210" t="s">
        <v>2555</v>
      </c>
      <c r="B988" s="211" t="s">
        <v>2592</v>
      </c>
      <c r="C988" s="212" t="s">
        <v>2593</v>
      </c>
      <c r="D988" s="212" t="s">
        <v>124</v>
      </c>
    </row>
    <row r="989" spans="1:4">
      <c r="A989" s="210" t="s">
        <v>2555</v>
      </c>
      <c r="B989" s="211" t="s">
        <v>2594</v>
      </c>
      <c r="C989" s="212" t="s">
        <v>2595</v>
      </c>
      <c r="D989" s="212" t="s">
        <v>2596</v>
      </c>
    </row>
    <row r="990" spans="1:4">
      <c r="A990" s="210" t="s">
        <v>2555</v>
      </c>
      <c r="B990" s="211" t="s">
        <v>2597</v>
      </c>
      <c r="C990" s="212" t="s">
        <v>2598</v>
      </c>
      <c r="D990" s="212" t="s">
        <v>2599</v>
      </c>
    </row>
    <row r="991" spans="1:4">
      <c r="A991" s="210" t="s">
        <v>2555</v>
      </c>
      <c r="B991" s="211" t="s">
        <v>2600</v>
      </c>
      <c r="C991" s="212" t="s">
        <v>2601</v>
      </c>
      <c r="D991" s="212" t="s">
        <v>2602</v>
      </c>
    </row>
    <row r="992" spans="1:4">
      <c r="A992" s="210" t="s">
        <v>2555</v>
      </c>
      <c r="B992" s="211" t="s">
        <v>2603</v>
      </c>
      <c r="C992" s="212" t="s">
        <v>2604</v>
      </c>
      <c r="D992" s="212" t="s">
        <v>2605</v>
      </c>
    </row>
    <row r="993" spans="1:4">
      <c r="A993" s="210" t="s">
        <v>2555</v>
      </c>
      <c r="B993" s="211" t="s">
        <v>2606</v>
      </c>
      <c r="C993" s="212" t="s">
        <v>2607</v>
      </c>
      <c r="D993" s="212" t="s">
        <v>2608</v>
      </c>
    </row>
    <row r="994" spans="1:4">
      <c r="A994" s="210" t="s">
        <v>2555</v>
      </c>
      <c r="B994" s="211" t="s">
        <v>2609</v>
      </c>
      <c r="C994" s="212" t="s">
        <v>2610</v>
      </c>
      <c r="D994" s="212" t="s">
        <v>124</v>
      </c>
    </row>
    <row r="995" spans="1:4">
      <c r="A995" s="210" t="s">
        <v>2555</v>
      </c>
      <c r="B995" s="211" t="s">
        <v>2611</v>
      </c>
      <c r="C995" s="212" t="s">
        <v>2612</v>
      </c>
      <c r="D995" s="212" t="s">
        <v>2613</v>
      </c>
    </row>
    <row r="996" spans="1:4">
      <c r="A996" s="210" t="s">
        <v>2555</v>
      </c>
      <c r="B996" s="211" t="s">
        <v>2614</v>
      </c>
      <c r="C996" s="212" t="s">
        <v>2615</v>
      </c>
      <c r="D996" s="212" t="s">
        <v>2616</v>
      </c>
    </row>
    <row r="997" spans="1:4">
      <c r="A997" s="210" t="s">
        <v>2555</v>
      </c>
      <c r="B997" s="211" t="s">
        <v>2617</v>
      </c>
      <c r="C997" s="212" t="s">
        <v>2618</v>
      </c>
      <c r="D997" s="212" t="s">
        <v>2619</v>
      </c>
    </row>
    <row r="998" spans="1:4">
      <c r="A998" s="210" t="s">
        <v>2555</v>
      </c>
      <c r="B998" s="211" t="s">
        <v>2620</v>
      </c>
      <c r="C998" s="212" t="s">
        <v>2621</v>
      </c>
      <c r="D998" s="212" t="s">
        <v>2622</v>
      </c>
    </row>
    <row r="999" spans="1:4">
      <c r="A999" s="210" t="s">
        <v>2555</v>
      </c>
      <c r="B999" s="211" t="s">
        <v>2623</v>
      </c>
      <c r="C999" s="212" t="s">
        <v>2624</v>
      </c>
      <c r="D999" s="212" t="s">
        <v>2625</v>
      </c>
    </row>
    <row r="1000" spans="1:4">
      <c r="A1000" s="210" t="s">
        <v>2555</v>
      </c>
      <c r="B1000" s="211" t="s">
        <v>2626</v>
      </c>
      <c r="C1000" s="212" t="s">
        <v>2627</v>
      </c>
      <c r="D1000" s="212" t="s">
        <v>2628</v>
      </c>
    </row>
    <row r="1001" spans="1:4">
      <c r="A1001" s="210" t="s">
        <v>2555</v>
      </c>
      <c r="B1001" s="211" t="s">
        <v>2629</v>
      </c>
      <c r="C1001" s="212" t="s">
        <v>2630</v>
      </c>
      <c r="D1001" s="212" t="s">
        <v>2631</v>
      </c>
    </row>
    <row r="1002" spans="1:4">
      <c r="A1002" s="210" t="s">
        <v>2555</v>
      </c>
      <c r="B1002" s="211" t="s">
        <v>2632</v>
      </c>
      <c r="C1002" s="212" t="s">
        <v>2633</v>
      </c>
      <c r="D1002" s="212" t="s">
        <v>2634</v>
      </c>
    </row>
    <row r="1003" spans="1:4">
      <c r="A1003" s="210" t="s">
        <v>2635</v>
      </c>
      <c r="B1003" s="211" t="s">
        <v>2636</v>
      </c>
      <c r="C1003" s="212" t="s">
        <v>2637</v>
      </c>
      <c r="D1003" s="212" t="s">
        <v>124</v>
      </c>
    </row>
    <row r="1004" spans="1:4">
      <c r="A1004" s="210" t="s">
        <v>2635</v>
      </c>
      <c r="B1004" s="211" t="s">
        <v>2638</v>
      </c>
      <c r="C1004" s="212" t="s">
        <v>2639</v>
      </c>
      <c r="D1004" s="212" t="s">
        <v>124</v>
      </c>
    </row>
    <row r="1005" spans="1:4">
      <c r="A1005" s="210" t="s">
        <v>2635</v>
      </c>
      <c r="B1005" s="211" t="s">
        <v>2640</v>
      </c>
      <c r="C1005" s="212" t="s">
        <v>2641</v>
      </c>
      <c r="D1005" s="212" t="s">
        <v>124</v>
      </c>
    </row>
    <row r="1006" spans="1:4">
      <c r="A1006" s="210" t="s">
        <v>2635</v>
      </c>
      <c r="B1006" s="211" t="s">
        <v>2642</v>
      </c>
      <c r="C1006" s="212" t="s">
        <v>2643</v>
      </c>
      <c r="D1006" s="212" t="s">
        <v>124</v>
      </c>
    </row>
    <row r="1007" spans="1:4">
      <c r="A1007" s="210" t="s">
        <v>2635</v>
      </c>
      <c r="B1007" s="211" t="s">
        <v>2644</v>
      </c>
      <c r="C1007" s="212" t="s">
        <v>2645</v>
      </c>
      <c r="D1007" s="212" t="s">
        <v>124</v>
      </c>
    </row>
    <row r="1008" spans="1:4">
      <c r="A1008" s="210" t="s">
        <v>2635</v>
      </c>
      <c r="B1008" s="211" t="s">
        <v>2646</v>
      </c>
      <c r="C1008" s="212" t="s">
        <v>2647</v>
      </c>
      <c r="D1008" s="212" t="s">
        <v>124</v>
      </c>
    </row>
    <row r="1009" spans="1:4">
      <c r="A1009" s="210" t="s">
        <v>2635</v>
      </c>
      <c r="B1009" s="211" t="s">
        <v>2648</v>
      </c>
      <c r="C1009" s="212" t="s">
        <v>2649</v>
      </c>
      <c r="D1009" s="212" t="s">
        <v>124</v>
      </c>
    </row>
    <row r="1010" spans="1:4">
      <c r="A1010" s="210" t="s">
        <v>2635</v>
      </c>
      <c r="B1010" s="211" t="s">
        <v>2650</v>
      </c>
      <c r="C1010" s="212" t="s">
        <v>2651</v>
      </c>
      <c r="D1010" s="212" t="s">
        <v>124</v>
      </c>
    </row>
    <row r="1011" spans="1:4">
      <c r="A1011" s="210" t="s">
        <v>2635</v>
      </c>
      <c r="B1011" s="211" t="s">
        <v>198</v>
      </c>
      <c r="C1011" s="212" t="s">
        <v>2652</v>
      </c>
      <c r="D1011" s="212" t="s">
        <v>124</v>
      </c>
    </row>
    <row r="1012" spans="1:4">
      <c r="A1012" s="210" t="s">
        <v>2635</v>
      </c>
      <c r="B1012" s="211" t="s">
        <v>787</v>
      </c>
      <c r="C1012" s="212" t="s">
        <v>2653</v>
      </c>
      <c r="D1012" s="212" t="s">
        <v>124</v>
      </c>
    </row>
    <row r="1013" spans="1:4">
      <c r="A1013" s="210" t="s">
        <v>2635</v>
      </c>
      <c r="B1013" s="211" t="s">
        <v>2654</v>
      </c>
      <c r="C1013" s="212" t="s">
        <v>2655</v>
      </c>
      <c r="D1013" s="212" t="s">
        <v>124</v>
      </c>
    </row>
    <row r="1014" spans="1:4">
      <c r="A1014" s="210" t="s">
        <v>2635</v>
      </c>
      <c r="B1014" s="211" t="s">
        <v>2656</v>
      </c>
      <c r="C1014" s="212" t="s">
        <v>2657</v>
      </c>
      <c r="D1014" s="212" t="s">
        <v>124</v>
      </c>
    </row>
    <row r="1015" spans="1:4">
      <c r="A1015" s="210" t="s">
        <v>2635</v>
      </c>
      <c r="B1015" s="211" t="s">
        <v>674</v>
      </c>
      <c r="C1015" s="212" t="s">
        <v>2658</v>
      </c>
      <c r="D1015" s="212" t="s">
        <v>124</v>
      </c>
    </row>
    <row r="1016" spans="1:4">
      <c r="A1016" s="210" t="s">
        <v>2635</v>
      </c>
      <c r="B1016" s="211" t="s">
        <v>1357</v>
      </c>
      <c r="C1016" s="212" t="s">
        <v>2659</v>
      </c>
      <c r="D1016" s="212" t="s">
        <v>124</v>
      </c>
    </row>
    <row r="1017" spans="1:4">
      <c r="A1017" s="210" t="s">
        <v>2635</v>
      </c>
      <c r="B1017" s="211" t="s">
        <v>2660</v>
      </c>
      <c r="C1017" s="212" t="s">
        <v>2661</v>
      </c>
      <c r="D1017" s="212" t="s">
        <v>124</v>
      </c>
    </row>
    <row r="1018" spans="1:4">
      <c r="A1018" s="210" t="s">
        <v>2635</v>
      </c>
      <c r="B1018" s="211" t="s">
        <v>2662</v>
      </c>
      <c r="C1018" s="212" t="s">
        <v>2663</v>
      </c>
      <c r="D1018" s="212" t="s">
        <v>124</v>
      </c>
    </row>
    <row r="1019" spans="1:4">
      <c r="A1019" s="210" t="s">
        <v>2635</v>
      </c>
      <c r="B1019" s="211" t="s">
        <v>1732</v>
      </c>
      <c r="C1019" s="212" t="s">
        <v>2664</v>
      </c>
      <c r="D1019" s="212" t="s">
        <v>124</v>
      </c>
    </row>
    <row r="1020" spans="1:4">
      <c r="A1020" s="210" t="s">
        <v>2635</v>
      </c>
      <c r="B1020" s="211" t="s">
        <v>2665</v>
      </c>
      <c r="C1020" s="212" t="s">
        <v>2666</v>
      </c>
      <c r="D1020" s="212" t="s">
        <v>124</v>
      </c>
    </row>
    <row r="1021" spans="1:4">
      <c r="A1021" s="210" t="s">
        <v>2635</v>
      </c>
      <c r="B1021" s="211" t="s">
        <v>2667</v>
      </c>
      <c r="C1021" s="212" t="s">
        <v>2668</v>
      </c>
      <c r="D1021" s="212" t="s">
        <v>124</v>
      </c>
    </row>
    <row r="1022" spans="1:4">
      <c r="A1022" s="210" t="s">
        <v>2635</v>
      </c>
      <c r="B1022" s="211" t="s">
        <v>2669</v>
      </c>
      <c r="C1022" s="212" t="s">
        <v>2670</v>
      </c>
      <c r="D1022" s="212" t="s">
        <v>124</v>
      </c>
    </row>
    <row r="1023" spans="1:4">
      <c r="A1023" s="210" t="s">
        <v>2635</v>
      </c>
      <c r="B1023" s="211" t="s">
        <v>2671</v>
      </c>
      <c r="C1023" s="212" t="s">
        <v>2672</v>
      </c>
      <c r="D1023" s="212" t="s">
        <v>124</v>
      </c>
    </row>
    <row r="1024" spans="1:4">
      <c r="A1024" s="210" t="s">
        <v>2635</v>
      </c>
      <c r="B1024" s="211" t="s">
        <v>2673</v>
      </c>
      <c r="C1024" s="212" t="s">
        <v>2674</v>
      </c>
      <c r="D1024" s="212" t="s">
        <v>124</v>
      </c>
    </row>
    <row r="1025" spans="1:4">
      <c r="A1025" s="210" t="s">
        <v>2635</v>
      </c>
      <c r="B1025" s="211" t="s">
        <v>2675</v>
      </c>
      <c r="C1025" s="212" t="s">
        <v>2676</v>
      </c>
      <c r="D1025" s="212" t="s">
        <v>124</v>
      </c>
    </row>
    <row r="1026" spans="1:4">
      <c r="A1026" s="210" t="s">
        <v>2677</v>
      </c>
      <c r="B1026" s="211" t="s">
        <v>2678</v>
      </c>
      <c r="C1026" s="212" t="s">
        <v>2679</v>
      </c>
      <c r="D1026" s="212" t="s">
        <v>2680</v>
      </c>
    </row>
    <row r="1027" spans="1:4">
      <c r="A1027" s="210" t="s">
        <v>2677</v>
      </c>
      <c r="B1027" s="211" t="s">
        <v>2681</v>
      </c>
      <c r="C1027" s="212" t="s">
        <v>2682</v>
      </c>
      <c r="D1027" s="212" t="s">
        <v>1140</v>
      </c>
    </row>
    <row r="1028" spans="1:4" ht="23">
      <c r="A1028" s="210" t="s">
        <v>2677</v>
      </c>
      <c r="B1028" s="211" t="s">
        <v>2683</v>
      </c>
      <c r="C1028" s="212" t="s">
        <v>2238</v>
      </c>
      <c r="D1028" s="212" t="s">
        <v>2684</v>
      </c>
    </row>
    <row r="1029" spans="1:4">
      <c r="A1029" s="210" t="s">
        <v>2677</v>
      </c>
      <c r="B1029" s="211" t="s">
        <v>2685</v>
      </c>
      <c r="C1029" s="212" t="s">
        <v>2686</v>
      </c>
      <c r="D1029" s="212" t="s">
        <v>2687</v>
      </c>
    </row>
    <row r="1030" spans="1:4">
      <c r="A1030" s="210" t="s">
        <v>2688</v>
      </c>
      <c r="B1030" s="211" t="s">
        <v>2220</v>
      </c>
      <c r="C1030" s="212" t="s">
        <v>2689</v>
      </c>
      <c r="D1030" s="212" t="s">
        <v>2690</v>
      </c>
    </row>
    <row r="1031" spans="1:4" ht="23">
      <c r="A1031" s="210" t="s">
        <v>2688</v>
      </c>
      <c r="B1031" s="211" t="s">
        <v>2691</v>
      </c>
      <c r="C1031" s="212" t="s">
        <v>2692</v>
      </c>
      <c r="D1031" s="212" t="s">
        <v>2693</v>
      </c>
    </row>
    <row r="1032" spans="1:4" ht="23">
      <c r="A1032" s="210" t="s">
        <v>2688</v>
      </c>
      <c r="B1032" s="211" t="s">
        <v>2694</v>
      </c>
      <c r="C1032" s="212" t="s">
        <v>2695</v>
      </c>
      <c r="D1032" s="212" t="s">
        <v>253</v>
      </c>
    </row>
    <row r="1033" spans="1:4">
      <c r="A1033" s="210" t="s">
        <v>2688</v>
      </c>
      <c r="B1033" s="211" t="s">
        <v>2696</v>
      </c>
      <c r="C1033" s="212" t="s">
        <v>2697</v>
      </c>
      <c r="D1033" s="212" t="s">
        <v>2308</v>
      </c>
    </row>
    <row r="1034" spans="1:4">
      <c r="A1034" s="210" t="s">
        <v>2688</v>
      </c>
      <c r="B1034" s="211" t="s">
        <v>2698</v>
      </c>
      <c r="C1034" s="212" t="s">
        <v>2699</v>
      </c>
      <c r="D1034" s="212" t="s">
        <v>494</v>
      </c>
    </row>
    <row r="1035" spans="1:4">
      <c r="A1035" s="210" t="s">
        <v>2688</v>
      </c>
      <c r="B1035" s="211" t="s">
        <v>2700</v>
      </c>
      <c r="C1035" s="212" t="s">
        <v>2701</v>
      </c>
      <c r="D1035" s="212" t="s">
        <v>497</v>
      </c>
    </row>
    <row r="1036" spans="1:4" ht="23">
      <c r="A1036" s="210" t="s">
        <v>2688</v>
      </c>
      <c r="B1036" s="211" t="s">
        <v>1179</v>
      </c>
      <c r="C1036" s="212" t="s">
        <v>2702</v>
      </c>
      <c r="D1036" s="212" t="s">
        <v>256</v>
      </c>
    </row>
    <row r="1037" spans="1:4">
      <c r="A1037" s="210" t="s">
        <v>2688</v>
      </c>
      <c r="B1037" s="211" t="s">
        <v>2703</v>
      </c>
      <c r="C1037" s="212" t="s">
        <v>2704</v>
      </c>
      <c r="D1037" s="212" t="s">
        <v>2705</v>
      </c>
    </row>
    <row r="1038" spans="1:4">
      <c r="A1038" s="210" t="s">
        <v>2688</v>
      </c>
      <c r="B1038" s="211" t="s">
        <v>912</v>
      </c>
      <c r="C1038" s="212" t="s">
        <v>2706</v>
      </c>
      <c r="D1038" s="212" t="s">
        <v>1045</v>
      </c>
    </row>
    <row r="1039" spans="1:4">
      <c r="A1039" s="210" t="s">
        <v>2688</v>
      </c>
      <c r="B1039" s="211" t="s">
        <v>1195</v>
      </c>
      <c r="C1039" s="212" t="s">
        <v>2707</v>
      </c>
      <c r="D1039" s="212" t="s">
        <v>1197</v>
      </c>
    </row>
    <row r="1040" spans="1:4">
      <c r="A1040" s="210" t="s">
        <v>2688</v>
      </c>
      <c r="B1040" s="211" t="s">
        <v>1050</v>
      </c>
      <c r="C1040" s="212" t="s">
        <v>2708</v>
      </c>
      <c r="D1040" s="212" t="s">
        <v>1486</v>
      </c>
    </row>
    <row r="1041" spans="1:4">
      <c r="A1041" s="210" t="s">
        <v>2688</v>
      </c>
      <c r="B1041" s="211" t="s">
        <v>2709</v>
      </c>
      <c r="C1041" s="212" t="s">
        <v>124</v>
      </c>
      <c r="D1041" s="212" t="s">
        <v>2710</v>
      </c>
    </row>
    <row r="1042" spans="1:4" ht="23">
      <c r="A1042" s="210" t="s">
        <v>2688</v>
      </c>
      <c r="B1042" s="211" t="s">
        <v>198</v>
      </c>
      <c r="C1042" s="212" t="s">
        <v>2711</v>
      </c>
      <c r="D1042" s="212" t="s">
        <v>260</v>
      </c>
    </row>
    <row r="1043" spans="1:4">
      <c r="A1043" s="210" t="s">
        <v>2688</v>
      </c>
      <c r="B1043" s="211" t="s">
        <v>2712</v>
      </c>
      <c r="C1043" s="212" t="s">
        <v>124</v>
      </c>
      <c r="D1043" s="212" t="s">
        <v>2713</v>
      </c>
    </row>
    <row r="1044" spans="1:4">
      <c r="A1044" s="210" t="s">
        <v>2688</v>
      </c>
      <c r="B1044" s="211" t="s">
        <v>522</v>
      </c>
      <c r="C1044" s="212" t="s">
        <v>2714</v>
      </c>
      <c r="D1044" s="212" t="s">
        <v>524</v>
      </c>
    </row>
    <row r="1045" spans="1:4">
      <c r="A1045" s="210" t="s">
        <v>2688</v>
      </c>
      <c r="B1045" s="211" t="s">
        <v>1205</v>
      </c>
      <c r="C1045" s="212" t="s">
        <v>2715</v>
      </c>
      <c r="D1045" s="212" t="s">
        <v>1207</v>
      </c>
    </row>
    <row r="1046" spans="1:4">
      <c r="A1046" s="210" t="s">
        <v>2688</v>
      </c>
      <c r="B1046" s="211" t="s">
        <v>2204</v>
      </c>
      <c r="C1046" s="212" t="s">
        <v>2716</v>
      </c>
      <c r="D1046" s="212" t="s">
        <v>2717</v>
      </c>
    </row>
    <row r="1047" spans="1:4">
      <c r="A1047" s="210" t="s">
        <v>2688</v>
      </c>
      <c r="B1047" s="211" t="s">
        <v>201</v>
      </c>
      <c r="C1047" s="212" t="s">
        <v>2718</v>
      </c>
      <c r="D1047" s="212" t="s">
        <v>262</v>
      </c>
    </row>
    <row r="1048" spans="1:4">
      <c r="A1048" s="210" t="s">
        <v>2688</v>
      </c>
      <c r="B1048" s="211" t="s">
        <v>2719</v>
      </c>
      <c r="C1048" s="212" t="s">
        <v>2720</v>
      </c>
      <c r="D1048" s="212" t="s">
        <v>2721</v>
      </c>
    </row>
    <row r="1049" spans="1:4" ht="23">
      <c r="A1049" s="210" t="s">
        <v>2688</v>
      </c>
      <c r="B1049" s="211" t="s">
        <v>2722</v>
      </c>
      <c r="C1049" s="212" t="s">
        <v>2723</v>
      </c>
      <c r="D1049" s="212" t="s">
        <v>783</v>
      </c>
    </row>
    <row r="1050" spans="1:4">
      <c r="A1050" s="210" t="s">
        <v>2688</v>
      </c>
      <c r="B1050" s="211" t="s">
        <v>263</v>
      </c>
      <c r="C1050" s="212" t="s">
        <v>2724</v>
      </c>
      <c r="D1050" s="212" t="s">
        <v>265</v>
      </c>
    </row>
    <row r="1051" spans="1:4">
      <c r="A1051" s="210" t="s">
        <v>2688</v>
      </c>
      <c r="B1051" s="211" t="s">
        <v>1235</v>
      </c>
      <c r="C1051" s="212" t="s">
        <v>2725</v>
      </c>
      <c r="D1051" s="212" t="s">
        <v>971</v>
      </c>
    </row>
    <row r="1052" spans="1:4">
      <c r="A1052" s="210" t="s">
        <v>2688</v>
      </c>
      <c r="B1052" s="211" t="s">
        <v>2726</v>
      </c>
      <c r="C1052" s="212" t="s">
        <v>2727</v>
      </c>
      <c r="D1052" s="212" t="s">
        <v>983</v>
      </c>
    </row>
    <row r="1053" spans="1:4">
      <c r="A1053" s="210" t="s">
        <v>2688</v>
      </c>
      <c r="B1053" s="211" t="s">
        <v>2728</v>
      </c>
      <c r="C1053" s="212" t="s">
        <v>2729</v>
      </c>
      <c r="D1053" s="212" t="s">
        <v>2730</v>
      </c>
    </row>
    <row r="1054" spans="1:4">
      <c r="A1054" s="210" t="s">
        <v>2688</v>
      </c>
      <c r="B1054" s="211" t="s">
        <v>535</v>
      </c>
      <c r="C1054" s="212" t="s">
        <v>2731</v>
      </c>
      <c r="D1054" s="212" t="s">
        <v>537</v>
      </c>
    </row>
    <row r="1055" spans="1:4">
      <c r="A1055" s="210" t="s">
        <v>2688</v>
      </c>
      <c r="B1055" s="211" t="s">
        <v>1241</v>
      </c>
      <c r="C1055" s="212" t="s">
        <v>2732</v>
      </c>
      <c r="D1055" s="212" t="s">
        <v>1243</v>
      </c>
    </row>
    <row r="1056" spans="1:4">
      <c r="A1056" s="210" t="s">
        <v>2688</v>
      </c>
      <c r="B1056" s="211" t="s">
        <v>1250</v>
      </c>
      <c r="C1056" s="212" t="s">
        <v>2733</v>
      </c>
      <c r="D1056" s="212" t="s">
        <v>1252</v>
      </c>
    </row>
    <row r="1057" spans="1:4">
      <c r="A1057" s="210" t="s">
        <v>2688</v>
      </c>
      <c r="B1057" s="211" t="s">
        <v>1253</v>
      </c>
      <c r="C1057" s="212" t="s">
        <v>2734</v>
      </c>
      <c r="D1057" s="212" t="s">
        <v>789</v>
      </c>
    </row>
    <row r="1058" spans="1:4">
      <c r="A1058" s="210" t="s">
        <v>2688</v>
      </c>
      <c r="B1058" s="211" t="s">
        <v>2735</v>
      </c>
      <c r="C1058" s="212" t="s">
        <v>2736</v>
      </c>
      <c r="D1058" s="212" t="s">
        <v>2737</v>
      </c>
    </row>
    <row r="1059" spans="1:4" ht="23">
      <c r="A1059" s="210" t="s">
        <v>2688</v>
      </c>
      <c r="B1059" s="211" t="s">
        <v>2738</v>
      </c>
      <c r="C1059" s="212" t="s">
        <v>2739</v>
      </c>
      <c r="D1059" s="212" t="s">
        <v>795</v>
      </c>
    </row>
    <row r="1060" spans="1:4">
      <c r="A1060" s="210" t="s">
        <v>2688</v>
      </c>
      <c r="B1060" s="211" t="s">
        <v>2740</v>
      </c>
      <c r="C1060" s="212" t="s">
        <v>2741</v>
      </c>
      <c r="D1060" s="212" t="s">
        <v>2742</v>
      </c>
    </row>
    <row r="1061" spans="1:4">
      <c r="A1061" s="210" t="s">
        <v>2688</v>
      </c>
      <c r="B1061" s="211" t="s">
        <v>2743</v>
      </c>
      <c r="C1061" s="212" t="s">
        <v>2744</v>
      </c>
      <c r="D1061" s="212" t="s">
        <v>2745</v>
      </c>
    </row>
    <row r="1062" spans="1:4" ht="23">
      <c r="A1062" s="210" t="s">
        <v>2688</v>
      </c>
      <c r="B1062" s="211" t="s">
        <v>1090</v>
      </c>
      <c r="C1062" s="212" t="s">
        <v>2746</v>
      </c>
      <c r="D1062" s="212" t="s">
        <v>1092</v>
      </c>
    </row>
    <row r="1063" spans="1:4">
      <c r="A1063" s="210" t="s">
        <v>2688</v>
      </c>
      <c r="B1063" s="211" t="s">
        <v>2747</v>
      </c>
      <c r="C1063" s="212" t="s">
        <v>124</v>
      </c>
      <c r="D1063" s="212" t="s">
        <v>2748</v>
      </c>
    </row>
    <row r="1064" spans="1:4">
      <c r="A1064" s="210" t="s">
        <v>2688</v>
      </c>
      <c r="B1064" s="211" t="s">
        <v>1266</v>
      </c>
      <c r="C1064" s="212" t="s">
        <v>2749</v>
      </c>
      <c r="D1064" s="212" t="s">
        <v>1268</v>
      </c>
    </row>
    <row r="1065" spans="1:4">
      <c r="A1065" s="210" t="s">
        <v>2688</v>
      </c>
      <c r="B1065" s="211" t="s">
        <v>752</v>
      </c>
      <c r="C1065" s="212" t="s">
        <v>2750</v>
      </c>
      <c r="D1065" s="212" t="s">
        <v>1095</v>
      </c>
    </row>
    <row r="1066" spans="1:4" ht="23">
      <c r="A1066" s="210" t="s">
        <v>2688</v>
      </c>
      <c r="B1066" s="211" t="s">
        <v>1099</v>
      </c>
      <c r="C1066" s="212" t="s">
        <v>2751</v>
      </c>
      <c r="D1066" s="212" t="s">
        <v>277</v>
      </c>
    </row>
    <row r="1067" spans="1:4">
      <c r="A1067" s="210" t="s">
        <v>2688</v>
      </c>
      <c r="B1067" s="211" t="s">
        <v>330</v>
      </c>
      <c r="C1067" s="212" t="s">
        <v>2752</v>
      </c>
      <c r="D1067" s="212" t="s">
        <v>332</v>
      </c>
    </row>
    <row r="1068" spans="1:4">
      <c r="A1068" s="210" t="s">
        <v>2688</v>
      </c>
      <c r="B1068" s="211" t="s">
        <v>2753</v>
      </c>
      <c r="C1068" s="212" t="s">
        <v>2754</v>
      </c>
      <c r="D1068" s="212" t="s">
        <v>821</v>
      </c>
    </row>
    <row r="1069" spans="1:4">
      <c r="A1069" s="210" t="s">
        <v>2688</v>
      </c>
      <c r="B1069" s="211" t="s">
        <v>2755</v>
      </c>
      <c r="C1069" s="212" t="s">
        <v>2756</v>
      </c>
      <c r="D1069" s="212" t="s">
        <v>2757</v>
      </c>
    </row>
    <row r="1070" spans="1:4">
      <c r="A1070" s="210" t="s">
        <v>2688</v>
      </c>
      <c r="B1070" s="211" t="s">
        <v>278</v>
      </c>
      <c r="C1070" s="212" t="s">
        <v>2758</v>
      </c>
      <c r="D1070" s="212" t="s">
        <v>280</v>
      </c>
    </row>
    <row r="1071" spans="1:4">
      <c r="A1071" s="210" t="s">
        <v>2688</v>
      </c>
      <c r="B1071" s="211" t="s">
        <v>1278</v>
      </c>
      <c r="C1071" s="212" t="s">
        <v>2759</v>
      </c>
      <c r="D1071" s="212" t="s">
        <v>1280</v>
      </c>
    </row>
    <row r="1072" spans="1:4">
      <c r="A1072" s="210" t="s">
        <v>2688</v>
      </c>
      <c r="B1072" s="211" t="s">
        <v>2760</v>
      </c>
      <c r="C1072" s="212" t="s">
        <v>2761</v>
      </c>
      <c r="D1072" s="212" t="s">
        <v>286</v>
      </c>
    </row>
    <row r="1073" spans="1:4" ht="23">
      <c r="A1073" s="210" t="s">
        <v>2688</v>
      </c>
      <c r="B1073" s="211" t="s">
        <v>2762</v>
      </c>
      <c r="C1073" s="212" t="s">
        <v>124</v>
      </c>
      <c r="D1073" s="212" t="s">
        <v>2763</v>
      </c>
    </row>
    <row r="1074" spans="1:4">
      <c r="A1074" s="210" t="s">
        <v>2688</v>
      </c>
      <c r="B1074" s="211" t="s">
        <v>287</v>
      </c>
      <c r="C1074" s="212" t="s">
        <v>2764</v>
      </c>
      <c r="D1074" s="212" t="s">
        <v>289</v>
      </c>
    </row>
    <row r="1075" spans="1:4">
      <c r="A1075" s="210" t="s">
        <v>2688</v>
      </c>
      <c r="B1075" s="211" t="s">
        <v>1117</v>
      </c>
      <c r="C1075" s="212" t="s">
        <v>2765</v>
      </c>
      <c r="D1075" s="212" t="s">
        <v>292</v>
      </c>
    </row>
    <row r="1076" spans="1:4" ht="23">
      <c r="A1076" s="210" t="s">
        <v>2688</v>
      </c>
      <c r="B1076" s="211" t="s">
        <v>1018</v>
      </c>
      <c r="C1076" s="212" t="s">
        <v>2766</v>
      </c>
      <c r="D1076" s="212" t="s">
        <v>1020</v>
      </c>
    </row>
    <row r="1077" spans="1:4">
      <c r="A1077" s="210" t="s">
        <v>2688</v>
      </c>
      <c r="B1077" s="211" t="s">
        <v>2767</v>
      </c>
      <c r="C1077" s="212" t="s">
        <v>124</v>
      </c>
      <c r="D1077" s="212" t="s">
        <v>2768</v>
      </c>
    </row>
    <row r="1078" spans="1:4">
      <c r="A1078" s="210" t="s">
        <v>2688</v>
      </c>
      <c r="B1078" s="211" t="s">
        <v>2769</v>
      </c>
      <c r="C1078" s="212" t="s">
        <v>2770</v>
      </c>
      <c r="D1078" s="212" t="s">
        <v>2771</v>
      </c>
    </row>
    <row r="1079" spans="1:4">
      <c r="A1079" s="210" t="s">
        <v>2688</v>
      </c>
      <c r="B1079" s="211" t="s">
        <v>2772</v>
      </c>
      <c r="C1079" s="212" t="s">
        <v>2773</v>
      </c>
      <c r="D1079" s="212" t="s">
        <v>832</v>
      </c>
    </row>
    <row r="1080" spans="1:4">
      <c r="A1080" s="210" t="s">
        <v>2688</v>
      </c>
      <c r="B1080" s="211" t="s">
        <v>2774</v>
      </c>
      <c r="C1080" s="212" t="s">
        <v>2775</v>
      </c>
      <c r="D1080" s="212" t="s">
        <v>2680</v>
      </c>
    </row>
    <row r="1081" spans="1:4">
      <c r="A1081" s="210" t="s">
        <v>2688</v>
      </c>
      <c r="B1081" s="211" t="s">
        <v>2776</v>
      </c>
      <c r="C1081" s="212" t="s">
        <v>124</v>
      </c>
      <c r="D1081" s="212" t="s">
        <v>2777</v>
      </c>
    </row>
    <row r="1082" spans="1:4">
      <c r="A1082" s="210" t="s">
        <v>2688</v>
      </c>
      <c r="B1082" s="211" t="s">
        <v>1289</v>
      </c>
      <c r="C1082" s="212" t="s">
        <v>2778</v>
      </c>
      <c r="D1082" s="212" t="s">
        <v>1291</v>
      </c>
    </row>
    <row r="1083" spans="1:4">
      <c r="A1083" s="210" t="s">
        <v>2688</v>
      </c>
      <c r="B1083" s="211" t="s">
        <v>232</v>
      </c>
      <c r="C1083" s="212" t="s">
        <v>2779</v>
      </c>
      <c r="D1083" s="212" t="s">
        <v>234</v>
      </c>
    </row>
    <row r="1084" spans="1:4">
      <c r="A1084" s="210" t="s">
        <v>2688</v>
      </c>
      <c r="B1084" s="211" t="s">
        <v>2780</v>
      </c>
      <c r="C1084" s="212" t="s">
        <v>124</v>
      </c>
      <c r="D1084" s="212" t="s">
        <v>2781</v>
      </c>
    </row>
    <row r="1085" spans="1:4">
      <c r="A1085" s="210" t="s">
        <v>2688</v>
      </c>
      <c r="B1085" s="211" t="s">
        <v>2782</v>
      </c>
      <c r="C1085" s="212" t="s">
        <v>2783</v>
      </c>
      <c r="D1085" s="212" t="s">
        <v>1140</v>
      </c>
    </row>
    <row r="1086" spans="1:4">
      <c r="A1086" s="210" t="s">
        <v>2688</v>
      </c>
      <c r="B1086" s="211" t="s">
        <v>1298</v>
      </c>
      <c r="C1086" s="212" t="s">
        <v>2784</v>
      </c>
      <c r="D1086" s="212" t="s">
        <v>1035</v>
      </c>
    </row>
    <row r="1087" spans="1:4">
      <c r="A1087" s="210" t="s">
        <v>2688</v>
      </c>
      <c r="B1087" s="211" t="s">
        <v>135</v>
      </c>
      <c r="C1087" s="212" t="s">
        <v>2785</v>
      </c>
      <c r="D1087" s="212" t="s">
        <v>1144</v>
      </c>
    </row>
    <row r="1088" spans="1:4">
      <c r="A1088" s="210" t="s">
        <v>2688</v>
      </c>
      <c r="B1088" s="211" t="s">
        <v>2786</v>
      </c>
      <c r="C1088" s="212" t="s">
        <v>2787</v>
      </c>
      <c r="D1088" s="212" t="s">
        <v>2788</v>
      </c>
    </row>
    <row r="1089" spans="1:4" ht="23">
      <c r="A1089" s="210" t="s">
        <v>2688</v>
      </c>
      <c r="B1089" s="211" t="s">
        <v>299</v>
      </c>
      <c r="C1089" s="212" t="s">
        <v>2789</v>
      </c>
      <c r="D1089" s="212" t="s">
        <v>301</v>
      </c>
    </row>
    <row r="1090" spans="1:4">
      <c r="A1090" s="210" t="s">
        <v>2688</v>
      </c>
      <c r="B1090" s="211" t="s">
        <v>1306</v>
      </c>
      <c r="C1090" s="212" t="s">
        <v>2790</v>
      </c>
      <c r="D1090" s="212" t="s">
        <v>304</v>
      </c>
    </row>
    <row r="1091" spans="1:4">
      <c r="A1091" s="210" t="s">
        <v>2688</v>
      </c>
      <c r="B1091" s="211" t="s">
        <v>1308</v>
      </c>
      <c r="C1091" s="212" t="s">
        <v>2791</v>
      </c>
      <c r="D1091" s="212" t="s">
        <v>1310</v>
      </c>
    </row>
    <row r="1092" spans="1:4">
      <c r="A1092" s="210" t="s">
        <v>2688</v>
      </c>
      <c r="B1092" s="211" t="s">
        <v>2792</v>
      </c>
      <c r="C1092" s="212" t="s">
        <v>2793</v>
      </c>
      <c r="D1092" s="212" t="s">
        <v>1149</v>
      </c>
    </row>
    <row r="1093" spans="1:4">
      <c r="A1093" s="210" t="s">
        <v>2688</v>
      </c>
      <c r="B1093" s="211" t="s">
        <v>2794</v>
      </c>
      <c r="C1093" s="212" t="s">
        <v>2795</v>
      </c>
      <c r="D1093" s="212" t="s">
        <v>456</v>
      </c>
    </row>
    <row r="1094" spans="1:4">
      <c r="A1094" s="210" t="s">
        <v>2688</v>
      </c>
      <c r="B1094" s="211" t="s">
        <v>2796</v>
      </c>
      <c r="C1094" s="212" t="s">
        <v>2797</v>
      </c>
      <c r="D1094" s="212" t="s">
        <v>271</v>
      </c>
    </row>
    <row r="1095" spans="1:4">
      <c r="A1095" s="210" t="s">
        <v>2688</v>
      </c>
      <c r="B1095" s="211" t="s">
        <v>1658</v>
      </c>
      <c r="C1095" s="212" t="s">
        <v>2798</v>
      </c>
      <c r="D1095" s="212" t="s">
        <v>1660</v>
      </c>
    </row>
    <row r="1096" spans="1:4">
      <c r="A1096" s="210" t="s">
        <v>2688</v>
      </c>
      <c r="B1096" s="211" t="s">
        <v>2799</v>
      </c>
      <c r="C1096" s="212" t="s">
        <v>2800</v>
      </c>
      <c r="D1096" s="212" t="s">
        <v>1131</v>
      </c>
    </row>
    <row r="1097" spans="1:4">
      <c r="A1097" s="210" t="s">
        <v>2688</v>
      </c>
      <c r="B1097" s="211" t="s">
        <v>2801</v>
      </c>
      <c r="C1097" s="212" t="s">
        <v>2802</v>
      </c>
      <c r="D1097" s="212" t="s">
        <v>2803</v>
      </c>
    </row>
    <row r="1098" spans="1:4">
      <c r="A1098" s="210" t="s">
        <v>2688</v>
      </c>
      <c r="B1098" s="211" t="s">
        <v>2804</v>
      </c>
      <c r="C1098" s="212" t="s">
        <v>2805</v>
      </c>
      <c r="D1098" s="212" t="s">
        <v>2806</v>
      </c>
    </row>
    <row r="1099" spans="1:4">
      <c r="A1099" s="210" t="s">
        <v>2688</v>
      </c>
      <c r="B1099" s="211" t="s">
        <v>571</v>
      </c>
      <c r="C1099" s="212" t="s">
        <v>2807</v>
      </c>
      <c r="D1099" s="212" t="s">
        <v>313</v>
      </c>
    </row>
    <row r="1100" spans="1:4">
      <c r="A1100" s="210" t="s">
        <v>2688</v>
      </c>
      <c r="B1100" s="211" t="s">
        <v>314</v>
      </c>
      <c r="C1100" s="212" t="s">
        <v>2808</v>
      </c>
      <c r="D1100" s="212" t="s">
        <v>316</v>
      </c>
    </row>
    <row r="1101" spans="1:4">
      <c r="A1101" s="210" t="s">
        <v>2688</v>
      </c>
      <c r="B1101" s="211" t="s">
        <v>317</v>
      </c>
      <c r="C1101" s="212" t="s">
        <v>2809</v>
      </c>
      <c r="D1101" s="212" t="s">
        <v>319</v>
      </c>
    </row>
    <row r="1102" spans="1:4">
      <c r="A1102" s="210" t="s">
        <v>2810</v>
      </c>
      <c r="B1102" s="211" t="s">
        <v>2811</v>
      </c>
      <c r="C1102" s="212" t="s">
        <v>2812</v>
      </c>
      <c r="D1102" s="212" t="s">
        <v>2813</v>
      </c>
    </row>
    <row r="1103" spans="1:4">
      <c r="A1103" s="210" t="s">
        <v>2810</v>
      </c>
      <c r="B1103" s="211" t="s">
        <v>2814</v>
      </c>
      <c r="C1103" s="212" t="s">
        <v>2815</v>
      </c>
      <c r="D1103" s="212" t="s">
        <v>2816</v>
      </c>
    </row>
    <row r="1104" spans="1:4">
      <c r="A1104" s="210" t="s">
        <v>2810</v>
      </c>
      <c r="B1104" s="211" t="s">
        <v>2817</v>
      </c>
      <c r="C1104" s="212" t="s">
        <v>2818</v>
      </c>
      <c r="D1104" s="212" t="s">
        <v>2819</v>
      </c>
    </row>
    <row r="1105" spans="1:4" ht="23">
      <c r="A1105" s="210" t="s">
        <v>2810</v>
      </c>
      <c r="B1105" s="211" t="s">
        <v>2820</v>
      </c>
      <c r="C1105" s="212" t="s">
        <v>2821</v>
      </c>
      <c r="D1105" s="212" t="s">
        <v>124</v>
      </c>
    </row>
    <row r="1106" spans="1:4">
      <c r="A1106" s="210" t="s">
        <v>2810</v>
      </c>
      <c r="B1106" s="211" t="s">
        <v>2822</v>
      </c>
      <c r="C1106" s="212" t="s">
        <v>2823</v>
      </c>
      <c r="D1106" s="212" t="s">
        <v>2824</v>
      </c>
    </row>
    <row r="1107" spans="1:4">
      <c r="A1107" s="210" t="s">
        <v>2825</v>
      </c>
      <c r="B1107" s="211" t="s">
        <v>2826</v>
      </c>
      <c r="C1107" s="212" t="s">
        <v>2827</v>
      </c>
      <c r="D1107" s="212" t="s">
        <v>124</v>
      </c>
    </row>
    <row r="1108" spans="1:4" ht="138">
      <c r="A1108" s="210" t="s">
        <v>2825</v>
      </c>
      <c r="B1108" s="211" t="s">
        <v>2696</v>
      </c>
      <c r="C1108" s="212" t="s">
        <v>2828</v>
      </c>
      <c r="D1108" s="212" t="s">
        <v>124</v>
      </c>
    </row>
    <row r="1109" spans="1:4" ht="23">
      <c r="A1109" s="210" t="s">
        <v>2825</v>
      </c>
      <c r="B1109" s="211" t="s">
        <v>1179</v>
      </c>
      <c r="C1109" s="212" t="s">
        <v>2829</v>
      </c>
      <c r="D1109" s="212" t="s">
        <v>124</v>
      </c>
    </row>
    <row r="1110" spans="1:4" ht="23">
      <c r="A1110" s="210" t="s">
        <v>2825</v>
      </c>
      <c r="B1110" s="211" t="s">
        <v>2830</v>
      </c>
      <c r="C1110" s="212" t="s">
        <v>2831</v>
      </c>
      <c r="D1110" s="212" t="s">
        <v>124</v>
      </c>
    </row>
    <row r="1111" spans="1:4">
      <c r="A1111" s="210" t="s">
        <v>2825</v>
      </c>
      <c r="B1111" s="211" t="s">
        <v>2832</v>
      </c>
      <c r="C1111" s="212" t="s">
        <v>2833</v>
      </c>
      <c r="D1111" s="212" t="s">
        <v>124</v>
      </c>
    </row>
    <row r="1112" spans="1:4">
      <c r="A1112" s="210" t="s">
        <v>2825</v>
      </c>
      <c r="B1112" s="211" t="s">
        <v>198</v>
      </c>
      <c r="C1112" s="212" t="s">
        <v>2834</v>
      </c>
      <c r="D1112" s="212" t="s">
        <v>124</v>
      </c>
    </row>
    <row r="1113" spans="1:4">
      <c r="A1113" s="210" t="s">
        <v>2825</v>
      </c>
      <c r="B1113" s="211" t="s">
        <v>2835</v>
      </c>
      <c r="C1113" s="212" t="s">
        <v>2836</v>
      </c>
      <c r="D1113" s="212" t="s">
        <v>124</v>
      </c>
    </row>
    <row r="1114" spans="1:4">
      <c r="A1114" s="210" t="s">
        <v>2825</v>
      </c>
      <c r="B1114" s="211" t="s">
        <v>201</v>
      </c>
      <c r="C1114" s="212" t="s">
        <v>2837</v>
      </c>
      <c r="D1114" s="212" t="s">
        <v>124</v>
      </c>
    </row>
    <row r="1115" spans="1:4">
      <c r="A1115" s="210" t="s">
        <v>2825</v>
      </c>
      <c r="B1115" s="211" t="s">
        <v>787</v>
      </c>
      <c r="C1115" s="212" t="s">
        <v>2838</v>
      </c>
      <c r="D1115" s="212" t="s">
        <v>124</v>
      </c>
    </row>
    <row r="1116" spans="1:4">
      <c r="A1116" s="210" t="s">
        <v>2825</v>
      </c>
      <c r="B1116" s="211" t="s">
        <v>2839</v>
      </c>
      <c r="C1116" s="212" t="s">
        <v>2840</v>
      </c>
      <c r="D1116" s="212" t="s">
        <v>124</v>
      </c>
    </row>
    <row r="1117" spans="1:4">
      <c r="A1117" s="210" t="s">
        <v>2825</v>
      </c>
      <c r="B1117" s="211" t="s">
        <v>2841</v>
      </c>
      <c r="C1117" s="212" t="s">
        <v>2842</v>
      </c>
      <c r="D1117" s="212" t="s">
        <v>124</v>
      </c>
    </row>
    <row r="1118" spans="1:4" ht="23">
      <c r="A1118" s="210" t="s">
        <v>2825</v>
      </c>
      <c r="B1118" s="211" t="s">
        <v>2843</v>
      </c>
      <c r="C1118" s="212" t="s">
        <v>2844</v>
      </c>
      <c r="D1118" s="212" t="s">
        <v>124</v>
      </c>
    </row>
    <row r="1119" spans="1:4">
      <c r="A1119" s="210" t="s">
        <v>2825</v>
      </c>
      <c r="B1119" s="211" t="s">
        <v>1276</v>
      </c>
      <c r="C1119" s="212" t="s">
        <v>2845</v>
      </c>
      <c r="D1119" s="212" t="s">
        <v>124</v>
      </c>
    </row>
    <row r="1120" spans="1:4" ht="299">
      <c r="A1120" s="210" t="s">
        <v>2825</v>
      </c>
      <c r="B1120" s="211" t="s">
        <v>2846</v>
      </c>
      <c r="C1120" s="212" t="s">
        <v>2847</v>
      </c>
      <c r="D1120" s="212" t="s">
        <v>124</v>
      </c>
    </row>
    <row r="1121" spans="1:4">
      <c r="A1121" s="210" t="s">
        <v>2825</v>
      </c>
      <c r="B1121" s="211" t="s">
        <v>2848</v>
      </c>
      <c r="C1121" s="212" t="s">
        <v>2849</v>
      </c>
      <c r="D1121" s="212" t="s">
        <v>124</v>
      </c>
    </row>
    <row r="1122" spans="1:4">
      <c r="A1122" s="210" t="s">
        <v>2825</v>
      </c>
      <c r="B1122" s="211" t="s">
        <v>2850</v>
      </c>
      <c r="C1122" s="212" t="s">
        <v>2851</v>
      </c>
      <c r="D1122" s="212" t="s">
        <v>124</v>
      </c>
    </row>
    <row r="1123" spans="1:4" ht="23">
      <c r="A1123" s="210" t="s">
        <v>2825</v>
      </c>
      <c r="B1123" s="211" t="s">
        <v>2852</v>
      </c>
      <c r="C1123" s="212" t="s">
        <v>2853</v>
      </c>
      <c r="D1123" s="212" t="s">
        <v>124</v>
      </c>
    </row>
    <row r="1124" spans="1:4">
      <c r="A1124" s="210" t="s">
        <v>2825</v>
      </c>
      <c r="B1124" s="211" t="s">
        <v>2854</v>
      </c>
      <c r="C1124" s="212" t="s">
        <v>2855</v>
      </c>
      <c r="D1124" s="212" t="s">
        <v>124</v>
      </c>
    </row>
    <row r="1125" spans="1:4">
      <c r="A1125" s="210" t="s">
        <v>2825</v>
      </c>
      <c r="B1125" s="211" t="s">
        <v>2856</v>
      </c>
      <c r="C1125" s="212" t="s">
        <v>2857</v>
      </c>
      <c r="D1125" s="212" t="s">
        <v>124</v>
      </c>
    </row>
    <row r="1126" spans="1:4">
      <c r="A1126" s="210" t="s">
        <v>2825</v>
      </c>
      <c r="B1126" s="211" t="s">
        <v>2213</v>
      </c>
      <c r="C1126" s="212" t="s">
        <v>2858</v>
      </c>
      <c r="D1126" s="212" t="s">
        <v>124</v>
      </c>
    </row>
    <row r="1127" spans="1:4">
      <c r="A1127" s="210" t="s">
        <v>2825</v>
      </c>
      <c r="B1127" s="211" t="s">
        <v>2859</v>
      </c>
      <c r="C1127" s="212" t="s">
        <v>2860</v>
      </c>
      <c r="D1127" s="212" t="s">
        <v>124</v>
      </c>
    </row>
    <row r="1128" spans="1:4">
      <c r="A1128" s="210" t="s">
        <v>2825</v>
      </c>
      <c r="B1128" s="211" t="s">
        <v>2861</v>
      </c>
      <c r="C1128" s="212" t="s">
        <v>2862</v>
      </c>
      <c r="D1128" s="212" t="s">
        <v>124</v>
      </c>
    </row>
    <row r="1129" spans="1:4">
      <c r="A1129" s="210" t="s">
        <v>2825</v>
      </c>
      <c r="B1129" s="211" t="s">
        <v>1306</v>
      </c>
      <c r="C1129" s="212" t="s">
        <v>2863</v>
      </c>
      <c r="D1129" s="212" t="s">
        <v>124</v>
      </c>
    </row>
    <row r="1130" spans="1:4">
      <c r="A1130" s="210" t="s">
        <v>2825</v>
      </c>
      <c r="B1130" s="211" t="s">
        <v>2864</v>
      </c>
      <c r="C1130" s="212" t="s">
        <v>2865</v>
      </c>
      <c r="D1130" s="212" t="s">
        <v>124</v>
      </c>
    </row>
    <row r="1131" spans="1:4">
      <c r="A1131" s="210" t="s">
        <v>2825</v>
      </c>
      <c r="B1131" s="211" t="s">
        <v>2866</v>
      </c>
      <c r="C1131" s="212" t="s">
        <v>2867</v>
      </c>
      <c r="D1131" s="212" t="s">
        <v>124</v>
      </c>
    </row>
    <row r="1132" spans="1:4">
      <c r="A1132" s="210" t="s">
        <v>2825</v>
      </c>
      <c r="B1132" s="211" t="s">
        <v>2796</v>
      </c>
      <c r="C1132" s="212" t="s">
        <v>2868</v>
      </c>
      <c r="D1132" s="212" t="s">
        <v>124</v>
      </c>
    </row>
    <row r="1133" spans="1:4">
      <c r="A1133" s="210" t="s">
        <v>2825</v>
      </c>
      <c r="B1133" s="211" t="s">
        <v>2869</v>
      </c>
      <c r="C1133" s="212" t="s">
        <v>2870</v>
      </c>
      <c r="D1133" s="212" t="s">
        <v>124</v>
      </c>
    </row>
    <row r="1134" spans="1:4">
      <c r="A1134" s="210" t="s">
        <v>2825</v>
      </c>
      <c r="B1134" s="211" t="s">
        <v>2871</v>
      </c>
      <c r="C1134" s="212" t="s">
        <v>2872</v>
      </c>
      <c r="D1134" s="212" t="s">
        <v>124</v>
      </c>
    </row>
    <row r="1135" spans="1:4">
      <c r="A1135" s="210" t="s">
        <v>2873</v>
      </c>
      <c r="B1135" s="211" t="s">
        <v>2874</v>
      </c>
      <c r="C1135" s="212" t="s">
        <v>2875</v>
      </c>
      <c r="D1135" s="212" t="s">
        <v>2876</v>
      </c>
    </row>
    <row r="1136" spans="1:4">
      <c r="A1136" s="210" t="s">
        <v>2873</v>
      </c>
      <c r="B1136" s="211" t="s">
        <v>2877</v>
      </c>
      <c r="C1136" s="212" t="s">
        <v>2878</v>
      </c>
      <c r="D1136" s="212" t="s">
        <v>2879</v>
      </c>
    </row>
    <row r="1137" spans="1:4">
      <c r="A1137" s="210" t="s">
        <v>2873</v>
      </c>
      <c r="B1137" s="211" t="s">
        <v>2880</v>
      </c>
      <c r="C1137" s="212" t="s">
        <v>2881</v>
      </c>
      <c r="D1137" s="212" t="s">
        <v>2882</v>
      </c>
    </row>
    <row r="1138" spans="1:4">
      <c r="A1138" s="210" t="s">
        <v>2873</v>
      </c>
      <c r="B1138" s="211" t="s">
        <v>2883</v>
      </c>
      <c r="C1138" s="212" t="s">
        <v>2884</v>
      </c>
      <c r="D1138" s="212" t="s">
        <v>2885</v>
      </c>
    </row>
    <row r="1139" spans="1:4">
      <c r="A1139" s="210" t="s">
        <v>2873</v>
      </c>
      <c r="B1139" s="211" t="s">
        <v>2886</v>
      </c>
      <c r="C1139" s="212" t="s">
        <v>2887</v>
      </c>
      <c r="D1139" s="212" t="s">
        <v>2888</v>
      </c>
    </row>
    <row r="1140" spans="1:4">
      <c r="A1140" s="210" t="s">
        <v>2873</v>
      </c>
      <c r="B1140" s="211" t="s">
        <v>2889</v>
      </c>
      <c r="C1140" s="212" t="s">
        <v>2890</v>
      </c>
      <c r="D1140" s="212" t="s">
        <v>2891</v>
      </c>
    </row>
    <row r="1141" spans="1:4">
      <c r="A1141" s="210" t="s">
        <v>2873</v>
      </c>
      <c r="B1141" s="211" t="s">
        <v>2892</v>
      </c>
      <c r="C1141" s="212" t="s">
        <v>2893</v>
      </c>
      <c r="D1141" s="212" t="s">
        <v>2894</v>
      </c>
    </row>
    <row r="1142" spans="1:4">
      <c r="A1142" s="210" t="s">
        <v>2873</v>
      </c>
      <c r="B1142" s="211" t="s">
        <v>2675</v>
      </c>
      <c r="C1142" s="212" t="s">
        <v>2895</v>
      </c>
      <c r="D1142" s="212" t="s">
        <v>2896</v>
      </c>
    </row>
    <row r="1143" spans="1:4">
      <c r="A1143" s="210" t="s">
        <v>2873</v>
      </c>
      <c r="B1143" s="211" t="s">
        <v>2897</v>
      </c>
      <c r="C1143" s="212" t="s">
        <v>2898</v>
      </c>
      <c r="D1143" s="212" t="s">
        <v>2899</v>
      </c>
    </row>
    <row r="1144" spans="1:4">
      <c r="A1144" s="210" t="s">
        <v>2873</v>
      </c>
      <c r="B1144" s="211" t="s">
        <v>2900</v>
      </c>
      <c r="C1144" s="212" t="s">
        <v>2901</v>
      </c>
      <c r="D1144" s="212" t="s">
        <v>2902</v>
      </c>
    </row>
    <row r="1145" spans="1:4">
      <c r="A1145" s="210" t="s">
        <v>2873</v>
      </c>
      <c r="B1145" s="211" t="s">
        <v>2903</v>
      </c>
      <c r="C1145" s="212" t="s">
        <v>2904</v>
      </c>
      <c r="D1145" s="212" t="s">
        <v>2905</v>
      </c>
    </row>
    <row r="1146" spans="1:4">
      <c r="A1146" s="210" t="s">
        <v>2873</v>
      </c>
      <c r="B1146" s="211" t="s">
        <v>2906</v>
      </c>
      <c r="C1146" s="212" t="s">
        <v>2907</v>
      </c>
      <c r="D1146" s="212" t="s">
        <v>2908</v>
      </c>
    </row>
    <row r="1147" spans="1:4">
      <c r="A1147" s="213" t="s">
        <v>2873</v>
      </c>
      <c r="B1147" s="214" t="s">
        <v>2909</v>
      </c>
      <c r="C1147" s="215" t="s">
        <v>2910</v>
      </c>
      <c r="D1147" s="215" t="s">
        <v>2911</v>
      </c>
    </row>
    <row r="1148" spans="1:4">
      <c r="A1148" s="213" t="s">
        <v>2873</v>
      </c>
      <c r="B1148" s="214" t="s">
        <v>2912</v>
      </c>
      <c r="C1148" s="215" t="s">
        <v>2913</v>
      </c>
      <c r="D1148" s="215" t="s">
        <v>2914</v>
      </c>
    </row>
    <row r="1149" spans="1:4">
      <c r="A1149" s="213" t="s">
        <v>2873</v>
      </c>
      <c r="B1149" s="214" t="s">
        <v>2915</v>
      </c>
      <c r="C1149" s="215" t="s">
        <v>2916</v>
      </c>
      <c r="D1149" s="215" t="s">
        <v>2917</v>
      </c>
    </row>
    <row r="1150" spans="1:4">
      <c r="A1150" s="213" t="s">
        <v>2873</v>
      </c>
      <c r="B1150" s="214" t="s">
        <v>2918</v>
      </c>
      <c r="C1150" s="215" t="s">
        <v>2919</v>
      </c>
      <c r="D1150" s="215" t="s">
        <v>2920</v>
      </c>
    </row>
    <row r="1151" spans="1:4">
      <c r="A1151" s="213" t="s">
        <v>2921</v>
      </c>
      <c r="B1151" s="214" t="s">
        <v>2922</v>
      </c>
      <c r="C1151" s="215" t="s">
        <v>2923</v>
      </c>
      <c r="D1151" s="215" t="s">
        <v>2924</v>
      </c>
    </row>
    <row r="1152" spans="1:4">
      <c r="A1152" s="213" t="s">
        <v>2921</v>
      </c>
      <c r="B1152" s="214" t="s">
        <v>2925</v>
      </c>
      <c r="C1152" s="215" t="s">
        <v>2926</v>
      </c>
      <c r="D1152" s="215" t="s">
        <v>124</v>
      </c>
    </row>
    <row r="1153" spans="1:4">
      <c r="A1153" s="213" t="s">
        <v>2921</v>
      </c>
      <c r="B1153" s="214" t="s">
        <v>2927</v>
      </c>
      <c r="C1153" s="215" t="s">
        <v>2928</v>
      </c>
      <c r="D1153" s="215" t="s">
        <v>2929</v>
      </c>
    </row>
    <row r="1154" spans="1:4">
      <c r="A1154" s="213" t="s">
        <v>2921</v>
      </c>
      <c r="B1154" s="214" t="s">
        <v>1198</v>
      </c>
      <c r="C1154" s="215" t="s">
        <v>2930</v>
      </c>
      <c r="D1154" s="215" t="s">
        <v>1200</v>
      </c>
    </row>
    <row r="1155" spans="1:4">
      <c r="A1155" s="213" t="s">
        <v>2921</v>
      </c>
      <c r="B1155" s="214" t="s">
        <v>2931</v>
      </c>
      <c r="C1155" s="215" t="s">
        <v>2932</v>
      </c>
      <c r="D1155" s="215" t="s">
        <v>124</v>
      </c>
    </row>
    <row r="1156" spans="1:4">
      <c r="A1156" s="213" t="s">
        <v>2921</v>
      </c>
      <c r="B1156" s="214" t="s">
        <v>2933</v>
      </c>
      <c r="C1156" s="215" t="s">
        <v>2934</v>
      </c>
      <c r="D1156" s="215" t="s">
        <v>1204</v>
      </c>
    </row>
    <row r="1157" spans="1:4">
      <c r="A1157" s="213" t="s">
        <v>2921</v>
      </c>
      <c r="B1157" s="214" t="s">
        <v>2935</v>
      </c>
      <c r="C1157" s="215" t="s">
        <v>2936</v>
      </c>
      <c r="D1157" s="215" t="s">
        <v>2937</v>
      </c>
    </row>
    <row r="1158" spans="1:4">
      <c r="A1158" s="213" t="s">
        <v>2921</v>
      </c>
      <c r="B1158" s="214" t="s">
        <v>2938</v>
      </c>
      <c r="C1158" s="215" t="s">
        <v>2939</v>
      </c>
      <c r="D1158" s="215" t="s">
        <v>2940</v>
      </c>
    </row>
    <row r="1159" spans="1:4">
      <c r="A1159" s="213" t="s">
        <v>2921</v>
      </c>
      <c r="B1159" s="214" t="s">
        <v>1071</v>
      </c>
      <c r="C1159" s="215" t="s">
        <v>2941</v>
      </c>
      <c r="D1159" s="215" t="s">
        <v>124</v>
      </c>
    </row>
    <row r="1160" spans="1:4">
      <c r="A1160" s="213" t="s">
        <v>2921</v>
      </c>
      <c r="B1160" s="214" t="s">
        <v>1241</v>
      </c>
      <c r="C1160" s="215" t="s">
        <v>2942</v>
      </c>
      <c r="D1160" s="215" t="s">
        <v>1243</v>
      </c>
    </row>
    <row r="1161" spans="1:4">
      <c r="A1161" s="213" t="s">
        <v>2921</v>
      </c>
      <c r="B1161" s="214" t="s">
        <v>2943</v>
      </c>
      <c r="C1161" s="215" t="s">
        <v>2944</v>
      </c>
      <c r="D1161" s="215" t="s">
        <v>2945</v>
      </c>
    </row>
    <row r="1162" spans="1:4">
      <c r="A1162" s="213" t="s">
        <v>2921</v>
      </c>
      <c r="B1162" s="214" t="s">
        <v>2946</v>
      </c>
      <c r="C1162" s="215" t="s">
        <v>2947</v>
      </c>
      <c r="D1162" s="215" t="s">
        <v>124</v>
      </c>
    </row>
    <row r="1163" spans="1:4">
      <c r="A1163" s="213" t="s">
        <v>2921</v>
      </c>
      <c r="B1163" s="214" t="s">
        <v>2948</v>
      </c>
      <c r="C1163" s="215" t="s">
        <v>2949</v>
      </c>
      <c r="D1163" s="215" t="s">
        <v>2950</v>
      </c>
    </row>
    <row r="1164" spans="1:4">
      <c r="A1164" s="213" t="s">
        <v>2921</v>
      </c>
      <c r="B1164" s="214" t="s">
        <v>2951</v>
      </c>
      <c r="C1164" s="215" t="s">
        <v>2952</v>
      </c>
      <c r="D1164" s="215" t="s">
        <v>2953</v>
      </c>
    </row>
    <row r="1165" spans="1:4">
      <c r="A1165" s="213" t="s">
        <v>2921</v>
      </c>
      <c r="B1165" s="214" t="s">
        <v>2954</v>
      </c>
      <c r="C1165" s="215" t="s">
        <v>2955</v>
      </c>
      <c r="D1165" s="215" t="s">
        <v>2956</v>
      </c>
    </row>
    <row r="1166" spans="1:4">
      <c r="A1166" s="213" t="s">
        <v>2921</v>
      </c>
      <c r="B1166" s="214" t="s">
        <v>2957</v>
      </c>
      <c r="C1166" s="215" t="s">
        <v>2958</v>
      </c>
      <c r="D1166" s="215" t="s">
        <v>2959</v>
      </c>
    </row>
    <row r="1167" spans="1:4">
      <c r="A1167" s="213" t="s">
        <v>2921</v>
      </c>
      <c r="B1167" s="214" t="s">
        <v>2960</v>
      </c>
      <c r="C1167" s="215" t="s">
        <v>2961</v>
      </c>
      <c r="D1167" s="215" t="s">
        <v>2962</v>
      </c>
    </row>
    <row r="1168" spans="1:4">
      <c r="A1168" s="213" t="s">
        <v>2921</v>
      </c>
      <c r="B1168" s="214" t="s">
        <v>2963</v>
      </c>
      <c r="C1168" s="215" t="s">
        <v>2964</v>
      </c>
      <c r="D1168" s="215" t="s">
        <v>2965</v>
      </c>
    </row>
    <row r="1169" spans="1:4">
      <c r="A1169" s="213" t="s">
        <v>2921</v>
      </c>
      <c r="B1169" s="214" t="s">
        <v>752</v>
      </c>
      <c r="C1169" s="215" t="s">
        <v>2966</v>
      </c>
      <c r="D1169" s="215" t="s">
        <v>124</v>
      </c>
    </row>
    <row r="1170" spans="1:4">
      <c r="A1170" s="213" t="s">
        <v>2921</v>
      </c>
      <c r="B1170" s="214" t="s">
        <v>2967</v>
      </c>
      <c r="C1170" s="215" t="s">
        <v>2968</v>
      </c>
      <c r="D1170" s="215" t="s">
        <v>124</v>
      </c>
    </row>
    <row r="1171" spans="1:4">
      <c r="A1171" s="213" t="s">
        <v>2921</v>
      </c>
      <c r="B1171" s="214" t="s">
        <v>2969</v>
      </c>
      <c r="C1171" s="215" t="s">
        <v>2970</v>
      </c>
      <c r="D1171" s="215" t="s">
        <v>2971</v>
      </c>
    </row>
    <row r="1172" spans="1:4">
      <c r="A1172" s="213" t="s">
        <v>2921</v>
      </c>
      <c r="B1172" s="214" t="s">
        <v>2972</v>
      </c>
      <c r="C1172" s="215" t="s">
        <v>2973</v>
      </c>
      <c r="D1172" s="215" t="s">
        <v>283</v>
      </c>
    </row>
    <row r="1173" spans="1:4">
      <c r="A1173" s="213" t="s">
        <v>2921</v>
      </c>
      <c r="B1173" s="214" t="s">
        <v>2974</v>
      </c>
      <c r="C1173" s="215" t="s">
        <v>2975</v>
      </c>
      <c r="D1173" s="215" t="s">
        <v>124</v>
      </c>
    </row>
    <row r="1174" spans="1:4">
      <c r="A1174" s="213" t="s">
        <v>2921</v>
      </c>
      <c r="B1174" s="214" t="s">
        <v>2976</v>
      </c>
      <c r="C1174" s="215" t="s">
        <v>2977</v>
      </c>
      <c r="D1174" s="215" t="s">
        <v>2978</v>
      </c>
    </row>
    <row r="1175" spans="1:4">
      <c r="A1175" s="213" t="s">
        <v>2921</v>
      </c>
      <c r="B1175" s="214" t="s">
        <v>299</v>
      </c>
      <c r="C1175" s="215" t="s">
        <v>2979</v>
      </c>
      <c r="D1175" s="215" t="s">
        <v>124</v>
      </c>
    </row>
    <row r="1176" spans="1:4">
      <c r="A1176" s="213" t="s">
        <v>2921</v>
      </c>
      <c r="B1176" s="214" t="s">
        <v>1311</v>
      </c>
      <c r="C1176" s="215" t="s">
        <v>2980</v>
      </c>
      <c r="D1176" s="215" t="s">
        <v>1313</v>
      </c>
    </row>
    <row r="1177" spans="1:4">
      <c r="A1177" s="213" t="s">
        <v>2921</v>
      </c>
      <c r="B1177" s="214" t="s">
        <v>2981</v>
      </c>
      <c r="C1177" s="215" t="s">
        <v>2982</v>
      </c>
      <c r="D1177" s="215" t="s">
        <v>2983</v>
      </c>
    </row>
    <row r="1178" spans="1:4">
      <c r="A1178" s="213" t="s">
        <v>2921</v>
      </c>
      <c r="B1178" s="214" t="s">
        <v>2984</v>
      </c>
      <c r="C1178" s="215" t="s">
        <v>2985</v>
      </c>
      <c r="D1178" s="215" t="s">
        <v>2986</v>
      </c>
    </row>
    <row r="1179" spans="1:4">
      <c r="A1179" s="213" t="s">
        <v>2921</v>
      </c>
      <c r="B1179" s="214" t="s">
        <v>2987</v>
      </c>
      <c r="C1179" s="215" t="s">
        <v>2988</v>
      </c>
      <c r="D1179" s="215" t="s">
        <v>124</v>
      </c>
    </row>
    <row r="1180" spans="1:4">
      <c r="A1180" s="213" t="s">
        <v>2921</v>
      </c>
      <c r="B1180" s="214" t="s">
        <v>314</v>
      </c>
      <c r="C1180" s="215" t="s">
        <v>2989</v>
      </c>
      <c r="D1180" s="215" t="s">
        <v>124</v>
      </c>
    </row>
    <row r="1181" spans="1:4">
      <c r="A1181" s="213" t="s">
        <v>2990</v>
      </c>
      <c r="B1181" s="214" t="s">
        <v>1476</v>
      </c>
      <c r="C1181" s="215" t="s">
        <v>2991</v>
      </c>
      <c r="D1181" s="215"/>
    </row>
    <row r="1182" spans="1:4">
      <c r="A1182" s="213" t="s">
        <v>2990</v>
      </c>
      <c r="B1182" s="214" t="s">
        <v>451</v>
      </c>
      <c r="C1182" s="215" t="s">
        <v>2992</v>
      </c>
      <c r="D1182" s="215"/>
    </row>
    <row r="1183" spans="1:4">
      <c r="A1183" s="213" t="s">
        <v>2990</v>
      </c>
      <c r="B1183" s="214" t="s">
        <v>2993</v>
      </c>
      <c r="C1183" s="215" t="s">
        <v>2994</v>
      </c>
      <c r="D1183" s="215"/>
    </row>
    <row r="1184" spans="1:4">
      <c r="A1184" s="213" t="s">
        <v>2990</v>
      </c>
      <c r="B1184" s="214" t="s">
        <v>2995</v>
      </c>
      <c r="C1184" s="215" t="s">
        <v>2996</v>
      </c>
      <c r="D1184" s="215"/>
    </row>
    <row r="1185" spans="1:4">
      <c r="A1185" s="213" t="s">
        <v>2990</v>
      </c>
      <c r="B1185" s="214" t="s">
        <v>198</v>
      </c>
      <c r="C1185" s="215" t="s">
        <v>2997</v>
      </c>
      <c r="D1185" s="215"/>
    </row>
    <row r="1186" spans="1:4">
      <c r="A1186" s="213" t="s">
        <v>2990</v>
      </c>
      <c r="B1186" s="214" t="s">
        <v>2998</v>
      </c>
      <c r="C1186" s="215" t="s">
        <v>2999</v>
      </c>
      <c r="D1186" s="215"/>
    </row>
    <row r="1187" spans="1:4">
      <c r="A1187" s="213" t="s">
        <v>2990</v>
      </c>
      <c r="B1187" s="214" t="s">
        <v>3000</v>
      </c>
      <c r="C1187" s="215" t="s">
        <v>3001</v>
      </c>
      <c r="D1187" s="215"/>
    </row>
    <row r="1188" spans="1:4">
      <c r="A1188" s="213" t="s">
        <v>2990</v>
      </c>
      <c r="B1188" s="214" t="s">
        <v>1689</v>
      </c>
      <c r="C1188" s="215" t="s">
        <v>3002</v>
      </c>
      <c r="D1188" s="215"/>
    </row>
    <row r="1189" spans="1:4">
      <c r="A1189" s="213" t="s">
        <v>2990</v>
      </c>
      <c r="B1189" s="214" t="s">
        <v>787</v>
      </c>
      <c r="C1189" s="215" t="s">
        <v>3003</v>
      </c>
      <c r="D1189" s="215"/>
    </row>
    <row r="1190" spans="1:4">
      <c r="A1190" s="213" t="s">
        <v>2990</v>
      </c>
      <c r="B1190" s="214" t="s">
        <v>3004</v>
      </c>
      <c r="C1190" s="215" t="s">
        <v>1256</v>
      </c>
      <c r="D1190" s="215"/>
    </row>
    <row r="1191" spans="1:4">
      <c r="A1191" s="213" t="s">
        <v>2990</v>
      </c>
      <c r="B1191" s="214" t="s">
        <v>3005</v>
      </c>
      <c r="C1191" s="215" t="s">
        <v>3006</v>
      </c>
      <c r="D1191" s="215"/>
    </row>
    <row r="1192" spans="1:4">
      <c r="A1192" s="213" t="s">
        <v>2990</v>
      </c>
      <c r="B1192" s="214" t="s">
        <v>1357</v>
      </c>
      <c r="C1192" s="215" t="s">
        <v>3007</v>
      </c>
      <c r="D1192" s="215"/>
    </row>
    <row r="1193" spans="1:4">
      <c r="A1193" s="213" t="s">
        <v>2990</v>
      </c>
      <c r="B1193" s="214" t="s">
        <v>3008</v>
      </c>
      <c r="C1193" s="215" t="s">
        <v>3009</v>
      </c>
      <c r="D1193" s="215"/>
    </row>
    <row r="1194" spans="1:4">
      <c r="A1194" s="213" t="s">
        <v>2990</v>
      </c>
      <c r="B1194" s="214" t="s">
        <v>3010</v>
      </c>
      <c r="C1194" s="215" t="s">
        <v>3011</v>
      </c>
      <c r="D1194" s="215"/>
    </row>
    <row r="1195" spans="1:4">
      <c r="A1195" s="213" t="s">
        <v>2990</v>
      </c>
      <c r="B1195" s="214" t="s">
        <v>3012</v>
      </c>
      <c r="C1195" s="215" t="s">
        <v>3013</v>
      </c>
      <c r="D1195" s="215"/>
    </row>
    <row r="1196" spans="1:4">
      <c r="A1196" s="213" t="s">
        <v>2990</v>
      </c>
      <c r="B1196" s="214" t="s">
        <v>3014</v>
      </c>
      <c r="C1196" s="215" t="s">
        <v>3015</v>
      </c>
      <c r="D1196" s="215"/>
    </row>
    <row r="1197" spans="1:4">
      <c r="A1197" s="213" t="s">
        <v>2990</v>
      </c>
      <c r="B1197" s="214" t="s">
        <v>1306</v>
      </c>
      <c r="C1197" s="215" t="s">
        <v>3016</v>
      </c>
      <c r="D1197" s="215"/>
    </row>
    <row r="1198" spans="1:4">
      <c r="A1198" s="213" t="s">
        <v>2990</v>
      </c>
      <c r="B1198" s="214" t="s">
        <v>3017</v>
      </c>
      <c r="C1198" s="215" t="s">
        <v>3018</v>
      </c>
      <c r="D1198" s="215"/>
    </row>
    <row r="1199" spans="1:4">
      <c r="A1199" s="213" t="s">
        <v>2990</v>
      </c>
      <c r="B1199" s="214" t="s">
        <v>3019</v>
      </c>
      <c r="C1199" s="215" t="s">
        <v>3020</v>
      </c>
      <c r="D1199" s="215"/>
    </row>
    <row r="1200" spans="1:4">
      <c r="A1200" s="213" t="s">
        <v>2990</v>
      </c>
      <c r="B1200" s="214" t="s">
        <v>3021</v>
      </c>
      <c r="C1200" s="215" t="s">
        <v>3022</v>
      </c>
      <c r="D1200" s="215"/>
    </row>
    <row r="1201" spans="1:4">
      <c r="A1201" s="213" t="s">
        <v>3023</v>
      </c>
      <c r="B1201" s="214" t="s">
        <v>3024</v>
      </c>
      <c r="C1201" s="215" t="s">
        <v>3025</v>
      </c>
      <c r="D1201" s="215" t="s">
        <v>3026</v>
      </c>
    </row>
    <row r="1202" spans="1:4">
      <c r="A1202" s="213" t="s">
        <v>3023</v>
      </c>
      <c r="B1202" s="214" t="s">
        <v>3027</v>
      </c>
      <c r="C1202" s="215" t="s">
        <v>3028</v>
      </c>
      <c r="D1202" s="215" t="s">
        <v>260</v>
      </c>
    </row>
    <row r="1203" spans="1:4">
      <c r="A1203" s="213" t="s">
        <v>3023</v>
      </c>
      <c r="B1203" s="214" t="s">
        <v>3029</v>
      </c>
      <c r="C1203" s="215" t="s">
        <v>3030</v>
      </c>
      <c r="D1203" s="215" t="s">
        <v>1067</v>
      </c>
    </row>
    <row r="1204" spans="1:4">
      <c r="A1204" s="213" t="s">
        <v>3023</v>
      </c>
      <c r="B1204" s="214" t="s">
        <v>201</v>
      </c>
      <c r="C1204" s="215" t="s">
        <v>3031</v>
      </c>
      <c r="D1204" s="215" t="s">
        <v>262</v>
      </c>
    </row>
    <row r="1205" spans="1:4">
      <c r="A1205" s="213" t="s">
        <v>3023</v>
      </c>
      <c r="B1205" s="214" t="s">
        <v>3032</v>
      </c>
      <c r="C1205" s="215" t="s">
        <v>3033</v>
      </c>
      <c r="D1205" s="215" t="s">
        <v>3034</v>
      </c>
    </row>
    <row r="1206" spans="1:4">
      <c r="A1206" s="213" t="s">
        <v>3023</v>
      </c>
      <c r="B1206" s="214" t="s">
        <v>3035</v>
      </c>
      <c r="C1206" s="215" t="s">
        <v>3036</v>
      </c>
      <c r="D1206" s="215" t="s">
        <v>1089</v>
      </c>
    </row>
    <row r="1207" spans="1:4">
      <c r="A1207" s="213" t="s">
        <v>3023</v>
      </c>
      <c r="B1207" s="214" t="s">
        <v>3037</v>
      </c>
      <c r="C1207" s="215" t="s">
        <v>3038</v>
      </c>
      <c r="D1207" s="215" t="s">
        <v>3039</v>
      </c>
    </row>
    <row r="1208" spans="1:4">
      <c r="A1208" s="213" t="s">
        <v>3023</v>
      </c>
      <c r="B1208" s="214" t="s">
        <v>3040</v>
      </c>
      <c r="C1208" s="215" t="s">
        <v>3041</v>
      </c>
      <c r="D1208" s="215" t="s">
        <v>277</v>
      </c>
    </row>
    <row r="1209" spans="1:4">
      <c r="A1209" s="213" t="s">
        <v>3023</v>
      </c>
      <c r="B1209" s="214" t="s">
        <v>3042</v>
      </c>
      <c r="C1209" s="215" t="s">
        <v>3043</v>
      </c>
      <c r="D1209" s="215" t="s">
        <v>3044</v>
      </c>
    </row>
    <row r="1210" spans="1:4">
      <c r="A1210" s="213" t="s">
        <v>3023</v>
      </c>
      <c r="B1210" s="214" t="s">
        <v>3045</v>
      </c>
      <c r="C1210" s="215" t="s">
        <v>3046</v>
      </c>
      <c r="D1210" s="215" t="s">
        <v>1144</v>
      </c>
    </row>
    <row r="1211" spans="1:4">
      <c r="A1211" s="213" t="s">
        <v>3023</v>
      </c>
      <c r="B1211" s="214" t="s">
        <v>3047</v>
      </c>
      <c r="C1211" s="215" t="s">
        <v>3048</v>
      </c>
      <c r="D1211" s="215" t="s">
        <v>3049</v>
      </c>
    </row>
    <row r="1213" spans="1:4" ht="16">
      <c r="A1213" s="216"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5" zeroHeight="1"/>
  <cols>
    <col min="1" max="1" width="56.69921875" style="69" customWidth="1"/>
    <col min="2" max="10" width="11.3984375" style="69" customWidth="1"/>
    <col min="11" max="11" width="15.09765625" style="69" customWidth="1"/>
    <col min="12" max="12" width="0" style="69" hidden="1" customWidth="1"/>
    <col min="13" max="13" width="11.09765625" style="69" hidden="1" customWidth="1"/>
    <col min="14" max="15" width="0" style="69" hidden="1" customWidth="1"/>
    <col min="16" max="16" width="15.59765625" style="69" hidden="1" customWidth="1"/>
    <col min="17" max="16384" width="0" style="69" hidden="1"/>
  </cols>
  <sheetData>
    <row r="1" spans="1:24" s="82" customFormat="1"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row>
    <row r="2" spans="1:24" s="82" customFormat="1" ht="17.5">
      <c r="A2" s="227" t="s">
        <v>3093</v>
      </c>
      <c r="B2" s="227"/>
      <c r="C2" s="227"/>
      <c r="D2" s="227"/>
      <c r="E2" s="227"/>
      <c r="F2" s="227"/>
      <c r="G2" s="227"/>
      <c r="H2" s="227"/>
      <c r="I2" s="227"/>
      <c r="J2" s="227"/>
      <c r="K2" s="227"/>
      <c r="L2" s="227"/>
      <c r="M2" s="227"/>
      <c r="N2" s="227"/>
      <c r="O2" s="227"/>
      <c r="P2" s="227"/>
      <c r="Q2" s="227"/>
      <c r="R2" s="227"/>
      <c r="S2" s="227"/>
      <c r="T2" s="227"/>
      <c r="U2" s="227"/>
      <c r="V2" s="227"/>
      <c r="W2" s="227"/>
    </row>
    <row r="3" spans="1:24" s="48" customFormat="1" ht="14.25" customHeight="1">
      <c r="A3" s="224"/>
      <c r="B3" s="224"/>
      <c r="C3" s="224"/>
      <c r="D3" s="224"/>
      <c r="E3" s="224"/>
      <c r="F3" s="224"/>
      <c r="G3" s="224"/>
      <c r="H3" s="224"/>
      <c r="I3" s="224"/>
      <c r="J3" s="224"/>
      <c r="K3" s="224"/>
    </row>
    <row r="4" spans="1:24" s="50" customFormat="1" ht="18" customHeight="1">
      <c r="A4" s="80" t="s">
        <v>0</v>
      </c>
      <c r="B4" s="49"/>
      <c r="C4" s="49"/>
      <c r="D4" s="49"/>
      <c r="E4" s="49"/>
      <c r="F4" s="49"/>
      <c r="G4" s="49"/>
      <c r="H4" s="49"/>
      <c r="I4" s="49"/>
      <c r="J4" s="49"/>
    </row>
    <row r="5" spans="1:24" s="55" customFormat="1" ht="28" customHeight="1">
      <c r="A5" s="225" t="s">
        <v>1</v>
      </c>
      <c r="B5" s="106" t="s">
        <v>113</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0.246079949842164</v>
      </c>
      <c r="C9" s="62">
        <v>1.59934908510143</v>
      </c>
      <c r="D9" s="62">
        <v>34.526959822580999</v>
      </c>
      <c r="E9" s="62">
        <v>7258.67158290107</v>
      </c>
      <c r="F9" s="62">
        <v>74.221740054407505</v>
      </c>
      <c r="G9" s="62">
        <v>32.025990229364297</v>
      </c>
      <c r="H9" s="62">
        <v>7.2148512631847197</v>
      </c>
      <c r="I9" s="62">
        <v>64872.947985500003</v>
      </c>
      <c r="J9" s="62">
        <v>179.434868488474</v>
      </c>
      <c r="K9" s="75">
        <v>72460.889407294031</v>
      </c>
      <c r="M9" s="58"/>
      <c r="N9" s="58"/>
      <c r="O9" s="58"/>
      <c r="P9" s="58"/>
      <c r="Q9" s="58"/>
      <c r="R9" s="58"/>
      <c r="S9" s="58"/>
    </row>
    <row r="10" spans="1:24" s="55" customFormat="1" ht="18.75" customHeight="1">
      <c r="A10" s="63" t="s">
        <v>10</v>
      </c>
      <c r="B10" s="62">
        <v>0.246079949842164</v>
      </c>
      <c r="C10" s="62">
        <v>1.59934908510143</v>
      </c>
      <c r="D10" s="62">
        <v>5.7238382025098904</v>
      </c>
      <c r="E10" s="62">
        <v>4814.5019764067401</v>
      </c>
      <c r="F10" s="62">
        <v>35.7309691625913</v>
      </c>
      <c r="G10" s="62">
        <v>26.740300951816</v>
      </c>
      <c r="H10" s="62">
        <v>0</v>
      </c>
      <c r="I10" s="62">
        <v>31446.0248455</v>
      </c>
      <c r="J10" s="62">
        <v>66.8028364051587</v>
      </c>
      <c r="K10" s="75">
        <v>36397.37019566376</v>
      </c>
    </row>
    <row r="11" spans="1:24" s="55" customFormat="1" ht="18.75" customHeight="1">
      <c r="A11" s="63" t="s">
        <v>11</v>
      </c>
      <c r="B11" s="62">
        <v>0</v>
      </c>
      <c r="C11" s="62">
        <v>0</v>
      </c>
      <c r="D11" s="62">
        <v>28.803121620071099</v>
      </c>
      <c r="E11" s="62">
        <v>2444.1696064943299</v>
      </c>
      <c r="F11" s="62">
        <v>38.490770891816197</v>
      </c>
      <c r="G11" s="62">
        <v>5.28568927754832</v>
      </c>
      <c r="H11" s="62">
        <v>7.2148512631847197</v>
      </c>
      <c r="I11" s="62">
        <v>33426.923139999999</v>
      </c>
      <c r="J11" s="62">
        <v>112.632032083315</v>
      </c>
      <c r="K11" s="75">
        <v>36063.519211630264</v>
      </c>
      <c r="L11" s="58"/>
    </row>
    <row r="12" spans="1:24" s="55" customFormat="1" ht="18.75" customHeight="1">
      <c r="A12" s="58" t="s">
        <v>69</v>
      </c>
      <c r="B12" s="62">
        <v>4.2976777183621598E-2</v>
      </c>
      <c r="C12" s="62">
        <v>3.3093378137586303E-2</v>
      </c>
      <c r="D12" s="62">
        <v>33.560969182534301</v>
      </c>
      <c r="E12" s="62">
        <v>2674.8555020121298</v>
      </c>
      <c r="F12" s="62">
        <v>7.3163956748538803</v>
      </c>
      <c r="G12" s="62">
        <v>36.903822705724501</v>
      </c>
      <c r="H12" s="62">
        <v>0.14678866971459301</v>
      </c>
      <c r="I12" s="62">
        <v>55461.480715999998</v>
      </c>
      <c r="J12" s="62">
        <v>175.51464592294201</v>
      </c>
      <c r="K12" s="75">
        <v>58389.854910323222</v>
      </c>
      <c r="L12" s="58"/>
    </row>
    <row r="13" spans="1:24" s="55" customFormat="1" ht="18.75" customHeight="1">
      <c r="A13" s="63" t="s">
        <v>10</v>
      </c>
      <c r="B13" s="62">
        <v>4.2976777183621598E-2</v>
      </c>
      <c r="C13" s="62">
        <v>3.3093378137586303E-2</v>
      </c>
      <c r="D13" s="62">
        <v>33.372796001813001</v>
      </c>
      <c r="E13" s="62">
        <v>496.72418298710102</v>
      </c>
      <c r="F13" s="62">
        <v>3.0858847444997801</v>
      </c>
      <c r="G13" s="62">
        <v>33.292585143626503</v>
      </c>
      <c r="H13" s="62">
        <v>0.14678866971459301</v>
      </c>
      <c r="I13" s="62">
        <v>5017.366094</v>
      </c>
      <c r="J13" s="62">
        <v>160.62923619506699</v>
      </c>
      <c r="K13" s="75">
        <v>5744.6936378971432</v>
      </c>
      <c r="L13" s="58"/>
    </row>
    <row r="14" spans="1:24" s="55" customFormat="1" ht="18.75" customHeight="1">
      <c r="A14" s="63" t="s">
        <v>11</v>
      </c>
      <c r="B14" s="62">
        <v>0</v>
      </c>
      <c r="C14" s="62">
        <v>0</v>
      </c>
      <c r="D14" s="62">
        <v>0.188173180721317</v>
      </c>
      <c r="E14" s="62">
        <v>2178.1313190250198</v>
      </c>
      <c r="F14" s="62">
        <v>4.2305109303540904</v>
      </c>
      <c r="G14" s="62">
        <v>3.6112375620980099</v>
      </c>
      <c r="H14" s="62">
        <v>0</v>
      </c>
      <c r="I14" s="62">
        <v>50444.114622000001</v>
      </c>
      <c r="J14" s="62">
        <v>14.885409727875</v>
      </c>
      <c r="K14" s="75">
        <v>52645.16127242607</v>
      </c>
      <c r="L14" s="58"/>
    </row>
    <row r="15" spans="1:24" s="55" customFormat="1" ht="17.25" customHeight="1">
      <c r="A15" s="64" t="s">
        <v>12</v>
      </c>
      <c r="B15" s="62">
        <v>0</v>
      </c>
      <c r="C15" s="62">
        <v>0</v>
      </c>
      <c r="D15" s="62">
        <v>1.46382795854835</v>
      </c>
      <c r="E15" s="62">
        <v>5027.1703799259303</v>
      </c>
      <c r="F15" s="62">
        <v>688.27543144882998</v>
      </c>
      <c r="G15" s="62">
        <v>1.51925087383972E-2</v>
      </c>
      <c r="H15" s="62">
        <v>0</v>
      </c>
      <c r="I15" s="62">
        <v>99097.722775000002</v>
      </c>
      <c r="J15" s="62">
        <v>1.6565319028365899</v>
      </c>
      <c r="K15" s="75">
        <v>104816.30413874488</v>
      </c>
      <c r="M15" s="65"/>
    </row>
    <row r="16" spans="1:24" s="55" customFormat="1" ht="18.75" customHeight="1">
      <c r="A16" s="63" t="s">
        <v>10</v>
      </c>
      <c r="B16" s="62">
        <v>0</v>
      </c>
      <c r="C16" s="62">
        <v>0</v>
      </c>
      <c r="D16" s="62">
        <v>1.46382795854835</v>
      </c>
      <c r="E16" s="62">
        <v>4826.4589980864903</v>
      </c>
      <c r="F16" s="62">
        <v>688.27543144882998</v>
      </c>
      <c r="G16" s="62">
        <v>1.51925087383972E-2</v>
      </c>
      <c r="H16" s="62">
        <v>0</v>
      </c>
      <c r="I16" s="62">
        <v>87564.041289000001</v>
      </c>
      <c r="J16" s="62">
        <v>1.6092444719347501</v>
      </c>
      <c r="K16" s="75">
        <v>93081.863983474555</v>
      </c>
      <c r="M16" s="65"/>
    </row>
    <row r="17" spans="1:13" s="55" customFormat="1" ht="18.75" customHeight="1">
      <c r="A17" s="63" t="s">
        <v>11</v>
      </c>
      <c r="B17" s="62">
        <v>0</v>
      </c>
      <c r="C17" s="62">
        <v>0</v>
      </c>
      <c r="D17" s="62">
        <v>0</v>
      </c>
      <c r="E17" s="62">
        <v>200.71138183943901</v>
      </c>
      <c r="F17" s="62">
        <v>0</v>
      </c>
      <c r="G17" s="62">
        <v>0</v>
      </c>
      <c r="H17" s="62">
        <v>0</v>
      </c>
      <c r="I17" s="62">
        <v>11533.681485999999</v>
      </c>
      <c r="J17" s="62">
        <v>4.7287430901847699E-2</v>
      </c>
      <c r="K17" s="75">
        <v>11734.44015527034</v>
      </c>
      <c r="M17" s="65"/>
    </row>
    <row r="18" spans="1:13" s="55" customFormat="1" ht="21.75" customHeight="1">
      <c r="A18" s="64" t="s">
        <v>13</v>
      </c>
      <c r="B18" s="62">
        <v>2.3264921345989</v>
      </c>
      <c r="C18" s="62">
        <v>9.9391828498382093</v>
      </c>
      <c r="D18" s="62">
        <v>134.931206847265</v>
      </c>
      <c r="E18" s="62">
        <v>21730.6577170704</v>
      </c>
      <c r="F18" s="62">
        <v>209.18307682168401</v>
      </c>
      <c r="G18" s="62">
        <v>121.32240552791799</v>
      </c>
      <c r="H18" s="62">
        <v>15.463420709832899</v>
      </c>
      <c r="I18" s="62">
        <v>50899.870992000098</v>
      </c>
      <c r="J18" s="62">
        <v>734.226821644609</v>
      </c>
      <c r="K18" s="75">
        <v>73857.921315606247</v>
      </c>
    </row>
    <row r="19" spans="1:13" s="55" customFormat="1" ht="18.75" customHeight="1">
      <c r="A19" s="63" t="s">
        <v>10</v>
      </c>
      <c r="B19" s="62">
        <v>2.09628568989522</v>
      </c>
      <c r="C19" s="62">
        <v>9.3156916224835395</v>
      </c>
      <c r="D19" s="62">
        <v>133.00000498103401</v>
      </c>
      <c r="E19" s="62">
        <v>19725.206292141302</v>
      </c>
      <c r="F19" s="62">
        <v>189.23534470049199</v>
      </c>
      <c r="G19" s="62">
        <v>120.31695774232099</v>
      </c>
      <c r="H19" s="62">
        <v>15.095937873289699</v>
      </c>
      <c r="I19" s="62">
        <v>43665.387535000002</v>
      </c>
      <c r="J19" s="62">
        <v>730.50187648279098</v>
      </c>
      <c r="K19" s="75">
        <v>64590.155926233616</v>
      </c>
    </row>
    <row r="20" spans="1:13" s="55" customFormat="1" ht="18.75" customHeight="1">
      <c r="A20" s="63" t="s">
        <v>11</v>
      </c>
      <c r="B20" s="62">
        <v>0.23020644470367899</v>
      </c>
      <c r="C20" s="62">
        <v>0.623491227354665</v>
      </c>
      <c r="D20" s="62">
        <v>1.93120186623016</v>
      </c>
      <c r="E20" s="62">
        <v>2005.4514249291899</v>
      </c>
      <c r="F20" s="62">
        <v>19.947732121192701</v>
      </c>
      <c r="G20" s="62">
        <v>1.00544778559769</v>
      </c>
      <c r="H20" s="62">
        <v>0.36748283654312203</v>
      </c>
      <c r="I20" s="62">
        <v>7234.4834570000003</v>
      </c>
      <c r="J20" s="62">
        <v>3.7249451618183902</v>
      </c>
      <c r="K20" s="75">
        <v>9267.765389372631</v>
      </c>
    </row>
    <row r="21" spans="1:13" s="55" customFormat="1" ht="18.75" customHeight="1">
      <c r="A21" s="60" t="s">
        <v>71</v>
      </c>
      <c r="B21" s="61">
        <v>0</v>
      </c>
      <c r="C21" s="61">
        <v>0</v>
      </c>
      <c r="D21" s="61">
        <v>57.080511999999999</v>
      </c>
      <c r="E21" s="61">
        <v>14983.373057999999</v>
      </c>
      <c r="F21" s="61">
        <v>150.59613999999999</v>
      </c>
      <c r="G21" s="61">
        <v>2.57674</v>
      </c>
      <c r="H21" s="61">
        <v>0</v>
      </c>
      <c r="I21" s="61">
        <v>116752.77488</v>
      </c>
      <c r="J21" s="61">
        <v>451.79908700002397</v>
      </c>
      <c r="K21" s="75">
        <v>132398.20041700001</v>
      </c>
    </row>
    <row r="22" spans="1:13" s="55" customFormat="1" ht="18.75" customHeight="1">
      <c r="A22" s="63" t="s">
        <v>10</v>
      </c>
      <c r="B22" s="62">
        <v>0</v>
      </c>
      <c r="C22" s="62">
        <v>0</v>
      </c>
      <c r="D22" s="62">
        <v>57.080511999999999</v>
      </c>
      <c r="E22" s="62">
        <v>14983.373057999999</v>
      </c>
      <c r="F22" s="62">
        <v>150.59613999999999</v>
      </c>
      <c r="G22" s="62">
        <v>2.57674</v>
      </c>
      <c r="H22" s="62">
        <v>0</v>
      </c>
      <c r="I22" s="62">
        <v>116736.802312</v>
      </c>
      <c r="J22" s="62">
        <v>451.79908700002397</v>
      </c>
      <c r="K22" s="75">
        <v>132382.22784900002</v>
      </c>
    </row>
    <row r="23" spans="1:13" s="55" customFormat="1" ht="18.75" customHeight="1">
      <c r="A23" s="63" t="s">
        <v>11</v>
      </c>
      <c r="B23" s="62">
        <v>0</v>
      </c>
      <c r="C23" s="62">
        <v>0</v>
      </c>
      <c r="D23" s="62">
        <v>0</v>
      </c>
      <c r="E23" s="62">
        <v>0</v>
      </c>
      <c r="F23" s="62">
        <v>0</v>
      </c>
      <c r="G23" s="62">
        <v>0</v>
      </c>
      <c r="H23" s="62">
        <v>0</v>
      </c>
      <c r="I23" s="62">
        <v>15.972568000000001</v>
      </c>
      <c r="J23" s="62">
        <v>0</v>
      </c>
      <c r="K23" s="75">
        <v>15.972568000000001</v>
      </c>
    </row>
    <row r="24" spans="1:13" s="55" customFormat="1" ht="18.75" customHeight="1">
      <c r="A24" s="58" t="s">
        <v>14</v>
      </c>
      <c r="B24" s="62">
        <v>2.6155488616246858</v>
      </c>
      <c r="C24" s="62">
        <v>11.571625313077226</v>
      </c>
      <c r="D24" s="62">
        <v>261.56347581092865</v>
      </c>
      <c r="E24" s="62">
        <v>51674.728239909527</v>
      </c>
      <c r="F24" s="62">
        <v>1129.5927839997753</v>
      </c>
      <c r="G24" s="62">
        <v>192.84415097174517</v>
      </c>
      <c r="H24" s="62">
        <v>22.825060642732211</v>
      </c>
      <c r="I24" s="62">
        <v>387084.79734850011</v>
      </c>
      <c r="J24" s="62">
        <v>1542.6319549588857</v>
      </c>
      <c r="K24" s="75">
        <v>441923.17018896842</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29">
        <v>0</v>
      </c>
      <c r="C28" s="62">
        <v>0</v>
      </c>
      <c r="D28" s="62">
        <v>0</v>
      </c>
      <c r="E28" s="62">
        <v>404.99256847695699</v>
      </c>
      <c r="F28" s="62">
        <v>23.1851442783415</v>
      </c>
      <c r="G28" s="62">
        <v>8.1207604317795106</v>
      </c>
      <c r="H28" s="62">
        <v>8.6285714062967394</v>
      </c>
      <c r="I28" s="62">
        <v>4729.3226370000002</v>
      </c>
      <c r="J28" s="62">
        <v>0</v>
      </c>
      <c r="K28" s="75">
        <v>5174.2496815933746</v>
      </c>
    </row>
    <row r="29" spans="1:13" s="55" customFormat="1" ht="18.75" customHeight="1">
      <c r="A29" s="63" t="s">
        <v>10</v>
      </c>
      <c r="B29" s="62">
        <v>0</v>
      </c>
      <c r="C29" s="62">
        <v>0</v>
      </c>
      <c r="D29" s="62">
        <v>0</v>
      </c>
      <c r="E29" s="62">
        <v>168.28752634708201</v>
      </c>
      <c r="F29" s="62">
        <v>0</v>
      </c>
      <c r="G29" s="62">
        <v>0</v>
      </c>
      <c r="H29" s="62">
        <v>0</v>
      </c>
      <c r="I29" s="62">
        <v>3732.0727999999999</v>
      </c>
      <c r="J29" s="62">
        <v>0</v>
      </c>
      <c r="K29" s="75">
        <v>3900.3603263470818</v>
      </c>
    </row>
    <row r="30" spans="1:13" s="55" customFormat="1" ht="18.75" customHeight="1">
      <c r="A30" s="63" t="s">
        <v>11</v>
      </c>
      <c r="B30" s="62">
        <v>0</v>
      </c>
      <c r="C30" s="62">
        <v>0</v>
      </c>
      <c r="D30" s="62">
        <v>0</v>
      </c>
      <c r="E30" s="62">
        <v>236.70504212987501</v>
      </c>
      <c r="F30" s="62">
        <v>23.1851442783415</v>
      </c>
      <c r="G30" s="62">
        <v>8.1207604317795106</v>
      </c>
      <c r="H30" s="62">
        <v>8.6285714062967394</v>
      </c>
      <c r="I30" s="62">
        <v>997.24983699999996</v>
      </c>
      <c r="J30" s="62">
        <v>0</v>
      </c>
      <c r="K30" s="75">
        <v>1273.8893552462928</v>
      </c>
    </row>
    <row r="31" spans="1:13" s="55" customFormat="1" ht="18.75" customHeight="1">
      <c r="A31" s="58" t="s">
        <v>69</v>
      </c>
      <c r="B31" s="62">
        <v>0</v>
      </c>
      <c r="C31" s="62">
        <v>0</v>
      </c>
      <c r="D31" s="62">
        <v>0</v>
      </c>
      <c r="E31" s="62">
        <v>45.979333726674703</v>
      </c>
      <c r="F31" s="62">
        <v>0</v>
      </c>
      <c r="G31" s="62">
        <v>7.6091483483214404</v>
      </c>
      <c r="H31" s="62">
        <v>0</v>
      </c>
      <c r="I31" s="62">
        <v>2347.6672159999998</v>
      </c>
      <c r="J31" s="62">
        <v>0</v>
      </c>
      <c r="K31" s="75">
        <v>2401.255698074996</v>
      </c>
    </row>
    <row r="32" spans="1:13" s="55" customFormat="1" ht="18.75" customHeight="1">
      <c r="A32" s="63" t="s">
        <v>10</v>
      </c>
      <c r="B32" s="62">
        <v>0</v>
      </c>
      <c r="C32" s="62">
        <v>0</v>
      </c>
      <c r="D32" s="62">
        <v>0</v>
      </c>
      <c r="E32" s="62">
        <v>32.793137855146497</v>
      </c>
      <c r="F32" s="62">
        <v>0</v>
      </c>
      <c r="G32" s="62">
        <v>0</v>
      </c>
      <c r="H32" s="62">
        <v>0</v>
      </c>
      <c r="I32" s="62">
        <v>2.6157919999999999</v>
      </c>
      <c r="J32" s="62">
        <v>0</v>
      </c>
      <c r="K32" s="75">
        <v>35.408929855146496</v>
      </c>
    </row>
    <row r="33" spans="1:11" s="55" customFormat="1" ht="18.75" customHeight="1">
      <c r="A33" s="63" t="s">
        <v>11</v>
      </c>
      <c r="B33" s="62">
        <v>0</v>
      </c>
      <c r="C33" s="62">
        <v>0</v>
      </c>
      <c r="D33" s="62">
        <v>0</v>
      </c>
      <c r="E33" s="62">
        <v>13.1861958715282</v>
      </c>
      <c r="F33" s="62">
        <v>0</v>
      </c>
      <c r="G33" s="62">
        <v>7.6091483483214404</v>
      </c>
      <c r="H33" s="62">
        <v>0</v>
      </c>
      <c r="I33" s="62">
        <v>2345.0514240000002</v>
      </c>
      <c r="J33" s="62">
        <v>0</v>
      </c>
      <c r="K33" s="75">
        <v>2365.8467682198498</v>
      </c>
    </row>
    <row r="34" spans="1:11" s="55" customFormat="1" ht="18.75" customHeight="1">
      <c r="A34" s="64" t="s">
        <v>12</v>
      </c>
      <c r="B34" s="62">
        <v>0</v>
      </c>
      <c r="C34" s="62">
        <v>0</v>
      </c>
      <c r="D34" s="62">
        <v>1.0897314035007699</v>
      </c>
      <c r="E34" s="62">
        <v>3296.0292817186801</v>
      </c>
      <c r="F34" s="62">
        <v>0.63695241202203601</v>
      </c>
      <c r="G34" s="62">
        <v>0</v>
      </c>
      <c r="H34" s="62">
        <v>0</v>
      </c>
      <c r="I34" s="62">
        <v>5208.3605690000004</v>
      </c>
      <c r="J34" s="62">
        <v>0</v>
      </c>
      <c r="K34" s="75">
        <v>8506.1165345342033</v>
      </c>
    </row>
    <row r="35" spans="1:11" s="55" customFormat="1" ht="18.75" customHeight="1">
      <c r="A35" s="63" t="s">
        <v>10</v>
      </c>
      <c r="B35" s="62">
        <v>0</v>
      </c>
      <c r="C35" s="62">
        <v>0</v>
      </c>
      <c r="D35" s="62">
        <v>1.0897314035007699</v>
      </c>
      <c r="E35" s="62">
        <v>3285.8428852463198</v>
      </c>
      <c r="F35" s="62">
        <v>0.63695241202203601</v>
      </c>
      <c r="G35" s="62">
        <v>0</v>
      </c>
      <c r="H35" s="62">
        <v>0</v>
      </c>
      <c r="I35" s="62">
        <v>4305.5802649999996</v>
      </c>
      <c r="J35" s="62">
        <v>0</v>
      </c>
      <c r="K35" s="75">
        <v>7593.1498340618418</v>
      </c>
    </row>
    <row r="36" spans="1:11" s="55" customFormat="1" ht="18.75" customHeight="1">
      <c r="A36" s="63" t="s">
        <v>11</v>
      </c>
      <c r="B36" s="62">
        <v>0</v>
      </c>
      <c r="C36" s="62">
        <v>0</v>
      </c>
      <c r="D36" s="62">
        <v>0</v>
      </c>
      <c r="E36" s="62">
        <v>10.186396472357499</v>
      </c>
      <c r="F36" s="62">
        <v>0</v>
      </c>
      <c r="G36" s="62">
        <v>0</v>
      </c>
      <c r="H36" s="62">
        <v>0</v>
      </c>
      <c r="I36" s="62">
        <v>902.780304</v>
      </c>
      <c r="J36" s="62">
        <v>0</v>
      </c>
      <c r="K36" s="75">
        <v>912.9667004723575</v>
      </c>
    </row>
    <row r="37" spans="1:11" s="55" customFormat="1" ht="18.75" customHeight="1">
      <c r="A37" s="64" t="s">
        <v>13</v>
      </c>
      <c r="B37" s="62">
        <v>0</v>
      </c>
      <c r="C37" s="62">
        <v>0</v>
      </c>
      <c r="D37" s="62">
        <v>1.1333683720739101</v>
      </c>
      <c r="E37" s="62">
        <v>8055.53207732806</v>
      </c>
      <c r="F37" s="62">
        <v>23.934913183650501</v>
      </c>
      <c r="G37" s="62">
        <v>24.4448711725504</v>
      </c>
      <c r="H37" s="62">
        <v>9.4505445515969893</v>
      </c>
      <c r="I37" s="62">
        <v>14850.669829</v>
      </c>
      <c r="J37" s="62">
        <v>134.28009823303901</v>
      </c>
      <c r="K37" s="75">
        <v>23099.44570184097</v>
      </c>
    </row>
    <row r="38" spans="1:11" s="55" customFormat="1" ht="18.75" customHeight="1">
      <c r="A38" s="63" t="s">
        <v>10</v>
      </c>
      <c r="B38" s="62">
        <v>0</v>
      </c>
      <c r="C38" s="62">
        <v>0</v>
      </c>
      <c r="D38" s="62">
        <v>1.1312165683951301</v>
      </c>
      <c r="E38" s="62">
        <v>7474.7623145832304</v>
      </c>
      <c r="F38" s="62">
        <v>23.934913183650501</v>
      </c>
      <c r="G38" s="62">
        <v>24.4448711725504</v>
      </c>
      <c r="H38" s="62">
        <v>9.4505445515969893</v>
      </c>
      <c r="I38" s="62">
        <v>14687.937322</v>
      </c>
      <c r="J38" s="62">
        <v>130.00553297192999</v>
      </c>
      <c r="K38" s="75">
        <v>22351.666715031351</v>
      </c>
    </row>
    <row r="39" spans="1:11" s="55" customFormat="1" ht="18.75" customHeight="1">
      <c r="A39" s="63" t="s">
        <v>11</v>
      </c>
      <c r="B39" s="62">
        <v>0</v>
      </c>
      <c r="C39" s="62">
        <v>0</v>
      </c>
      <c r="D39" s="62">
        <v>2.15180367877826E-3</v>
      </c>
      <c r="E39" s="62">
        <v>580.76976274482797</v>
      </c>
      <c r="F39" s="62">
        <v>0</v>
      </c>
      <c r="G39" s="62">
        <v>0</v>
      </c>
      <c r="H39" s="62">
        <v>0</v>
      </c>
      <c r="I39" s="62">
        <v>162.732507</v>
      </c>
      <c r="J39" s="62">
        <v>4.27456526110947</v>
      </c>
      <c r="K39" s="75">
        <v>747.7789868096163</v>
      </c>
    </row>
    <row r="40" spans="1:11" s="55" customFormat="1" ht="18.75" customHeight="1">
      <c r="A40" s="60" t="s">
        <v>71</v>
      </c>
      <c r="B40" s="61">
        <v>0</v>
      </c>
      <c r="C40" s="61">
        <v>0</v>
      </c>
      <c r="D40" s="61">
        <v>0</v>
      </c>
      <c r="E40" s="61">
        <v>633.99481344104504</v>
      </c>
      <c r="F40" s="61">
        <v>0</v>
      </c>
      <c r="G40" s="61">
        <v>0</v>
      </c>
      <c r="H40" s="61">
        <v>0</v>
      </c>
      <c r="I40" s="61">
        <v>5771.5504499999997</v>
      </c>
      <c r="J40" s="61">
        <v>5.2130929999999998</v>
      </c>
      <c r="K40" s="75">
        <v>6410.7583564410452</v>
      </c>
    </row>
    <row r="41" spans="1:11" s="55" customFormat="1" ht="18.75" customHeight="1">
      <c r="A41" s="63" t="s">
        <v>10</v>
      </c>
      <c r="B41" s="62">
        <v>0</v>
      </c>
      <c r="C41" s="62">
        <v>0</v>
      </c>
      <c r="D41" s="62">
        <v>0</v>
      </c>
      <c r="E41" s="62">
        <v>633.99481344104504</v>
      </c>
      <c r="F41" s="62">
        <v>0</v>
      </c>
      <c r="G41" s="62">
        <v>0</v>
      </c>
      <c r="H41" s="62">
        <v>0</v>
      </c>
      <c r="I41" s="62">
        <v>5704.1973289999996</v>
      </c>
      <c r="J41" s="61">
        <v>5.2130929999999998</v>
      </c>
      <c r="K41" s="75">
        <v>6343.4052354410451</v>
      </c>
    </row>
    <row r="42" spans="1:11" s="55" customFormat="1" ht="18.75" customHeight="1">
      <c r="A42" s="63" t="s">
        <v>11</v>
      </c>
      <c r="B42" s="62">
        <v>0</v>
      </c>
      <c r="C42" s="62">
        <v>0</v>
      </c>
      <c r="D42" s="62">
        <v>0</v>
      </c>
      <c r="E42" s="62">
        <v>0</v>
      </c>
      <c r="F42" s="62">
        <v>0</v>
      </c>
      <c r="G42" s="62">
        <v>0</v>
      </c>
      <c r="H42" s="62">
        <v>0</v>
      </c>
      <c r="I42" s="62">
        <v>67.353121000000002</v>
      </c>
      <c r="J42" s="62">
        <v>0</v>
      </c>
      <c r="K42" s="75">
        <v>67.353121000000002</v>
      </c>
    </row>
    <row r="43" spans="1:11" s="55" customFormat="1" ht="18.75" customHeight="1">
      <c r="A43" s="58" t="s">
        <v>14</v>
      </c>
      <c r="B43" s="62">
        <v>0</v>
      </c>
      <c r="C43" s="62">
        <v>0</v>
      </c>
      <c r="D43" s="62">
        <v>2.22309977557468</v>
      </c>
      <c r="E43" s="62">
        <v>12436.528074691416</v>
      </c>
      <c r="F43" s="62">
        <v>47.757009874014038</v>
      </c>
      <c r="G43" s="62">
        <v>40.174779952651349</v>
      </c>
      <c r="H43" s="62">
        <v>18.079115957893727</v>
      </c>
      <c r="I43" s="62">
        <v>32907.570701000004</v>
      </c>
      <c r="J43" s="62">
        <v>139.493191233039</v>
      </c>
      <c r="K43" s="75">
        <v>45591.825972484585</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1.0918832071795499</v>
      </c>
      <c r="E45" s="62">
        <v>571.383194747998</v>
      </c>
      <c r="F45" s="62">
        <v>5.30984238984996</v>
      </c>
      <c r="G45" s="62">
        <v>6.3384653590961404E-2</v>
      </c>
      <c r="H45" s="62">
        <v>5.1068834830233296</v>
      </c>
      <c r="I45" s="62">
        <v>3128.2979099999998</v>
      </c>
      <c r="J45" s="62">
        <v>9.9466735988641003E-3</v>
      </c>
      <c r="K45" s="75">
        <f t="shared" ref="K45:K51" si="0">SUM(B45:J45)</f>
        <v>3711.2630451552404</v>
      </c>
    </row>
    <row r="46" spans="1:11" s="55" customFormat="1" ht="18.75" customHeight="1">
      <c r="A46" s="58" t="s">
        <v>104</v>
      </c>
      <c r="B46" s="62">
        <v>0</v>
      </c>
      <c r="C46" s="62">
        <v>0</v>
      </c>
      <c r="D46" s="62"/>
      <c r="E46" s="62">
        <v>7460.1586835266498</v>
      </c>
      <c r="F46" s="62">
        <v>15.800542850276001</v>
      </c>
      <c r="G46" s="62">
        <v>2.6987899671673001</v>
      </c>
      <c r="H46" s="62">
        <v>10.5769063261206</v>
      </c>
      <c r="I46" s="62">
        <f>10523.531385+0.693043692203286</f>
        <v>10524.224428692203</v>
      </c>
      <c r="J46" s="62">
        <f>11.6370545082665+0.451813353102582</f>
        <v>12.088867861369081</v>
      </c>
      <c r="K46" s="75">
        <f t="shared" si="0"/>
        <v>18025.548219223787</v>
      </c>
    </row>
    <row r="47" spans="1:11" s="55" customFormat="1" ht="18.75" customHeight="1">
      <c r="A47" s="58" t="s">
        <v>105</v>
      </c>
      <c r="B47" s="62">
        <v>0</v>
      </c>
      <c r="C47" s="62">
        <v>0</v>
      </c>
      <c r="D47" s="62">
        <v>0.698689398162186</v>
      </c>
      <c r="E47" s="62">
        <v>1996.93004732758</v>
      </c>
      <c r="F47" s="62">
        <v>1.59570091169199</v>
      </c>
      <c r="G47" s="62">
        <v>4.5672640077402198</v>
      </c>
      <c r="H47" s="62">
        <v>1.42748861830991</v>
      </c>
      <c r="I47" s="62">
        <f>11552.687146+0.760820361684443</f>
        <v>11553.447966361684</v>
      </c>
      <c r="J47" s="62">
        <f>59.8680797395957+2.32440243635061</f>
        <v>62.19248217594631</v>
      </c>
      <c r="K47" s="75">
        <f t="shared" si="0"/>
        <v>13620.859638801114</v>
      </c>
    </row>
    <row r="48" spans="1:11" s="55" customFormat="1" ht="18.75" customHeight="1">
      <c r="A48" s="58" t="s">
        <v>107</v>
      </c>
      <c r="B48" s="62">
        <v>0</v>
      </c>
      <c r="C48" s="62">
        <v>0</v>
      </c>
      <c r="D48" s="62"/>
      <c r="E48" s="62">
        <v>2086.4420417997899</v>
      </c>
      <c r="F48" s="62">
        <v>2.4792056599469898</v>
      </c>
      <c r="G48" s="62">
        <v>32.247593801058102</v>
      </c>
      <c r="H48" s="62">
        <v>0.26481692871218698</v>
      </c>
      <c r="I48" s="62">
        <f>2839.153813+0.186976934767279</f>
        <v>2839.3407899347671</v>
      </c>
      <c r="J48" s="62">
        <f>47.4855466753812+1.84364557647063</f>
        <v>49.329192251851829</v>
      </c>
      <c r="K48" s="75">
        <f t="shared" si="0"/>
        <v>5010.1036403761264</v>
      </c>
    </row>
    <row r="49" spans="1:11" s="55" customFormat="1" ht="18.75" customHeight="1">
      <c r="A49" s="58" t="s">
        <v>106</v>
      </c>
      <c r="B49" s="62">
        <v>0</v>
      </c>
      <c r="C49" s="62">
        <v>0</v>
      </c>
      <c r="D49" s="62">
        <v>8.1691168271820699E-2</v>
      </c>
      <c r="E49" s="62">
        <v>191.863473289898</v>
      </c>
      <c r="F49" s="62">
        <v>19.935833889283501</v>
      </c>
      <c r="G49" s="62">
        <v>0.59774752309480195</v>
      </c>
      <c r="H49" s="62">
        <v>0.52903971591294496</v>
      </c>
      <c r="I49" s="62">
        <f>888.112005+0.0584880113449924</f>
        <v>888.170493011345</v>
      </c>
      <c r="J49" s="62">
        <f>15.2794706361968+0.59323163407618</f>
        <v>15.872702270272979</v>
      </c>
      <c r="K49" s="75">
        <f t="shared" si="0"/>
        <v>1117.0509808680793</v>
      </c>
    </row>
    <row r="50" spans="1:11" s="55" customFormat="1" ht="18.75" customHeight="1">
      <c r="A50" s="58" t="s">
        <v>108</v>
      </c>
      <c r="B50" s="62">
        <v>0</v>
      </c>
      <c r="C50" s="62">
        <v>0</v>
      </c>
      <c r="D50" s="62">
        <v>0.35083600196112102</v>
      </c>
      <c r="E50" s="62">
        <v>111.18680905438001</v>
      </c>
      <c r="F50" s="62">
        <v>2.6358841729655702</v>
      </c>
      <c r="G50" s="62"/>
      <c r="H50" s="62">
        <v>0.17398088581474999</v>
      </c>
      <c r="I50" s="62">
        <v>1028.039113</v>
      </c>
      <c r="J50" s="62"/>
      <c r="K50" s="75">
        <f t="shared" si="0"/>
        <v>1142.3866231151214</v>
      </c>
    </row>
    <row r="51" spans="1:11" s="55" customFormat="1" ht="18.75" customHeight="1">
      <c r="A51" s="58" t="s">
        <v>109</v>
      </c>
      <c r="B51" s="62">
        <v>0</v>
      </c>
      <c r="C51" s="62">
        <v>0</v>
      </c>
      <c r="D51" s="62"/>
      <c r="E51" s="62">
        <v>18.563824945126498</v>
      </c>
      <c r="F51" s="62"/>
      <c r="G51" s="62"/>
      <c r="H51" s="62"/>
      <c r="I51" s="62">
        <v>2946.05</v>
      </c>
      <c r="J51" s="62"/>
      <c r="K51" s="75">
        <f t="shared" si="0"/>
        <v>2964.6138249451269</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4005.6974638377501</v>
      </c>
      <c r="F53" s="62">
        <v>0.21791716425070901</v>
      </c>
      <c r="G53" s="62">
        <v>0</v>
      </c>
      <c r="H53" s="62">
        <v>0</v>
      </c>
      <c r="I53" s="62">
        <v>21876.953423999999</v>
      </c>
      <c r="J53" s="62">
        <v>8.3692857669562599</v>
      </c>
      <c r="K53" s="75">
        <v>25891.238090768955</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1101.15008670523</v>
      </c>
      <c r="E57" s="62">
        <v>7142.3010689495704</v>
      </c>
      <c r="F57" s="62">
        <v>103.08126211442899</v>
      </c>
      <c r="G57" s="62">
        <v>167.61198109158201</v>
      </c>
      <c r="H57" s="62">
        <v>0</v>
      </c>
      <c r="I57" s="62">
        <v>151487.526744</v>
      </c>
      <c r="J57" s="62">
        <v>29.190452515758601</v>
      </c>
      <c r="K57" s="75">
        <v>160030.86159537657</v>
      </c>
    </row>
    <row r="58" spans="1:11" s="55" customFormat="1" ht="18.75" customHeight="1">
      <c r="A58" s="63" t="s">
        <v>10</v>
      </c>
      <c r="B58" s="62">
        <v>0</v>
      </c>
      <c r="C58" s="62">
        <v>0</v>
      </c>
      <c r="D58" s="62">
        <v>85.884883958988496</v>
      </c>
      <c r="E58" s="62">
        <v>4950.04077626247</v>
      </c>
      <c r="F58" s="62">
        <v>101.31278311061099</v>
      </c>
      <c r="G58" s="62">
        <v>167.04469548639301</v>
      </c>
      <c r="H58" s="62">
        <v>0</v>
      </c>
      <c r="I58" s="62">
        <v>59306.761606</v>
      </c>
      <c r="J58" s="62">
        <v>21.823290817786202</v>
      </c>
      <c r="K58" s="75">
        <v>64632.868035636253</v>
      </c>
    </row>
    <row r="59" spans="1:11" s="55" customFormat="1" ht="18.75" customHeight="1">
      <c r="A59" s="63" t="s">
        <v>11</v>
      </c>
      <c r="B59" s="62">
        <v>0</v>
      </c>
      <c r="C59" s="62">
        <v>0</v>
      </c>
      <c r="D59" s="62">
        <v>1015.26520274624</v>
      </c>
      <c r="E59" s="62">
        <v>2192.26029268711</v>
      </c>
      <c r="F59" s="62">
        <v>1.7684790038182301</v>
      </c>
      <c r="G59" s="62">
        <v>0.567285605189225</v>
      </c>
      <c r="H59" s="62">
        <v>0</v>
      </c>
      <c r="I59" s="62">
        <v>92180.765138000002</v>
      </c>
      <c r="J59" s="62">
        <v>7.36716169797237</v>
      </c>
      <c r="K59" s="75">
        <v>95397.993559740324</v>
      </c>
    </row>
    <row r="60" spans="1:11" s="55" customFormat="1" ht="18.75" customHeight="1">
      <c r="A60" s="58" t="s">
        <v>69</v>
      </c>
      <c r="B60" s="62">
        <v>0</v>
      </c>
      <c r="C60" s="62">
        <v>0</v>
      </c>
      <c r="D60" s="62">
        <v>2.6932291230755201</v>
      </c>
      <c r="E60" s="62">
        <v>8150.5195284998899</v>
      </c>
      <c r="F60" s="62">
        <v>11.5419539592324</v>
      </c>
      <c r="G60" s="62">
        <v>0</v>
      </c>
      <c r="H60" s="62">
        <v>0</v>
      </c>
      <c r="I60" s="62">
        <v>52199.868151000002</v>
      </c>
      <c r="J60" s="62">
        <v>0</v>
      </c>
      <c r="K60" s="75">
        <v>60364.622862582197</v>
      </c>
    </row>
    <row r="61" spans="1:11" s="55" customFormat="1" ht="18.75" customHeight="1">
      <c r="A61" s="63" t="s">
        <v>10</v>
      </c>
      <c r="B61" s="62">
        <v>0</v>
      </c>
      <c r="C61" s="62">
        <v>0</v>
      </c>
      <c r="D61" s="62">
        <v>0</v>
      </c>
      <c r="E61" s="62">
        <v>2200.3583156026598</v>
      </c>
      <c r="F61" s="62">
        <v>1.97535311145725</v>
      </c>
      <c r="G61" s="62">
        <v>0</v>
      </c>
      <c r="H61" s="62">
        <v>0</v>
      </c>
      <c r="I61" s="62">
        <v>22903.598599000001</v>
      </c>
      <c r="J61" s="62">
        <v>0</v>
      </c>
      <c r="K61" s="75">
        <v>25105.932267714117</v>
      </c>
    </row>
    <row r="62" spans="1:11" s="55" customFormat="1" ht="18.75" customHeight="1">
      <c r="A62" s="63" t="s">
        <v>11</v>
      </c>
      <c r="B62" s="62">
        <v>0</v>
      </c>
      <c r="C62" s="62">
        <v>0</v>
      </c>
      <c r="D62" s="62">
        <v>2.6932291230755201</v>
      </c>
      <c r="E62" s="62">
        <v>5950.1612128972301</v>
      </c>
      <c r="F62" s="62">
        <v>9.5666008477751507</v>
      </c>
      <c r="G62" s="62">
        <v>0</v>
      </c>
      <c r="H62" s="62">
        <v>0</v>
      </c>
      <c r="I62" s="62">
        <v>29296.269552000002</v>
      </c>
      <c r="J62" s="62">
        <v>0</v>
      </c>
      <c r="K62" s="75">
        <v>35258.69059486808</v>
      </c>
    </row>
    <row r="63" spans="1:11" s="55" customFormat="1" ht="18.75" customHeight="1">
      <c r="A63" s="64" t="s">
        <v>12</v>
      </c>
      <c r="B63" s="62">
        <v>0</v>
      </c>
      <c r="C63" s="62">
        <v>0</v>
      </c>
      <c r="D63" s="62">
        <v>48.271957645707097</v>
      </c>
      <c r="E63" s="62">
        <v>1821.43495690077</v>
      </c>
      <c r="F63" s="62">
        <v>1.39429180323446</v>
      </c>
      <c r="G63" s="62">
        <v>0</v>
      </c>
      <c r="H63" s="62">
        <v>0</v>
      </c>
      <c r="I63" s="62">
        <v>32761.178358000001</v>
      </c>
      <c r="J63" s="62">
        <v>0</v>
      </c>
      <c r="K63" s="75">
        <v>34632.279564349716</v>
      </c>
    </row>
    <row r="64" spans="1:11" s="55" customFormat="1" ht="18.75" customHeight="1">
      <c r="A64" s="63" t="s">
        <v>10</v>
      </c>
      <c r="B64" s="62">
        <v>0</v>
      </c>
      <c r="C64" s="62">
        <v>0</v>
      </c>
      <c r="D64" s="62">
        <v>44.181097220956602</v>
      </c>
      <c r="E64" s="62">
        <v>799.07547083373402</v>
      </c>
      <c r="F64" s="62">
        <v>0</v>
      </c>
      <c r="G64" s="62">
        <v>0</v>
      </c>
      <c r="H64" s="62">
        <v>0</v>
      </c>
      <c r="I64" s="62">
        <v>7824.511469</v>
      </c>
      <c r="J64" s="62">
        <v>0</v>
      </c>
      <c r="K64" s="75">
        <v>8667.7680370546914</v>
      </c>
    </row>
    <row r="65" spans="1:13" s="55" customFormat="1" ht="18.75" customHeight="1">
      <c r="A65" s="63" t="s">
        <v>11</v>
      </c>
      <c r="B65" s="62">
        <v>0</v>
      </c>
      <c r="C65" s="62">
        <v>0</v>
      </c>
      <c r="D65" s="62">
        <v>4.09086042475053</v>
      </c>
      <c r="E65" s="62">
        <v>1022.3594860670401</v>
      </c>
      <c r="F65" s="62">
        <v>1.39429180323446</v>
      </c>
      <c r="G65" s="62">
        <v>0</v>
      </c>
      <c r="H65" s="62">
        <v>0</v>
      </c>
      <c r="I65" s="62">
        <v>24936.666889</v>
      </c>
      <c r="J65" s="62">
        <v>0</v>
      </c>
      <c r="K65" s="75">
        <v>25964.511527295024</v>
      </c>
    </row>
    <row r="66" spans="1:13" s="55" customFormat="1" ht="18.75" customHeight="1">
      <c r="A66" s="64" t="s">
        <v>13</v>
      </c>
      <c r="B66" s="62">
        <v>0</v>
      </c>
      <c r="C66" s="62">
        <v>0</v>
      </c>
      <c r="D66" s="62">
        <v>5.4555371626538598</v>
      </c>
      <c r="E66" s="62">
        <v>2515.1192237442401</v>
      </c>
      <c r="F66" s="62">
        <v>87.5443934217909</v>
      </c>
      <c r="G66" s="62">
        <v>5.7959840064170898</v>
      </c>
      <c r="H66" s="62">
        <v>0</v>
      </c>
      <c r="I66" s="62">
        <v>21963.789374</v>
      </c>
      <c r="J66" s="62">
        <v>37.550910399140797</v>
      </c>
      <c r="K66" s="75">
        <v>24615.255422734244</v>
      </c>
    </row>
    <row r="67" spans="1:13" s="55" customFormat="1" ht="18.75" customHeight="1">
      <c r="A67" s="63" t="s">
        <v>10</v>
      </c>
      <c r="B67" s="62">
        <v>0</v>
      </c>
      <c r="C67" s="62">
        <v>0</v>
      </c>
      <c r="D67" s="62">
        <v>5.4555371626538598</v>
      </c>
      <c r="E67" s="62">
        <v>1583.53402615357</v>
      </c>
      <c r="F67" s="62">
        <v>87.5443934217909</v>
      </c>
      <c r="G67" s="62">
        <v>5.7959840064170898</v>
      </c>
      <c r="H67" s="62">
        <v>0</v>
      </c>
      <c r="I67" s="62">
        <v>15809.116921000001</v>
      </c>
      <c r="J67" s="62">
        <v>0</v>
      </c>
      <c r="K67" s="75">
        <v>17491.446861744433</v>
      </c>
    </row>
    <row r="68" spans="1:13" s="55" customFormat="1" ht="18.75" customHeight="1">
      <c r="A68" s="63" t="s">
        <v>11</v>
      </c>
      <c r="B68" s="62">
        <v>0</v>
      </c>
      <c r="C68" s="62">
        <v>0</v>
      </c>
      <c r="D68" s="62">
        <v>0</v>
      </c>
      <c r="E68" s="62">
        <v>931.58519759067497</v>
      </c>
      <c r="F68" s="62">
        <v>0</v>
      </c>
      <c r="G68" s="62">
        <v>0</v>
      </c>
      <c r="H68" s="62">
        <v>0</v>
      </c>
      <c r="I68" s="62">
        <v>6154.6724530000001</v>
      </c>
      <c r="J68" s="62">
        <v>37.550910399140797</v>
      </c>
      <c r="K68" s="75">
        <v>7123.8085609898162</v>
      </c>
    </row>
    <row r="69" spans="1:13" s="55" customFormat="1" ht="18.75" customHeight="1">
      <c r="A69" s="60" t="s">
        <v>71</v>
      </c>
      <c r="B69" s="61">
        <v>0</v>
      </c>
      <c r="C69" s="61">
        <v>0</v>
      </c>
      <c r="D69" s="61">
        <v>29.345803</v>
      </c>
      <c r="E69" s="61">
        <v>36085.554871000008</v>
      </c>
      <c r="F69" s="61">
        <v>100.85763</v>
      </c>
      <c r="G69" s="61">
        <v>3.7456000000000003E-2</v>
      </c>
      <c r="H69" s="61">
        <v>0</v>
      </c>
      <c r="I69" s="61">
        <v>242639.314174</v>
      </c>
      <c r="J69" s="61">
        <v>711.48625500000003</v>
      </c>
      <c r="K69" s="75">
        <v>279566.596189</v>
      </c>
    </row>
    <row r="70" spans="1:13" s="55" customFormat="1" ht="18.75" customHeight="1">
      <c r="A70" s="63" t="s">
        <v>10</v>
      </c>
      <c r="B70" s="62">
        <v>0</v>
      </c>
      <c r="C70" s="62">
        <v>0</v>
      </c>
      <c r="D70" s="62">
        <v>29.345803</v>
      </c>
      <c r="E70" s="62">
        <v>36085.554871000008</v>
      </c>
      <c r="F70" s="62">
        <v>100.85763</v>
      </c>
      <c r="G70" s="62">
        <v>3.7456000000000003E-2</v>
      </c>
      <c r="H70" s="62">
        <v>0</v>
      </c>
      <c r="I70" s="62">
        <v>242639.314174</v>
      </c>
      <c r="J70" s="62">
        <v>711.48625500000003</v>
      </c>
      <c r="K70" s="75">
        <v>279566.596189</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1186.9166136366664</v>
      </c>
      <c r="E72" s="62">
        <v>55714.929649094483</v>
      </c>
      <c r="F72" s="62">
        <v>304.41953129868676</v>
      </c>
      <c r="G72" s="62">
        <v>173.44542109799909</v>
      </c>
      <c r="H72" s="62">
        <v>0</v>
      </c>
      <c r="I72" s="62">
        <v>501051.67680100002</v>
      </c>
      <c r="J72" s="62">
        <v>778.22761791489938</v>
      </c>
      <c r="K72" s="75">
        <v>559209.61563404277</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f>910.485241165091+29.345803</f>
        <v>939.83104416509104</v>
      </c>
      <c r="E74" s="62">
        <f>17610.117217751+35857.52344</f>
        <v>53467.640657750999</v>
      </c>
      <c r="F74" s="62">
        <f>203.008698139808+100.85763</f>
        <v>303.86632813980799</v>
      </c>
      <c r="G74" s="62">
        <f>167.044695486393+0.037456</f>
        <v>167.082151486393</v>
      </c>
      <c r="H74" s="62"/>
      <c r="I74" s="62">
        <f>236934.794526+241157.305174</f>
        <v>478092.09970000002</v>
      </c>
      <c r="J74" s="62">
        <f>60.1052152660994+711.484558+0.001697</f>
        <v>771.59147026609946</v>
      </c>
      <c r="K74" s="75">
        <f t="shared" ref="K74" si="1">SUM(B74:J74)</f>
        <v>533742.11135180842</v>
      </c>
    </row>
    <row r="75" spans="1:13" s="55" customFormat="1" ht="18.75" customHeight="1">
      <c r="A75" s="58" t="s">
        <v>104</v>
      </c>
      <c r="B75" s="62">
        <v>0</v>
      </c>
      <c r="C75" s="62">
        <v>0</v>
      </c>
      <c r="D75" s="62">
        <v>209.49191036352599</v>
      </c>
      <c r="E75" s="62">
        <f>615.727227298458+69.5512801225767</f>
        <v>685.27850742103476</v>
      </c>
      <c r="F75" s="62">
        <v>0.55320315887822302</v>
      </c>
      <c r="G75" s="62">
        <v>0.37947066467468299</v>
      </c>
      <c r="H75" s="62"/>
      <c r="I75" s="62">
        <f>4830.150322+336.817984659657</f>
        <v>5166.9683066596572</v>
      </c>
      <c r="J75" s="62">
        <v>6.4476161559998202</v>
      </c>
      <c r="K75" s="75">
        <f t="shared" ref="K75:K79" si="2">SUM(B75:J75)</f>
        <v>6069.1190144237707</v>
      </c>
    </row>
    <row r="76" spans="1:13" s="55" customFormat="1" ht="18.75" customHeight="1">
      <c r="A76" s="58" t="s">
        <v>105</v>
      </c>
      <c r="B76" s="62">
        <v>0</v>
      </c>
      <c r="C76" s="62">
        <v>0</v>
      </c>
      <c r="D76" s="62">
        <v>37.593659108047</v>
      </c>
      <c r="E76" s="62">
        <f>780.103933533203+88.1189344897883</f>
        <v>868.22286802299129</v>
      </c>
      <c r="F76" s="62"/>
      <c r="G76" s="62">
        <v>0.18781494051454201</v>
      </c>
      <c r="H76" s="62"/>
      <c r="I76" s="62">
        <f>9633.22936+671.748223656927</f>
        <v>10304.977583656926</v>
      </c>
      <c r="J76" s="62">
        <v>3.3759651968616702E-2</v>
      </c>
      <c r="K76" s="75">
        <f t="shared" si="2"/>
        <v>11211.015685380447</v>
      </c>
    </row>
    <row r="77" spans="1:13" s="55" customFormat="1" ht="18.75" customHeight="1">
      <c r="A77" s="58" t="s">
        <v>107</v>
      </c>
      <c r="B77" s="62">
        <v>0</v>
      </c>
      <c r="C77" s="62">
        <v>0</v>
      </c>
      <c r="D77" s="62"/>
      <c r="E77" s="62">
        <f>428.381426385853+48.3890841023818</f>
        <v>476.77051048823478</v>
      </c>
      <c r="F77" s="62"/>
      <c r="G77" s="62">
        <v>4.3954748678037303</v>
      </c>
      <c r="H77" s="62"/>
      <c r="I77" s="62">
        <f>4283.174046+298.676015019531</f>
        <v>4581.8500610195315</v>
      </c>
      <c r="J77" s="62">
        <v>0.154771840831496</v>
      </c>
      <c r="K77" s="75">
        <f t="shared" si="2"/>
        <v>5063.170818216402</v>
      </c>
    </row>
    <row r="78" spans="1:13" s="55" customFormat="1" ht="18.75" customHeight="1">
      <c r="A78" s="58" t="s">
        <v>106</v>
      </c>
      <c r="B78" s="62">
        <v>0</v>
      </c>
      <c r="C78" s="62">
        <v>0</v>
      </c>
      <c r="D78" s="62"/>
      <c r="E78" s="62">
        <f>194.516047238681+21.9721322852532</f>
        <v>216.48817952393421</v>
      </c>
      <c r="F78" s="62"/>
      <c r="G78" s="62">
        <v>1.4005091386133599</v>
      </c>
      <c r="H78" s="62"/>
      <c r="I78" s="62">
        <f>2506.249194+174.7667767</f>
        <v>2681.0159706999998</v>
      </c>
      <c r="J78" s="62"/>
      <c r="K78" s="75">
        <f t="shared" si="2"/>
        <v>2898.9046593625471</v>
      </c>
    </row>
    <row r="79" spans="1:13" s="55" customFormat="1" ht="18.75" customHeight="1">
      <c r="A79" s="58" t="s">
        <v>108</v>
      </c>
      <c r="B79" s="62">
        <v>0</v>
      </c>
      <c r="C79" s="62">
        <v>0</v>
      </c>
      <c r="D79" s="62"/>
      <c r="E79" s="62">
        <v>0.52892588727217205</v>
      </c>
      <c r="F79" s="62"/>
      <c r="G79" s="62"/>
      <c r="H79" s="62"/>
      <c r="I79" s="62">
        <v>224.76517899999999</v>
      </c>
      <c r="J79" s="62"/>
      <c r="K79" s="75">
        <f t="shared" si="2"/>
        <v>225.29410488727217</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5.5">
      <c r="A81" s="72" t="s">
        <v>117</v>
      </c>
      <c r="L81" s="69"/>
      <c r="M81" s="69"/>
    </row>
    <row r="82" spans="1:13" ht="32.25" customHeight="1">
      <c r="A82" s="228" t="s">
        <v>3082</v>
      </c>
      <c r="B82" s="228"/>
      <c r="C82" s="228"/>
      <c r="D82" s="228"/>
      <c r="E82" s="228"/>
      <c r="F82" s="228"/>
      <c r="G82" s="228"/>
      <c r="H82" s="228"/>
      <c r="I82" s="228"/>
      <c r="J82" s="228"/>
      <c r="K82" s="228"/>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sqref="A1:X1"/>
    </sheetView>
  </sheetViews>
  <sheetFormatPr defaultColWidth="0" defaultRowHeight="11.5" zeroHeight="1"/>
  <cols>
    <col min="1" max="1" width="56.69921875" style="82" customWidth="1"/>
    <col min="2" max="22" width="15.3984375" style="82" customWidth="1"/>
    <col min="23" max="23" width="16.296875" style="82" customWidth="1"/>
    <col min="24" max="24" width="9.59765625" style="82" hidden="1" customWidth="1"/>
    <col min="25" max="25" width="0" style="82" hidden="1" customWidth="1"/>
    <col min="26" max="26" width="10.3984375" style="82" hidden="1" customWidth="1"/>
    <col min="27" max="16384" width="0" style="82" hidden="1"/>
  </cols>
  <sheetData>
    <row r="1" spans="1:24"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7.5">
      <c r="A2" s="227" t="s">
        <v>3093</v>
      </c>
      <c r="B2" s="227"/>
      <c r="C2" s="227"/>
      <c r="D2" s="227"/>
      <c r="E2" s="227"/>
      <c r="F2" s="227"/>
      <c r="G2" s="227"/>
      <c r="H2" s="227"/>
      <c r="I2" s="227"/>
      <c r="J2" s="227"/>
      <c r="K2" s="227"/>
      <c r="L2" s="227"/>
      <c r="M2" s="227"/>
      <c r="N2" s="227"/>
      <c r="O2" s="227"/>
      <c r="P2" s="227"/>
      <c r="Q2" s="227"/>
      <c r="R2" s="227"/>
      <c r="S2" s="227"/>
      <c r="T2" s="227"/>
      <c r="U2" s="227"/>
      <c r="V2" s="227"/>
      <c r="W2" s="227"/>
    </row>
    <row r="3" spans="1:24" ht="13.5" customHeight="1">
      <c r="A3" s="125"/>
      <c r="B3" s="125"/>
      <c r="C3" s="125"/>
      <c r="D3" s="125"/>
      <c r="E3" s="125"/>
      <c r="F3" s="125"/>
      <c r="G3" s="125"/>
      <c r="H3" s="125"/>
      <c r="I3" s="125"/>
      <c r="J3" s="125"/>
      <c r="K3" s="125"/>
      <c r="L3" s="125"/>
      <c r="M3" s="125"/>
      <c r="N3" s="125"/>
      <c r="O3" s="125"/>
      <c r="P3" s="125"/>
      <c r="Q3" s="125"/>
      <c r="R3" s="125"/>
      <c r="S3" s="125"/>
      <c r="T3" s="125"/>
      <c r="U3" s="125"/>
      <c r="V3" s="125"/>
      <c r="W3" s="125"/>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8" customHeight="1">
      <c r="A5" s="225"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214.19686799999999</v>
      </c>
      <c r="C9" s="62">
        <v>0</v>
      </c>
      <c r="D9" s="62">
        <v>98.488017999999997</v>
      </c>
      <c r="E9" s="62">
        <v>934.04675799999995</v>
      </c>
      <c r="F9" s="62">
        <v>1476.072361</v>
      </c>
      <c r="G9" s="62">
        <v>37028.296600499998</v>
      </c>
      <c r="H9" s="62">
        <v>3083.3647460000002</v>
      </c>
      <c r="I9" s="62">
        <v>6.680345</v>
      </c>
      <c r="J9" s="62">
        <v>7.3709999999999999E-3</v>
      </c>
      <c r="K9" s="62">
        <v>903.13997300000005</v>
      </c>
      <c r="L9" s="62">
        <v>3.634646</v>
      </c>
      <c r="M9" s="62">
        <v>14.698478</v>
      </c>
      <c r="N9" s="62">
        <v>168.27272300000001</v>
      </c>
      <c r="O9" s="62">
        <v>33.417814</v>
      </c>
      <c r="P9" s="62">
        <v>142.45770300000001</v>
      </c>
      <c r="Q9" s="62">
        <v>103.694917</v>
      </c>
      <c r="R9" s="62">
        <v>12.47743</v>
      </c>
      <c r="S9" s="62">
        <v>29.748742</v>
      </c>
      <c r="T9" s="62">
        <v>0</v>
      </c>
      <c r="U9" s="62">
        <v>221.36476999999999</v>
      </c>
      <c r="V9" s="62">
        <v>275.68341299999997</v>
      </c>
      <c r="W9" s="75">
        <v>44749.743676499995</v>
      </c>
      <c r="X9" s="62"/>
    </row>
    <row r="10" spans="1:24" s="84" customFormat="1" ht="18" customHeight="1">
      <c r="A10" s="63" t="s">
        <v>10</v>
      </c>
      <c r="B10" s="62">
        <v>39.076889000000001</v>
      </c>
      <c r="C10" s="62">
        <v>0</v>
      </c>
      <c r="D10" s="62">
        <v>0.796485</v>
      </c>
      <c r="E10" s="62">
        <v>90.920804000000004</v>
      </c>
      <c r="F10" s="62">
        <v>145.30880500000001</v>
      </c>
      <c r="G10" s="62">
        <v>9249.4931744999994</v>
      </c>
      <c r="H10" s="62">
        <v>583.77139499999998</v>
      </c>
      <c r="I10" s="62">
        <v>0</v>
      </c>
      <c r="J10" s="62">
        <v>7.3709999999999999E-3</v>
      </c>
      <c r="K10" s="62">
        <v>105.982705</v>
      </c>
      <c r="L10" s="62">
        <v>0</v>
      </c>
      <c r="M10" s="62">
        <v>0</v>
      </c>
      <c r="N10" s="62">
        <v>2.3604219999999998</v>
      </c>
      <c r="O10" s="62">
        <v>0</v>
      </c>
      <c r="P10" s="62">
        <v>2.891785</v>
      </c>
      <c r="Q10" s="62">
        <v>0.63327599999999995</v>
      </c>
      <c r="R10" s="62">
        <v>0</v>
      </c>
      <c r="S10" s="62">
        <v>0</v>
      </c>
      <c r="T10" s="62">
        <v>0</v>
      </c>
      <c r="U10" s="62">
        <v>23.501999999999999</v>
      </c>
      <c r="V10" s="62">
        <v>82.564279999999997</v>
      </c>
      <c r="W10" s="75">
        <v>10327.309391500001</v>
      </c>
      <c r="X10" s="62"/>
    </row>
    <row r="11" spans="1:24" s="84" customFormat="1" ht="18" customHeight="1">
      <c r="A11" s="63" t="s">
        <v>11</v>
      </c>
      <c r="B11" s="62">
        <v>175.119979</v>
      </c>
      <c r="C11" s="62">
        <v>0</v>
      </c>
      <c r="D11" s="62">
        <v>97.691533000000007</v>
      </c>
      <c r="E11" s="62">
        <v>843.12595399999998</v>
      </c>
      <c r="F11" s="62">
        <v>1330.7635560000001</v>
      </c>
      <c r="G11" s="62">
        <v>27778.803425999999</v>
      </c>
      <c r="H11" s="62">
        <v>2499.593351</v>
      </c>
      <c r="I11" s="62">
        <v>6.680345</v>
      </c>
      <c r="J11" s="62">
        <v>0</v>
      </c>
      <c r="K11" s="62">
        <v>797.15726800000004</v>
      </c>
      <c r="L11" s="62">
        <v>3.634646</v>
      </c>
      <c r="M11" s="62">
        <v>14.698478</v>
      </c>
      <c r="N11" s="62">
        <v>165.91230100000001</v>
      </c>
      <c r="O11" s="62">
        <v>33.417814</v>
      </c>
      <c r="P11" s="62">
        <v>139.56591800000001</v>
      </c>
      <c r="Q11" s="62">
        <v>103.06164099999999</v>
      </c>
      <c r="R11" s="62">
        <v>12.47743</v>
      </c>
      <c r="S11" s="62">
        <v>29.748742</v>
      </c>
      <c r="T11" s="62">
        <v>0</v>
      </c>
      <c r="U11" s="62">
        <v>197.86277000000001</v>
      </c>
      <c r="V11" s="62">
        <v>193.11913300000001</v>
      </c>
      <c r="W11" s="75">
        <v>34422.434284999996</v>
      </c>
      <c r="X11" s="62"/>
    </row>
    <row r="12" spans="1:24" s="84" customFormat="1" ht="18" customHeight="1">
      <c r="A12" s="58" t="s">
        <v>69</v>
      </c>
      <c r="B12" s="62">
        <v>123.519133</v>
      </c>
      <c r="C12" s="62">
        <v>0</v>
      </c>
      <c r="D12" s="62">
        <v>123.26171600000001</v>
      </c>
      <c r="E12" s="62">
        <v>861.89820099999997</v>
      </c>
      <c r="F12" s="62">
        <v>1017.201172</v>
      </c>
      <c r="G12" s="62">
        <v>19746.409939000001</v>
      </c>
      <c r="H12" s="62">
        <v>2258.0832890000001</v>
      </c>
      <c r="I12" s="62">
        <v>7.2903419999999999</v>
      </c>
      <c r="J12" s="62">
        <v>0</v>
      </c>
      <c r="K12" s="62">
        <v>1319.312177</v>
      </c>
      <c r="L12" s="62">
        <v>0</v>
      </c>
      <c r="M12" s="62">
        <v>56.459116000000002</v>
      </c>
      <c r="N12" s="62">
        <v>548.55167500000005</v>
      </c>
      <c r="O12" s="62">
        <v>169.20567399999999</v>
      </c>
      <c r="P12" s="62">
        <v>74.929097999999996</v>
      </c>
      <c r="Q12" s="62">
        <v>372.07679000000002</v>
      </c>
      <c r="R12" s="62">
        <v>8.8439080000000008</v>
      </c>
      <c r="S12" s="62">
        <v>99.895639000000003</v>
      </c>
      <c r="T12" s="62">
        <v>0</v>
      </c>
      <c r="U12" s="62">
        <v>445.254842</v>
      </c>
      <c r="V12" s="62">
        <v>680.843344</v>
      </c>
      <c r="W12" s="75">
        <v>27913.036054999997</v>
      </c>
      <c r="X12" s="62"/>
    </row>
    <row r="13" spans="1:24" s="84" customFormat="1" ht="18" customHeight="1">
      <c r="A13" s="63" t="s">
        <v>10</v>
      </c>
      <c r="B13" s="62">
        <v>2.3179999999999999E-2</v>
      </c>
      <c r="C13" s="62">
        <v>0</v>
      </c>
      <c r="D13" s="62">
        <v>1.3844860000000001</v>
      </c>
      <c r="E13" s="62">
        <v>2.044333</v>
      </c>
      <c r="F13" s="62">
        <v>98.215020999999993</v>
      </c>
      <c r="G13" s="62">
        <v>689.57949899999903</v>
      </c>
      <c r="H13" s="62">
        <v>19.136603000000001</v>
      </c>
      <c r="I13" s="62">
        <v>0</v>
      </c>
      <c r="J13" s="62">
        <v>0</v>
      </c>
      <c r="K13" s="62">
        <v>0.57599999999999996</v>
      </c>
      <c r="L13" s="62">
        <v>0</v>
      </c>
      <c r="M13" s="62">
        <v>0</v>
      </c>
      <c r="N13" s="62">
        <v>0</v>
      </c>
      <c r="O13" s="62">
        <v>0</v>
      </c>
      <c r="P13" s="62">
        <v>1</v>
      </c>
      <c r="Q13" s="62">
        <v>0</v>
      </c>
      <c r="R13" s="62">
        <v>0</v>
      </c>
      <c r="S13" s="62">
        <v>0</v>
      </c>
      <c r="T13" s="62">
        <v>0</v>
      </c>
      <c r="U13" s="62">
        <v>0</v>
      </c>
      <c r="V13" s="62">
        <v>4.5582459999999996</v>
      </c>
      <c r="W13" s="75">
        <v>816.51736799999912</v>
      </c>
      <c r="X13" s="62"/>
    </row>
    <row r="14" spans="1:24" s="84" customFormat="1" ht="18" customHeight="1">
      <c r="A14" s="63" t="s">
        <v>11</v>
      </c>
      <c r="B14" s="62">
        <v>123.495953</v>
      </c>
      <c r="C14" s="62">
        <v>0</v>
      </c>
      <c r="D14" s="62">
        <v>121.87723</v>
      </c>
      <c r="E14" s="62">
        <v>859.85386800000003</v>
      </c>
      <c r="F14" s="62">
        <v>918.98615099999995</v>
      </c>
      <c r="G14" s="62">
        <v>19056.830440000002</v>
      </c>
      <c r="H14" s="62">
        <v>2238.9466860000002</v>
      </c>
      <c r="I14" s="62">
        <v>7.2903419999999999</v>
      </c>
      <c r="J14" s="62">
        <v>0</v>
      </c>
      <c r="K14" s="62">
        <v>1318.736177</v>
      </c>
      <c r="L14" s="62">
        <v>0</v>
      </c>
      <c r="M14" s="62">
        <v>56.459116000000002</v>
      </c>
      <c r="N14" s="62">
        <v>548.55167500000005</v>
      </c>
      <c r="O14" s="62">
        <v>169.20567399999999</v>
      </c>
      <c r="P14" s="62">
        <v>73.929097999999996</v>
      </c>
      <c r="Q14" s="62">
        <v>372.07679000000002</v>
      </c>
      <c r="R14" s="62">
        <v>8.8439080000000008</v>
      </c>
      <c r="S14" s="62">
        <v>99.895639000000003</v>
      </c>
      <c r="T14" s="62">
        <v>0</v>
      </c>
      <c r="U14" s="62">
        <v>445.254842</v>
      </c>
      <c r="V14" s="62">
        <v>676.28509799999995</v>
      </c>
      <c r="W14" s="75">
        <v>27096.518686999996</v>
      </c>
      <c r="X14" s="62"/>
    </row>
    <row r="15" spans="1:24" s="84" customFormat="1" ht="18" customHeight="1">
      <c r="A15" s="64" t="s">
        <v>12</v>
      </c>
      <c r="B15" s="62">
        <v>1.052109</v>
      </c>
      <c r="C15" s="62">
        <v>0</v>
      </c>
      <c r="D15" s="62">
        <v>28.266961999999999</v>
      </c>
      <c r="E15" s="62">
        <v>199.50570400000001</v>
      </c>
      <c r="F15" s="62">
        <v>164.053901</v>
      </c>
      <c r="G15" s="62">
        <v>3151.8140199999998</v>
      </c>
      <c r="H15" s="62">
        <v>461.59004700000003</v>
      </c>
      <c r="I15" s="62">
        <v>2.132984</v>
      </c>
      <c r="J15" s="62">
        <v>0</v>
      </c>
      <c r="K15" s="62">
        <v>62.968434999999999</v>
      </c>
      <c r="L15" s="62">
        <v>0</v>
      </c>
      <c r="M15" s="62">
        <v>0</v>
      </c>
      <c r="N15" s="62">
        <v>25.770256</v>
      </c>
      <c r="O15" s="62">
        <v>0</v>
      </c>
      <c r="P15" s="62">
        <v>1.097434</v>
      </c>
      <c r="Q15" s="62">
        <v>3.0552779999999999</v>
      </c>
      <c r="R15" s="62">
        <v>2.1745E-2</v>
      </c>
      <c r="S15" s="62">
        <v>20</v>
      </c>
      <c r="T15" s="62">
        <v>0</v>
      </c>
      <c r="U15" s="62">
        <v>3.1</v>
      </c>
      <c r="V15" s="62">
        <v>99.528046000000003</v>
      </c>
      <c r="W15" s="75">
        <v>4223.9569210000009</v>
      </c>
      <c r="X15" s="62"/>
    </row>
    <row r="16" spans="1:24" s="84" customFormat="1" ht="18" customHeight="1">
      <c r="A16" s="63" t="s">
        <v>10</v>
      </c>
      <c r="B16" s="62">
        <v>0</v>
      </c>
      <c r="C16" s="62">
        <v>0</v>
      </c>
      <c r="D16" s="62">
        <v>0.41262199999999999</v>
      </c>
      <c r="E16" s="62">
        <v>0.89165700000000003</v>
      </c>
      <c r="F16" s="62">
        <v>0</v>
      </c>
      <c r="G16" s="62">
        <v>35.646434999999997</v>
      </c>
      <c r="H16" s="62">
        <v>120.36503999999999</v>
      </c>
      <c r="I16" s="62">
        <v>0</v>
      </c>
      <c r="J16" s="62">
        <v>0</v>
      </c>
      <c r="K16" s="62">
        <v>1.8389999999999999E-3</v>
      </c>
      <c r="L16" s="62">
        <v>0</v>
      </c>
      <c r="M16" s="62">
        <v>0</v>
      </c>
      <c r="N16" s="62">
        <v>4.3034000000000003E-2</v>
      </c>
      <c r="O16" s="62">
        <v>0</v>
      </c>
      <c r="P16" s="62">
        <v>0.117434</v>
      </c>
      <c r="Q16" s="62">
        <v>4.4920000000000003E-3</v>
      </c>
      <c r="R16" s="62">
        <v>2.1745E-2</v>
      </c>
      <c r="S16" s="62">
        <v>0</v>
      </c>
      <c r="T16" s="62">
        <v>0</v>
      </c>
      <c r="U16" s="62">
        <v>0</v>
      </c>
      <c r="V16" s="62">
        <v>0.26417000000000002</v>
      </c>
      <c r="W16" s="75">
        <v>157.76846800000001</v>
      </c>
      <c r="X16" s="62"/>
    </row>
    <row r="17" spans="1:24" s="84" customFormat="1" ht="18" customHeight="1">
      <c r="A17" s="63" t="s">
        <v>11</v>
      </c>
      <c r="B17" s="62">
        <v>1.052109</v>
      </c>
      <c r="C17" s="62">
        <v>0</v>
      </c>
      <c r="D17" s="62">
        <v>27.854340000000001</v>
      </c>
      <c r="E17" s="62">
        <v>198.614047</v>
      </c>
      <c r="F17" s="62">
        <v>164.053901</v>
      </c>
      <c r="G17" s="62">
        <v>3116.1675850000001</v>
      </c>
      <c r="H17" s="62">
        <v>341.22500700000001</v>
      </c>
      <c r="I17" s="62">
        <v>2.132984</v>
      </c>
      <c r="J17" s="62">
        <v>0</v>
      </c>
      <c r="K17" s="62">
        <v>62.966596000000003</v>
      </c>
      <c r="L17" s="62">
        <v>0</v>
      </c>
      <c r="M17" s="62">
        <v>0</v>
      </c>
      <c r="N17" s="62">
        <v>25.727222000000001</v>
      </c>
      <c r="O17" s="62">
        <v>0</v>
      </c>
      <c r="P17" s="62">
        <v>0.98</v>
      </c>
      <c r="Q17" s="62">
        <v>3.050786</v>
      </c>
      <c r="R17" s="62">
        <v>0</v>
      </c>
      <c r="S17" s="62">
        <v>20</v>
      </c>
      <c r="T17" s="62">
        <v>0</v>
      </c>
      <c r="U17" s="62">
        <v>3.1</v>
      </c>
      <c r="V17" s="62">
        <v>99.263875999999996</v>
      </c>
      <c r="W17" s="75">
        <v>4066.1884529999998</v>
      </c>
      <c r="X17" s="62"/>
    </row>
    <row r="18" spans="1:24" s="84" customFormat="1" ht="18" customHeight="1">
      <c r="A18" s="64" t="s">
        <v>13</v>
      </c>
      <c r="B18" s="62">
        <v>270.88066700000002</v>
      </c>
      <c r="C18" s="62">
        <v>0</v>
      </c>
      <c r="D18" s="62">
        <v>175.46614099999999</v>
      </c>
      <c r="E18" s="62">
        <v>154.76933</v>
      </c>
      <c r="F18" s="62">
        <v>40.911496</v>
      </c>
      <c r="G18" s="62">
        <v>10096.952927</v>
      </c>
      <c r="H18" s="62">
        <v>898.59485600000005</v>
      </c>
      <c r="I18" s="62">
        <v>0.102463</v>
      </c>
      <c r="J18" s="62">
        <v>0.57583399999999996</v>
      </c>
      <c r="K18" s="62">
        <v>106.792103</v>
      </c>
      <c r="L18" s="62">
        <v>0</v>
      </c>
      <c r="M18" s="62">
        <v>0</v>
      </c>
      <c r="N18" s="62">
        <v>77.649213000000003</v>
      </c>
      <c r="O18" s="62">
        <v>6.4776829999999999</v>
      </c>
      <c r="P18" s="62">
        <v>15.242908</v>
      </c>
      <c r="Q18" s="62">
        <v>47.742739</v>
      </c>
      <c r="R18" s="62">
        <v>0.40120899999999998</v>
      </c>
      <c r="S18" s="62">
        <v>3.4556420000000001</v>
      </c>
      <c r="T18" s="62">
        <v>0</v>
      </c>
      <c r="U18" s="62">
        <v>2.1700000000000001E-2</v>
      </c>
      <c r="V18" s="62">
        <v>31.034609</v>
      </c>
      <c r="W18" s="75">
        <v>11927.071519999998</v>
      </c>
      <c r="X18" s="62"/>
    </row>
    <row r="19" spans="1:24" s="84" customFormat="1" ht="18" customHeight="1">
      <c r="A19" s="63" t="s">
        <v>10</v>
      </c>
      <c r="B19" s="62">
        <v>252.344753</v>
      </c>
      <c r="C19" s="62">
        <v>0</v>
      </c>
      <c r="D19" s="62">
        <v>172.37780900000001</v>
      </c>
      <c r="E19" s="62">
        <v>110.47102700000001</v>
      </c>
      <c r="F19" s="62">
        <v>37.390923999999998</v>
      </c>
      <c r="G19" s="62">
        <v>7159.7021439999999</v>
      </c>
      <c r="H19" s="62">
        <v>647.18416300000001</v>
      </c>
      <c r="I19" s="62">
        <v>9.8062999999999997E-2</v>
      </c>
      <c r="J19" s="62">
        <v>0</v>
      </c>
      <c r="K19" s="62">
        <v>76.438250999999994</v>
      </c>
      <c r="L19" s="62">
        <v>0</v>
      </c>
      <c r="M19" s="62">
        <v>0</v>
      </c>
      <c r="N19" s="62">
        <v>7.1972129999999996</v>
      </c>
      <c r="O19" s="62">
        <v>1.9E-2</v>
      </c>
      <c r="P19" s="62">
        <v>11.602907999999999</v>
      </c>
      <c r="Q19" s="62">
        <v>1.882722</v>
      </c>
      <c r="R19" s="62">
        <v>7.3609999999999995E-2</v>
      </c>
      <c r="S19" s="62">
        <v>0</v>
      </c>
      <c r="T19" s="62">
        <v>0</v>
      </c>
      <c r="U19" s="62">
        <v>2.1700000000000001E-2</v>
      </c>
      <c r="V19" s="62">
        <v>9.2673699999999997</v>
      </c>
      <c r="W19" s="75">
        <v>8486.0716569999986</v>
      </c>
      <c r="X19" s="62"/>
    </row>
    <row r="20" spans="1:24" s="84" customFormat="1" ht="18" customHeight="1">
      <c r="A20" s="63" t="s">
        <v>11</v>
      </c>
      <c r="B20" s="62">
        <v>18.535913999999998</v>
      </c>
      <c r="C20" s="62">
        <v>0</v>
      </c>
      <c r="D20" s="62">
        <v>3.0883319999999999</v>
      </c>
      <c r="E20" s="62">
        <v>44.298302999999997</v>
      </c>
      <c r="F20" s="62">
        <v>3.520572</v>
      </c>
      <c r="G20" s="62">
        <v>2937.250783</v>
      </c>
      <c r="H20" s="62">
        <v>251.41069300000001</v>
      </c>
      <c r="I20" s="62">
        <v>4.4000000000000003E-3</v>
      </c>
      <c r="J20" s="62">
        <v>0.57583399999999996</v>
      </c>
      <c r="K20" s="62">
        <v>30.353852</v>
      </c>
      <c r="L20" s="62">
        <v>0</v>
      </c>
      <c r="M20" s="62">
        <v>0</v>
      </c>
      <c r="N20" s="62">
        <v>70.451999999999998</v>
      </c>
      <c r="O20" s="62">
        <v>6.4586829999999997</v>
      </c>
      <c r="P20" s="62">
        <v>3.64</v>
      </c>
      <c r="Q20" s="62">
        <v>45.860016999999999</v>
      </c>
      <c r="R20" s="62">
        <v>0.32759899999999997</v>
      </c>
      <c r="S20" s="62">
        <v>3.4556420000000001</v>
      </c>
      <c r="T20" s="62">
        <v>0</v>
      </c>
      <c r="U20" s="62">
        <v>0</v>
      </c>
      <c r="V20" s="62">
        <v>21.767239</v>
      </c>
      <c r="W20" s="75">
        <v>3440.9998629999996</v>
      </c>
      <c r="X20" s="62"/>
    </row>
    <row r="21" spans="1:24" s="84" customFormat="1" ht="18" customHeight="1">
      <c r="A21" s="60" t="s">
        <v>71</v>
      </c>
      <c r="B21" s="61">
        <v>0</v>
      </c>
      <c r="C21" s="61">
        <v>0</v>
      </c>
      <c r="D21" s="61">
        <v>0</v>
      </c>
      <c r="E21" s="61">
        <v>0</v>
      </c>
      <c r="F21" s="61">
        <v>0</v>
      </c>
      <c r="G21" s="61">
        <v>3326.336667</v>
      </c>
      <c r="H21" s="61">
        <v>198.06413900000001</v>
      </c>
      <c r="I21" s="61">
        <v>0</v>
      </c>
      <c r="J21" s="61">
        <v>0</v>
      </c>
      <c r="K21" s="61">
        <v>0</v>
      </c>
      <c r="L21" s="61">
        <v>0</v>
      </c>
      <c r="M21" s="61">
        <v>0</v>
      </c>
      <c r="N21" s="61">
        <v>0</v>
      </c>
      <c r="O21" s="61">
        <v>0</v>
      </c>
      <c r="P21" s="61">
        <v>0</v>
      </c>
      <c r="Q21" s="61">
        <v>0</v>
      </c>
      <c r="R21" s="61">
        <v>0</v>
      </c>
      <c r="S21" s="61">
        <v>0</v>
      </c>
      <c r="T21" s="61">
        <v>0</v>
      </c>
      <c r="U21" s="61">
        <v>0</v>
      </c>
      <c r="V21" s="61">
        <v>0</v>
      </c>
      <c r="W21" s="75">
        <v>3524.4008060000001</v>
      </c>
      <c r="X21" s="61"/>
    </row>
    <row r="22" spans="1:24" s="84" customFormat="1" ht="18" customHeight="1">
      <c r="A22" s="63" t="s">
        <v>10</v>
      </c>
      <c r="B22" s="62">
        <v>0</v>
      </c>
      <c r="C22" s="62">
        <v>0</v>
      </c>
      <c r="D22" s="62">
        <v>0</v>
      </c>
      <c r="E22" s="62">
        <v>0</v>
      </c>
      <c r="F22" s="62">
        <v>0</v>
      </c>
      <c r="G22" s="129">
        <v>3322.1496670000001</v>
      </c>
      <c r="H22" s="62">
        <v>198.06413900000001</v>
      </c>
      <c r="I22" s="62">
        <v>0</v>
      </c>
      <c r="J22" s="62">
        <v>0</v>
      </c>
      <c r="K22" s="62">
        <v>0</v>
      </c>
      <c r="L22" s="62">
        <v>0</v>
      </c>
      <c r="M22" s="62">
        <v>0</v>
      </c>
      <c r="N22" s="62">
        <v>0</v>
      </c>
      <c r="O22" s="62">
        <v>0</v>
      </c>
      <c r="P22" s="62">
        <v>0</v>
      </c>
      <c r="Q22" s="62">
        <v>0</v>
      </c>
      <c r="R22" s="62">
        <v>0</v>
      </c>
      <c r="S22" s="62">
        <v>0</v>
      </c>
      <c r="T22" s="62">
        <v>0</v>
      </c>
      <c r="U22" s="62">
        <v>0</v>
      </c>
      <c r="V22" s="62">
        <v>0</v>
      </c>
      <c r="W22" s="75">
        <v>3520.2138060000002</v>
      </c>
      <c r="X22" s="62"/>
    </row>
    <row r="23" spans="1:24" s="84" customFormat="1" ht="18" customHeight="1">
      <c r="A23" s="63" t="s">
        <v>11</v>
      </c>
      <c r="B23" s="62">
        <v>0</v>
      </c>
      <c r="C23" s="62">
        <v>0</v>
      </c>
      <c r="D23" s="62">
        <v>0</v>
      </c>
      <c r="E23" s="62">
        <v>0</v>
      </c>
      <c r="F23" s="62">
        <v>0</v>
      </c>
      <c r="G23" s="62">
        <v>4.1870000000000003</v>
      </c>
      <c r="H23" s="62">
        <v>0</v>
      </c>
      <c r="I23" s="62">
        <v>0</v>
      </c>
      <c r="J23" s="62">
        <v>0</v>
      </c>
      <c r="K23" s="62">
        <v>0</v>
      </c>
      <c r="L23" s="62">
        <v>0</v>
      </c>
      <c r="M23" s="62">
        <v>0</v>
      </c>
      <c r="N23" s="62">
        <v>0</v>
      </c>
      <c r="O23" s="62">
        <v>0</v>
      </c>
      <c r="P23" s="62">
        <v>0</v>
      </c>
      <c r="Q23" s="62">
        <v>0</v>
      </c>
      <c r="R23" s="62">
        <v>0</v>
      </c>
      <c r="S23" s="62">
        <v>0</v>
      </c>
      <c r="T23" s="62">
        <v>0</v>
      </c>
      <c r="U23" s="62">
        <v>0</v>
      </c>
      <c r="V23" s="62">
        <v>0</v>
      </c>
      <c r="W23" s="75">
        <v>4.1870000000000003</v>
      </c>
      <c r="X23" s="62"/>
    </row>
    <row r="24" spans="1:24" s="84" customFormat="1" ht="18" customHeight="1">
      <c r="A24" s="58" t="s">
        <v>14</v>
      </c>
      <c r="B24" s="62">
        <v>609.648777</v>
      </c>
      <c r="C24" s="62">
        <v>0</v>
      </c>
      <c r="D24" s="62">
        <v>425.48283700000002</v>
      </c>
      <c r="E24" s="62">
        <v>2150.2199929999997</v>
      </c>
      <c r="F24" s="62">
        <v>2698.23893</v>
      </c>
      <c r="G24" s="62">
        <v>73349.810153500002</v>
      </c>
      <c r="H24" s="62">
        <v>6899.6970769999998</v>
      </c>
      <c r="I24" s="62">
        <v>16.206133999999999</v>
      </c>
      <c r="J24" s="62">
        <v>0.58320499999999997</v>
      </c>
      <c r="K24" s="62">
        <v>2392.2126879999996</v>
      </c>
      <c r="L24" s="62">
        <v>3.634646</v>
      </c>
      <c r="M24" s="62">
        <v>71.157594000000003</v>
      </c>
      <c r="N24" s="62">
        <v>820.24386700000014</v>
      </c>
      <c r="O24" s="62">
        <v>209.10117099999999</v>
      </c>
      <c r="P24" s="62">
        <v>233.72714299999998</v>
      </c>
      <c r="Q24" s="62">
        <v>526.56972399999995</v>
      </c>
      <c r="R24" s="62">
        <v>21.744292000000002</v>
      </c>
      <c r="S24" s="62">
        <v>153.10002300000002</v>
      </c>
      <c r="T24" s="62">
        <v>0</v>
      </c>
      <c r="U24" s="62">
        <v>669.74131199999999</v>
      </c>
      <c r="V24" s="62">
        <v>1087.089412</v>
      </c>
      <c r="W24" s="75">
        <v>92338.208978500013</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0.99037500000000001</v>
      </c>
      <c r="C28" s="62">
        <v>0</v>
      </c>
      <c r="D28" s="62">
        <v>1.71</v>
      </c>
      <c r="E28" s="62">
        <v>0.57566600000000001</v>
      </c>
      <c r="F28" s="62">
        <v>100.40368599999999</v>
      </c>
      <c r="G28" s="62">
        <v>26.263771999999999</v>
      </c>
      <c r="H28" s="62">
        <v>12.717207999999999</v>
      </c>
      <c r="I28" s="62">
        <v>106.674047</v>
      </c>
      <c r="J28" s="62">
        <v>0</v>
      </c>
      <c r="K28" s="62">
        <v>4.7487250000000003</v>
      </c>
      <c r="L28" s="62">
        <v>0</v>
      </c>
      <c r="M28" s="62">
        <v>0</v>
      </c>
      <c r="N28" s="62">
        <v>0</v>
      </c>
      <c r="O28" s="62">
        <v>4.5637410000000003</v>
      </c>
      <c r="P28" s="62">
        <v>0.84355199999999997</v>
      </c>
      <c r="Q28" s="62">
        <v>0.78674900000000003</v>
      </c>
      <c r="R28" s="62">
        <v>0</v>
      </c>
      <c r="S28" s="62">
        <v>0</v>
      </c>
      <c r="T28" s="62">
        <v>0</v>
      </c>
      <c r="U28" s="62">
        <v>8</v>
      </c>
      <c r="V28" s="62">
        <v>80.182243999999997</v>
      </c>
      <c r="W28" s="75">
        <v>348.45976499999995</v>
      </c>
      <c r="X28" s="62"/>
    </row>
    <row r="29" spans="1:24" s="84" customFormat="1" ht="18" customHeight="1">
      <c r="A29" s="63" t="s">
        <v>10</v>
      </c>
      <c r="B29" s="62">
        <v>0</v>
      </c>
      <c r="C29" s="62">
        <v>0</v>
      </c>
      <c r="D29" s="62">
        <v>0</v>
      </c>
      <c r="E29" s="62">
        <v>0</v>
      </c>
      <c r="F29" s="62">
        <v>0.68899999999999995</v>
      </c>
      <c r="G29" s="62">
        <v>0</v>
      </c>
      <c r="H29" s="62">
        <v>0</v>
      </c>
      <c r="I29" s="62">
        <v>0</v>
      </c>
      <c r="J29" s="62">
        <v>0</v>
      </c>
      <c r="K29" s="62">
        <v>0</v>
      </c>
      <c r="L29" s="62">
        <v>0</v>
      </c>
      <c r="M29" s="62">
        <v>0</v>
      </c>
      <c r="N29" s="62">
        <v>0</v>
      </c>
      <c r="O29" s="62">
        <v>0</v>
      </c>
      <c r="P29" s="62">
        <v>0</v>
      </c>
      <c r="Q29" s="62">
        <v>0</v>
      </c>
      <c r="R29" s="62">
        <v>0</v>
      </c>
      <c r="S29" s="62">
        <v>0</v>
      </c>
      <c r="T29" s="62">
        <v>0</v>
      </c>
      <c r="U29" s="62">
        <v>0</v>
      </c>
      <c r="V29" s="62">
        <v>10.483568</v>
      </c>
      <c r="W29" s="75">
        <v>11.172568</v>
      </c>
      <c r="X29" s="62"/>
    </row>
    <row r="30" spans="1:24" s="84" customFormat="1" ht="18" customHeight="1">
      <c r="A30" s="63" t="s">
        <v>11</v>
      </c>
      <c r="B30" s="62">
        <v>0.99037500000000001</v>
      </c>
      <c r="C30" s="62">
        <v>0</v>
      </c>
      <c r="D30" s="62">
        <v>1.71</v>
      </c>
      <c r="E30" s="62">
        <v>0.57566600000000001</v>
      </c>
      <c r="F30" s="62">
        <v>99.714686</v>
      </c>
      <c r="G30" s="62">
        <v>26.263771999999999</v>
      </c>
      <c r="H30" s="62">
        <v>12.717207999999999</v>
      </c>
      <c r="I30" s="62">
        <v>106.674047</v>
      </c>
      <c r="J30" s="62">
        <v>0</v>
      </c>
      <c r="K30" s="62">
        <v>4.7487250000000003</v>
      </c>
      <c r="L30" s="62">
        <v>0</v>
      </c>
      <c r="M30" s="62">
        <v>0</v>
      </c>
      <c r="N30" s="62">
        <v>0</v>
      </c>
      <c r="O30" s="62">
        <v>4.5637410000000003</v>
      </c>
      <c r="P30" s="62">
        <v>0.84355199999999997</v>
      </c>
      <c r="Q30" s="62">
        <v>0.78674900000000003</v>
      </c>
      <c r="R30" s="62">
        <v>0</v>
      </c>
      <c r="S30" s="62">
        <v>0</v>
      </c>
      <c r="T30" s="62">
        <v>0</v>
      </c>
      <c r="U30" s="62">
        <v>8</v>
      </c>
      <c r="V30" s="62">
        <v>69.698676000000006</v>
      </c>
      <c r="W30" s="75">
        <v>337.28719699999999</v>
      </c>
      <c r="X30" s="62"/>
    </row>
    <row r="31" spans="1:24" s="84" customFormat="1" ht="18" customHeight="1">
      <c r="A31" s="58" t="s">
        <v>69</v>
      </c>
      <c r="B31" s="62">
        <v>54.322898000000002</v>
      </c>
      <c r="C31" s="62">
        <v>0</v>
      </c>
      <c r="D31" s="62">
        <v>1.5</v>
      </c>
      <c r="E31" s="62">
        <v>1.019503</v>
      </c>
      <c r="F31" s="62">
        <v>29.198678000000001</v>
      </c>
      <c r="G31" s="62">
        <v>30.545883</v>
      </c>
      <c r="H31" s="62">
        <v>9.0597639999999995</v>
      </c>
      <c r="I31" s="62">
        <v>0</v>
      </c>
      <c r="J31" s="62">
        <v>0</v>
      </c>
      <c r="K31" s="62">
        <v>2.0064299999999999</v>
      </c>
      <c r="L31" s="62">
        <v>0</v>
      </c>
      <c r="M31" s="62">
        <v>0</v>
      </c>
      <c r="N31" s="62">
        <v>0</v>
      </c>
      <c r="O31" s="62">
        <v>3.8482910000000001</v>
      </c>
      <c r="P31" s="62">
        <v>0</v>
      </c>
      <c r="Q31" s="62">
        <v>0</v>
      </c>
      <c r="R31" s="62">
        <v>0</v>
      </c>
      <c r="S31" s="62">
        <v>25.6</v>
      </c>
      <c r="T31" s="62">
        <v>0</v>
      </c>
      <c r="U31" s="62">
        <v>0</v>
      </c>
      <c r="V31" s="62">
        <v>56.890096</v>
      </c>
      <c r="W31" s="75">
        <v>213.99154299999998</v>
      </c>
      <c r="X31" s="62"/>
    </row>
    <row r="32" spans="1:24" s="84" customFormat="1" ht="18" customHeight="1">
      <c r="A32" s="63" t="s">
        <v>10</v>
      </c>
      <c r="B32" s="62">
        <v>0</v>
      </c>
      <c r="C32" s="62">
        <v>0</v>
      </c>
      <c r="D32" s="62">
        <v>0</v>
      </c>
      <c r="E32" s="62">
        <v>0</v>
      </c>
      <c r="F32" s="62">
        <v>4.2728760000000001</v>
      </c>
      <c r="G32" s="62">
        <v>0.142343</v>
      </c>
      <c r="H32" s="62">
        <v>0</v>
      </c>
      <c r="I32" s="62">
        <v>0</v>
      </c>
      <c r="J32" s="62">
        <v>0</v>
      </c>
      <c r="K32" s="62">
        <v>0</v>
      </c>
      <c r="L32" s="62">
        <v>0</v>
      </c>
      <c r="M32" s="62">
        <v>0</v>
      </c>
      <c r="N32" s="62">
        <v>0</v>
      </c>
      <c r="O32" s="62">
        <v>0</v>
      </c>
      <c r="P32" s="62">
        <v>0</v>
      </c>
      <c r="Q32" s="62">
        <v>0</v>
      </c>
      <c r="R32" s="62">
        <v>0</v>
      </c>
      <c r="S32" s="62">
        <v>0</v>
      </c>
      <c r="T32" s="62">
        <v>0</v>
      </c>
      <c r="U32" s="62">
        <v>0</v>
      </c>
      <c r="V32" s="62">
        <v>0</v>
      </c>
      <c r="W32" s="75">
        <v>4.4152190000000004</v>
      </c>
      <c r="X32" s="62"/>
    </row>
    <row r="33" spans="1:24" s="84" customFormat="1" ht="18" customHeight="1">
      <c r="A33" s="63" t="s">
        <v>11</v>
      </c>
      <c r="B33" s="62">
        <v>54.322898000000002</v>
      </c>
      <c r="C33" s="62">
        <v>0</v>
      </c>
      <c r="D33" s="62">
        <v>1.5</v>
      </c>
      <c r="E33" s="62">
        <v>1.019503</v>
      </c>
      <c r="F33" s="62">
        <v>24.925802000000001</v>
      </c>
      <c r="G33" s="62">
        <v>30.40354</v>
      </c>
      <c r="H33" s="62">
        <v>9.0597639999999995</v>
      </c>
      <c r="I33" s="62">
        <v>0</v>
      </c>
      <c r="J33" s="62">
        <v>0</v>
      </c>
      <c r="K33" s="62">
        <v>2.0064299999999999</v>
      </c>
      <c r="L33" s="62">
        <v>0</v>
      </c>
      <c r="M33" s="62">
        <v>0</v>
      </c>
      <c r="N33" s="62">
        <v>0</v>
      </c>
      <c r="O33" s="62">
        <v>3.8482910000000001</v>
      </c>
      <c r="P33" s="62">
        <v>0</v>
      </c>
      <c r="Q33" s="62">
        <v>0</v>
      </c>
      <c r="R33" s="62">
        <v>0</v>
      </c>
      <c r="S33" s="62">
        <v>25.6</v>
      </c>
      <c r="T33" s="62">
        <v>0</v>
      </c>
      <c r="U33" s="62">
        <v>0</v>
      </c>
      <c r="V33" s="62">
        <v>56.890096</v>
      </c>
      <c r="W33" s="75">
        <v>209.576324</v>
      </c>
      <c r="X33" s="62"/>
    </row>
    <row r="34" spans="1:24" s="84" customFormat="1" ht="18" customHeight="1">
      <c r="A34" s="64" t="s">
        <v>12</v>
      </c>
      <c r="B34" s="62">
        <v>0.15384</v>
      </c>
      <c r="C34" s="62">
        <v>0</v>
      </c>
      <c r="D34" s="62">
        <v>0</v>
      </c>
      <c r="E34" s="62">
        <v>0.4</v>
      </c>
      <c r="F34" s="62">
        <v>32.475999999999999</v>
      </c>
      <c r="G34" s="62">
        <v>249.28048899999999</v>
      </c>
      <c r="H34" s="62">
        <v>1.789801</v>
      </c>
      <c r="I34" s="62">
        <v>9.8000000000000007</v>
      </c>
      <c r="J34" s="62">
        <v>0</v>
      </c>
      <c r="K34" s="62">
        <v>0</v>
      </c>
      <c r="L34" s="62">
        <v>0</v>
      </c>
      <c r="M34" s="62">
        <v>0</v>
      </c>
      <c r="N34" s="62">
        <v>0</v>
      </c>
      <c r="O34" s="62">
        <v>0</v>
      </c>
      <c r="P34" s="62">
        <v>0</v>
      </c>
      <c r="Q34" s="62">
        <v>0</v>
      </c>
      <c r="R34" s="62">
        <v>0</v>
      </c>
      <c r="S34" s="62">
        <v>0</v>
      </c>
      <c r="T34" s="62">
        <v>0</v>
      </c>
      <c r="U34" s="62">
        <v>0</v>
      </c>
      <c r="V34" s="62">
        <v>74.521915000000007</v>
      </c>
      <c r="W34" s="75">
        <v>368.42204500000003</v>
      </c>
      <c r="X34" s="62"/>
    </row>
    <row r="35" spans="1:24" s="84" customFormat="1" ht="18" customHeight="1">
      <c r="A35" s="63" t="s">
        <v>10</v>
      </c>
      <c r="B35" s="62">
        <v>0.15384</v>
      </c>
      <c r="C35" s="62">
        <v>0</v>
      </c>
      <c r="D35" s="62">
        <v>0</v>
      </c>
      <c r="E35" s="62">
        <v>0</v>
      </c>
      <c r="F35" s="62">
        <v>0</v>
      </c>
      <c r="G35" s="62">
        <v>226.27594300000001</v>
      </c>
      <c r="H35" s="62">
        <v>0</v>
      </c>
      <c r="I35" s="62">
        <v>0</v>
      </c>
      <c r="J35" s="62">
        <v>0</v>
      </c>
      <c r="K35" s="62">
        <v>0</v>
      </c>
      <c r="L35" s="62">
        <v>0</v>
      </c>
      <c r="M35" s="62">
        <v>0</v>
      </c>
      <c r="N35" s="62">
        <v>0</v>
      </c>
      <c r="O35" s="62">
        <v>0</v>
      </c>
      <c r="P35" s="62">
        <v>0</v>
      </c>
      <c r="Q35" s="62">
        <v>0</v>
      </c>
      <c r="R35" s="62">
        <v>0</v>
      </c>
      <c r="S35" s="62">
        <v>0</v>
      </c>
      <c r="T35" s="62">
        <v>0</v>
      </c>
      <c r="U35" s="62">
        <v>0</v>
      </c>
      <c r="V35" s="62">
        <v>0</v>
      </c>
      <c r="W35" s="75">
        <v>226.42978300000001</v>
      </c>
      <c r="X35" s="62"/>
    </row>
    <row r="36" spans="1:24" s="84" customFormat="1" ht="18" customHeight="1">
      <c r="A36" s="63" t="s">
        <v>11</v>
      </c>
      <c r="B36" s="62">
        <v>0</v>
      </c>
      <c r="C36" s="62">
        <v>0</v>
      </c>
      <c r="D36" s="62">
        <v>0</v>
      </c>
      <c r="E36" s="62">
        <v>0.4</v>
      </c>
      <c r="F36" s="62">
        <v>32.475999999999999</v>
      </c>
      <c r="G36" s="62">
        <v>23.004546000000001</v>
      </c>
      <c r="H36" s="62">
        <v>1.789801</v>
      </c>
      <c r="I36" s="62">
        <v>9.8000000000000007</v>
      </c>
      <c r="J36" s="62">
        <v>0</v>
      </c>
      <c r="K36" s="62">
        <v>0</v>
      </c>
      <c r="L36" s="62">
        <v>0</v>
      </c>
      <c r="M36" s="62">
        <v>0</v>
      </c>
      <c r="N36" s="62">
        <v>0</v>
      </c>
      <c r="O36" s="62">
        <v>0</v>
      </c>
      <c r="P36" s="62">
        <v>0</v>
      </c>
      <c r="Q36" s="62">
        <v>0</v>
      </c>
      <c r="R36" s="62">
        <v>0</v>
      </c>
      <c r="S36" s="62">
        <v>0</v>
      </c>
      <c r="T36" s="62">
        <v>0</v>
      </c>
      <c r="U36" s="62">
        <v>0</v>
      </c>
      <c r="V36" s="62">
        <v>74.521915000000007</v>
      </c>
      <c r="W36" s="75">
        <v>141.99226199999998</v>
      </c>
      <c r="X36" s="62"/>
    </row>
    <row r="37" spans="1:24" s="84" customFormat="1" ht="18" customHeight="1">
      <c r="A37" s="64" t="s">
        <v>13</v>
      </c>
      <c r="B37" s="62">
        <v>3.6241029999999999</v>
      </c>
      <c r="C37" s="62">
        <v>0</v>
      </c>
      <c r="D37" s="62">
        <v>0.10299999999999999</v>
      </c>
      <c r="E37" s="62">
        <v>7.7813420000000004</v>
      </c>
      <c r="F37" s="62">
        <v>0</v>
      </c>
      <c r="G37" s="62">
        <v>2113.7017959999998</v>
      </c>
      <c r="H37" s="62">
        <v>31.089988000000002</v>
      </c>
      <c r="I37" s="62">
        <v>0</v>
      </c>
      <c r="J37" s="62">
        <v>0</v>
      </c>
      <c r="K37" s="62">
        <v>2.5630000000000002</v>
      </c>
      <c r="L37" s="62">
        <v>0</v>
      </c>
      <c r="M37" s="62">
        <v>0</v>
      </c>
      <c r="N37" s="62">
        <v>0</v>
      </c>
      <c r="O37" s="62">
        <v>0</v>
      </c>
      <c r="P37" s="62">
        <v>0</v>
      </c>
      <c r="Q37" s="62">
        <v>0</v>
      </c>
      <c r="R37" s="62">
        <v>0</v>
      </c>
      <c r="S37" s="62">
        <v>0</v>
      </c>
      <c r="T37" s="62">
        <v>0</v>
      </c>
      <c r="U37" s="62">
        <v>0</v>
      </c>
      <c r="V37" s="62">
        <v>0.120571</v>
      </c>
      <c r="W37" s="75">
        <v>2158.9838</v>
      </c>
      <c r="X37" s="62"/>
    </row>
    <row r="38" spans="1:24" s="84" customFormat="1" ht="18" customHeight="1">
      <c r="A38" s="63" t="s">
        <v>10</v>
      </c>
      <c r="B38" s="62">
        <v>3.6241029999999999</v>
      </c>
      <c r="C38" s="62">
        <v>0</v>
      </c>
      <c r="D38" s="62">
        <v>0.10299999999999999</v>
      </c>
      <c r="E38" s="62">
        <v>3.1619999999999999</v>
      </c>
      <c r="F38" s="62">
        <v>0</v>
      </c>
      <c r="G38" s="62">
        <v>483.27437600000002</v>
      </c>
      <c r="H38" s="62">
        <v>30.382190000000001</v>
      </c>
      <c r="I38" s="62">
        <v>0</v>
      </c>
      <c r="J38" s="62">
        <v>0</v>
      </c>
      <c r="K38" s="62">
        <v>2.5630000000000002</v>
      </c>
      <c r="L38" s="62">
        <v>0</v>
      </c>
      <c r="M38" s="62">
        <v>0</v>
      </c>
      <c r="N38" s="62">
        <v>0</v>
      </c>
      <c r="O38" s="62">
        <v>0</v>
      </c>
      <c r="P38" s="62">
        <v>0</v>
      </c>
      <c r="Q38" s="62">
        <v>0</v>
      </c>
      <c r="R38" s="62">
        <v>0</v>
      </c>
      <c r="S38" s="62">
        <v>0</v>
      </c>
      <c r="T38" s="62">
        <v>0</v>
      </c>
      <c r="U38" s="62">
        <v>0</v>
      </c>
      <c r="V38" s="62">
        <v>0.120571</v>
      </c>
      <c r="W38" s="75">
        <v>523.22924</v>
      </c>
      <c r="X38" s="62"/>
    </row>
    <row r="39" spans="1:24" s="84" customFormat="1" ht="18" customHeight="1">
      <c r="A39" s="63" t="s">
        <v>11</v>
      </c>
      <c r="B39" s="62">
        <v>0</v>
      </c>
      <c r="C39" s="62">
        <v>0</v>
      </c>
      <c r="D39" s="62">
        <v>0</v>
      </c>
      <c r="E39" s="62">
        <v>4.6193419999999996</v>
      </c>
      <c r="F39" s="62">
        <v>0</v>
      </c>
      <c r="G39" s="62">
        <v>1630.42742</v>
      </c>
      <c r="H39" s="62">
        <v>0.70779800000000004</v>
      </c>
      <c r="I39" s="62">
        <v>0</v>
      </c>
      <c r="J39" s="62">
        <v>0</v>
      </c>
      <c r="K39" s="62">
        <v>0</v>
      </c>
      <c r="L39" s="62">
        <v>0</v>
      </c>
      <c r="M39" s="62">
        <v>0</v>
      </c>
      <c r="N39" s="62">
        <v>0</v>
      </c>
      <c r="O39" s="62">
        <v>0</v>
      </c>
      <c r="P39" s="62">
        <v>0</v>
      </c>
      <c r="Q39" s="62">
        <v>0</v>
      </c>
      <c r="R39" s="62">
        <v>0</v>
      </c>
      <c r="S39" s="62">
        <v>0</v>
      </c>
      <c r="T39" s="62">
        <v>0</v>
      </c>
      <c r="U39" s="62">
        <v>0</v>
      </c>
      <c r="V39" s="62">
        <v>0</v>
      </c>
      <c r="W39" s="75">
        <v>1635.7545599999999</v>
      </c>
      <c r="X39" s="62"/>
    </row>
    <row r="40" spans="1:24" s="84" customFormat="1" ht="18" customHeight="1">
      <c r="A40" s="60" t="s">
        <v>71</v>
      </c>
      <c r="B40" s="61">
        <v>39.084809</v>
      </c>
      <c r="C40" s="61">
        <v>0</v>
      </c>
      <c r="D40" s="61">
        <v>0.10299999999999999</v>
      </c>
      <c r="E40" s="61">
        <v>0</v>
      </c>
      <c r="F40" s="61">
        <v>0</v>
      </c>
      <c r="G40" s="61">
        <v>16.613721000000002</v>
      </c>
      <c r="H40" s="61">
        <v>0.51757500000000001</v>
      </c>
      <c r="I40" s="61">
        <v>0</v>
      </c>
      <c r="J40" s="61">
        <v>0</v>
      </c>
      <c r="K40" s="61">
        <v>6.2E-2</v>
      </c>
      <c r="L40" s="61">
        <v>0</v>
      </c>
      <c r="M40" s="61">
        <v>0.47939999999999999</v>
      </c>
      <c r="N40" s="61">
        <v>0</v>
      </c>
      <c r="O40" s="61">
        <v>0</v>
      </c>
      <c r="P40" s="61">
        <v>0</v>
      </c>
      <c r="Q40" s="61">
        <v>0</v>
      </c>
      <c r="R40" s="61">
        <v>0</v>
      </c>
      <c r="S40" s="61">
        <v>0</v>
      </c>
      <c r="T40" s="61">
        <v>0</v>
      </c>
      <c r="U40" s="61">
        <v>3.237063</v>
      </c>
      <c r="V40" s="61">
        <v>0</v>
      </c>
      <c r="W40" s="75">
        <v>60.097567999999995</v>
      </c>
      <c r="X40" s="61"/>
    </row>
    <row r="41" spans="1:24" s="84" customFormat="1" ht="18" customHeight="1">
      <c r="A41" s="63" t="s">
        <v>10</v>
      </c>
      <c r="B41" s="62">
        <v>0.46132499999999999</v>
      </c>
      <c r="C41" s="62">
        <v>0</v>
      </c>
      <c r="D41" s="62">
        <v>0.10299999999999999</v>
      </c>
      <c r="E41" s="62">
        <v>0</v>
      </c>
      <c r="F41" s="62">
        <v>0</v>
      </c>
      <c r="G41" s="62">
        <v>12.417921</v>
      </c>
      <c r="H41" s="62">
        <v>0.51757500000000001</v>
      </c>
      <c r="I41" s="62">
        <v>0</v>
      </c>
      <c r="J41" s="62">
        <v>0</v>
      </c>
      <c r="K41" s="62">
        <v>6.2E-2</v>
      </c>
      <c r="L41" s="62">
        <v>0</v>
      </c>
      <c r="M41" s="62">
        <v>0</v>
      </c>
      <c r="N41" s="62">
        <v>0</v>
      </c>
      <c r="O41" s="62">
        <v>0</v>
      </c>
      <c r="P41" s="62">
        <v>0</v>
      </c>
      <c r="Q41" s="62">
        <v>0</v>
      </c>
      <c r="R41" s="62">
        <v>0</v>
      </c>
      <c r="S41" s="62">
        <v>0</v>
      </c>
      <c r="T41" s="62">
        <v>0</v>
      </c>
      <c r="U41" s="62">
        <v>0</v>
      </c>
      <c r="V41" s="62">
        <v>0</v>
      </c>
      <c r="W41" s="75">
        <v>13.561821</v>
      </c>
      <c r="X41" s="62"/>
    </row>
    <row r="42" spans="1:24" s="84" customFormat="1" ht="18" customHeight="1">
      <c r="A42" s="63" t="s">
        <v>11</v>
      </c>
      <c r="B42" s="62">
        <v>38.623483999999998</v>
      </c>
      <c r="C42" s="62">
        <v>0</v>
      </c>
      <c r="D42" s="62">
        <v>0</v>
      </c>
      <c r="E42" s="62">
        <v>0</v>
      </c>
      <c r="F42" s="62">
        <v>0</v>
      </c>
      <c r="G42" s="62">
        <v>4.1958000000000002</v>
      </c>
      <c r="H42" s="62">
        <v>0</v>
      </c>
      <c r="I42" s="62">
        <v>0</v>
      </c>
      <c r="J42" s="62">
        <v>0</v>
      </c>
      <c r="K42" s="62">
        <v>0</v>
      </c>
      <c r="L42" s="62">
        <v>0</v>
      </c>
      <c r="M42" s="62">
        <v>0.47939999999999999</v>
      </c>
      <c r="N42" s="62">
        <v>0</v>
      </c>
      <c r="O42" s="62">
        <v>0</v>
      </c>
      <c r="P42" s="62">
        <v>0</v>
      </c>
      <c r="Q42" s="62">
        <v>0</v>
      </c>
      <c r="R42" s="62">
        <v>0</v>
      </c>
      <c r="S42" s="62">
        <v>0</v>
      </c>
      <c r="T42" s="62">
        <v>0</v>
      </c>
      <c r="U42" s="62">
        <v>3.237063</v>
      </c>
      <c r="V42" s="62">
        <v>0</v>
      </c>
      <c r="W42" s="75">
        <v>46.535746999999994</v>
      </c>
      <c r="X42" s="62"/>
    </row>
    <row r="43" spans="1:24" s="84" customFormat="1" ht="18" customHeight="1">
      <c r="A43" s="58" t="s">
        <v>14</v>
      </c>
      <c r="B43" s="62">
        <v>98.17602500000001</v>
      </c>
      <c r="C43" s="62">
        <v>0</v>
      </c>
      <c r="D43" s="62">
        <v>3.4160000000000004</v>
      </c>
      <c r="E43" s="62">
        <v>9.7765110000000011</v>
      </c>
      <c r="F43" s="62">
        <v>162.07836399999999</v>
      </c>
      <c r="G43" s="62">
        <v>2436.4056610000002</v>
      </c>
      <c r="H43" s="62">
        <v>55.174336000000004</v>
      </c>
      <c r="I43" s="62">
        <v>116.474047</v>
      </c>
      <c r="J43" s="62">
        <v>0</v>
      </c>
      <c r="K43" s="62">
        <v>9.3801550000000002</v>
      </c>
      <c r="L43" s="62">
        <v>0</v>
      </c>
      <c r="M43" s="62">
        <v>0.47939999999999999</v>
      </c>
      <c r="N43" s="62">
        <v>0</v>
      </c>
      <c r="O43" s="62">
        <v>8.412032</v>
      </c>
      <c r="P43" s="62">
        <v>0.84355199999999997</v>
      </c>
      <c r="Q43" s="62">
        <v>0.78674900000000003</v>
      </c>
      <c r="R43" s="62">
        <v>0</v>
      </c>
      <c r="S43" s="62">
        <v>25.6</v>
      </c>
      <c r="T43" s="62">
        <v>0</v>
      </c>
      <c r="U43" s="62">
        <v>11.237062999999999</v>
      </c>
      <c r="V43" s="62">
        <v>211.71482600000002</v>
      </c>
      <c r="W43" s="75">
        <v>3149.9547210000001</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30.134202999999999</v>
      </c>
      <c r="C45" s="62">
        <v>0</v>
      </c>
      <c r="D45" s="62">
        <v>1.54</v>
      </c>
      <c r="E45" s="62">
        <v>0.22</v>
      </c>
      <c r="F45" s="62">
        <v>66.025035000000003</v>
      </c>
      <c r="G45" s="62">
        <v>132.87142499999999</v>
      </c>
      <c r="H45" s="62">
        <v>10.072269</v>
      </c>
      <c r="I45" s="62">
        <v>0</v>
      </c>
      <c r="J45" s="62">
        <v>0</v>
      </c>
      <c r="K45" s="62">
        <v>5.3924300000000001</v>
      </c>
      <c r="L45" s="62">
        <v>0</v>
      </c>
      <c r="M45" s="62">
        <v>0</v>
      </c>
      <c r="N45" s="62">
        <v>0</v>
      </c>
      <c r="O45" s="62">
        <v>8.412032</v>
      </c>
      <c r="P45" s="62">
        <v>0</v>
      </c>
      <c r="Q45" s="62">
        <v>0</v>
      </c>
      <c r="R45" s="62">
        <v>0</v>
      </c>
      <c r="S45" s="62">
        <v>0</v>
      </c>
      <c r="T45" s="62">
        <v>0</v>
      </c>
      <c r="U45" s="62">
        <v>8</v>
      </c>
      <c r="V45" s="62">
        <v>27.706502</v>
      </c>
      <c r="W45" s="75">
        <v>290.373896</v>
      </c>
      <c r="X45" s="62">
        <v>2711.3571793970068</v>
      </c>
    </row>
    <row r="46" spans="1:24" s="55" customFormat="1" ht="18.75" customHeight="1">
      <c r="A46" s="58" t="s">
        <v>104</v>
      </c>
      <c r="B46" s="62">
        <v>46.383595999999997</v>
      </c>
      <c r="C46" s="62">
        <v>0</v>
      </c>
      <c r="D46" s="62">
        <v>5.1999999999999998E-2</v>
      </c>
      <c r="E46" s="62">
        <v>2.4125030000000001</v>
      </c>
      <c r="F46" s="62">
        <v>45.492244999999997</v>
      </c>
      <c r="G46" s="62">
        <v>1269.2399290000001</v>
      </c>
      <c r="H46" s="62">
        <v>12.042740999999999</v>
      </c>
      <c r="I46" s="62">
        <v>7.4047000000000002E-2</v>
      </c>
      <c r="J46" s="62">
        <v>0</v>
      </c>
      <c r="K46" s="62">
        <v>1.3640369999999999</v>
      </c>
      <c r="L46" s="62">
        <v>0</v>
      </c>
      <c r="M46" s="62">
        <v>0</v>
      </c>
      <c r="N46" s="62">
        <v>0</v>
      </c>
      <c r="O46" s="62">
        <v>0</v>
      </c>
      <c r="P46" s="62">
        <v>0</v>
      </c>
      <c r="Q46" s="62">
        <v>0</v>
      </c>
      <c r="R46" s="62">
        <v>0</v>
      </c>
      <c r="S46" s="62">
        <v>0</v>
      </c>
      <c r="T46" s="62">
        <v>0</v>
      </c>
      <c r="U46" s="62">
        <v>1.79</v>
      </c>
      <c r="V46" s="62">
        <v>58.023991000000002</v>
      </c>
      <c r="W46" s="75">
        <v>1436.8750890000001</v>
      </c>
      <c r="X46" s="62"/>
    </row>
    <row r="47" spans="1:24" s="55" customFormat="1" ht="18.75" customHeight="1">
      <c r="A47" s="58" t="s">
        <v>105</v>
      </c>
      <c r="B47" s="62">
        <v>3.991752</v>
      </c>
      <c r="C47" s="62">
        <v>0</v>
      </c>
      <c r="D47" s="62">
        <v>7.0000000000000007E-2</v>
      </c>
      <c r="E47" s="62">
        <v>6.1588079999999996</v>
      </c>
      <c r="F47" s="62">
        <v>3.5828009999999999</v>
      </c>
      <c r="G47" s="62">
        <v>265.857078</v>
      </c>
      <c r="H47" s="62">
        <v>25.935469999999999</v>
      </c>
      <c r="I47" s="62">
        <v>0</v>
      </c>
      <c r="J47" s="62">
        <v>0</v>
      </c>
      <c r="K47" s="62">
        <v>1.2625690000000001</v>
      </c>
      <c r="L47" s="62">
        <v>0</v>
      </c>
      <c r="M47" s="62">
        <v>0.47939999999999999</v>
      </c>
      <c r="N47" s="62">
        <v>0</v>
      </c>
      <c r="O47" s="62">
        <v>0</v>
      </c>
      <c r="P47" s="62">
        <v>0</v>
      </c>
      <c r="Q47" s="62">
        <v>5.8329999999999996E-3</v>
      </c>
      <c r="R47" s="62">
        <v>0</v>
      </c>
      <c r="S47" s="62">
        <v>0</v>
      </c>
      <c r="T47" s="62">
        <v>0</v>
      </c>
      <c r="U47" s="62">
        <v>0</v>
      </c>
      <c r="V47" s="62">
        <v>50.825007999999997</v>
      </c>
      <c r="W47" s="75">
        <v>358.16871900000001</v>
      </c>
      <c r="X47" s="62"/>
    </row>
    <row r="48" spans="1:24" s="55" customFormat="1" ht="18.75" customHeight="1">
      <c r="A48" s="58" t="s">
        <v>107</v>
      </c>
      <c r="B48" s="62">
        <v>17.666474000000001</v>
      </c>
      <c r="C48" s="62">
        <v>0</v>
      </c>
      <c r="D48" s="62">
        <v>4.3999999999999997E-2</v>
      </c>
      <c r="E48" s="62">
        <v>0.56899999999999995</v>
      </c>
      <c r="F48" s="62">
        <v>12.904646</v>
      </c>
      <c r="G48" s="62">
        <v>768.07042400000103</v>
      </c>
      <c r="H48" s="62">
        <v>5.726966</v>
      </c>
      <c r="I48" s="62">
        <v>0</v>
      </c>
      <c r="J48" s="62">
        <v>0</v>
      </c>
      <c r="K48" s="62">
        <v>0.78462399999999999</v>
      </c>
      <c r="L48" s="62">
        <v>0</v>
      </c>
      <c r="M48" s="62">
        <v>0</v>
      </c>
      <c r="N48" s="62">
        <v>0</v>
      </c>
      <c r="O48" s="62">
        <v>0</v>
      </c>
      <c r="P48" s="62">
        <v>0</v>
      </c>
      <c r="Q48" s="62">
        <v>0.26171499999999998</v>
      </c>
      <c r="R48" s="62">
        <v>0</v>
      </c>
      <c r="S48" s="62">
        <v>0</v>
      </c>
      <c r="T48" s="62">
        <v>0</v>
      </c>
      <c r="U48" s="62">
        <v>1.447063</v>
      </c>
      <c r="V48" s="62">
        <v>45.782871</v>
      </c>
      <c r="W48" s="75">
        <v>853.25778300000093</v>
      </c>
      <c r="X48" s="62"/>
    </row>
    <row r="49" spans="1:24" s="55" customFormat="1" ht="18.75" customHeight="1">
      <c r="A49" s="58" t="s">
        <v>106</v>
      </c>
      <c r="B49" s="62">
        <v>0</v>
      </c>
      <c r="C49" s="62">
        <v>0</v>
      </c>
      <c r="D49" s="62">
        <v>1.71</v>
      </c>
      <c r="E49" s="62">
        <v>7.9457E-2</v>
      </c>
      <c r="F49" s="62">
        <v>11.073637</v>
      </c>
      <c r="G49" s="62">
        <v>0.36680499999999999</v>
      </c>
      <c r="H49" s="62">
        <v>1.39689</v>
      </c>
      <c r="I49" s="62">
        <v>0</v>
      </c>
      <c r="J49" s="62">
        <v>0</v>
      </c>
      <c r="K49" s="62">
        <v>0.57649499999999998</v>
      </c>
      <c r="L49" s="62">
        <v>0</v>
      </c>
      <c r="M49" s="62">
        <v>0</v>
      </c>
      <c r="N49" s="62">
        <v>0</v>
      </c>
      <c r="O49" s="62">
        <v>0</v>
      </c>
      <c r="P49" s="62">
        <v>0.84355199999999997</v>
      </c>
      <c r="Q49" s="62">
        <v>0.51920100000000002</v>
      </c>
      <c r="R49" s="62">
        <v>0</v>
      </c>
      <c r="S49" s="62">
        <v>0</v>
      </c>
      <c r="T49" s="62">
        <v>0</v>
      </c>
      <c r="U49" s="62">
        <v>0</v>
      </c>
      <c r="V49" s="62">
        <v>21.376453999999999</v>
      </c>
      <c r="W49" s="75">
        <v>37.942490999999997</v>
      </c>
      <c r="X49" s="62"/>
    </row>
    <row r="50" spans="1:24" s="55" customFormat="1" ht="18.75" customHeight="1">
      <c r="A50" s="58" t="s">
        <v>108</v>
      </c>
      <c r="B50" s="62">
        <v>0</v>
      </c>
      <c r="C50" s="62">
        <v>0</v>
      </c>
      <c r="D50" s="62">
        <v>0</v>
      </c>
      <c r="E50" s="62">
        <v>0.33674300000000001</v>
      </c>
      <c r="F50" s="62">
        <v>23</v>
      </c>
      <c r="G50" s="62">
        <v>0</v>
      </c>
      <c r="H50" s="62">
        <v>0</v>
      </c>
      <c r="I50" s="62">
        <v>116.4</v>
      </c>
      <c r="J50" s="62">
        <v>0</v>
      </c>
      <c r="K50" s="62">
        <v>0</v>
      </c>
      <c r="L50" s="62">
        <v>0</v>
      </c>
      <c r="M50" s="62">
        <v>0</v>
      </c>
      <c r="N50" s="62">
        <v>0</v>
      </c>
      <c r="O50" s="62">
        <v>0</v>
      </c>
      <c r="P50" s="62">
        <v>0</v>
      </c>
      <c r="Q50" s="62">
        <v>0</v>
      </c>
      <c r="R50" s="62">
        <v>0</v>
      </c>
      <c r="S50" s="62">
        <v>25.6</v>
      </c>
      <c r="T50" s="62">
        <v>0</v>
      </c>
      <c r="U50" s="62">
        <v>0</v>
      </c>
      <c r="V50" s="62">
        <v>0</v>
      </c>
      <c r="W50" s="75">
        <v>165.33674299999998</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8</v>
      </c>
      <c r="W51" s="75">
        <v>8</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3.2484890000000002</v>
      </c>
      <c r="C53" s="62">
        <v>0</v>
      </c>
      <c r="D53" s="62">
        <v>0.20599999999999999</v>
      </c>
      <c r="E53" s="62">
        <v>7.7813420000000004</v>
      </c>
      <c r="F53" s="62">
        <v>0</v>
      </c>
      <c r="G53" s="62">
        <v>2277.0250689999998</v>
      </c>
      <c r="H53" s="62">
        <v>18.576941000000001</v>
      </c>
      <c r="I53" s="62">
        <v>0</v>
      </c>
      <c r="J53" s="62">
        <v>0</v>
      </c>
      <c r="K53" s="62">
        <v>2.625</v>
      </c>
      <c r="L53" s="62">
        <v>0</v>
      </c>
      <c r="M53" s="62">
        <v>0</v>
      </c>
      <c r="N53" s="62">
        <v>0</v>
      </c>
      <c r="O53" s="62">
        <v>0</v>
      </c>
      <c r="P53" s="62">
        <v>0</v>
      </c>
      <c r="Q53" s="62">
        <v>0</v>
      </c>
      <c r="R53" s="62">
        <v>0</v>
      </c>
      <c r="S53" s="62">
        <v>0</v>
      </c>
      <c r="T53" s="62">
        <v>0</v>
      </c>
      <c r="U53" s="62">
        <v>0</v>
      </c>
      <c r="V53" s="62">
        <v>168.471914</v>
      </c>
      <c r="W53" s="75">
        <v>2477.9347549999998</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427.96240399999999</v>
      </c>
      <c r="C57" s="62">
        <v>0</v>
      </c>
      <c r="D57" s="62">
        <v>302.83688649999999</v>
      </c>
      <c r="E57" s="62">
        <v>2991.0752229999998</v>
      </c>
      <c r="F57" s="62">
        <v>3416.9522080000002</v>
      </c>
      <c r="G57" s="62">
        <v>82704.446171999996</v>
      </c>
      <c r="H57" s="62">
        <v>3139.78361</v>
      </c>
      <c r="I57" s="62">
        <v>806.35173599999996</v>
      </c>
      <c r="J57" s="62">
        <v>0</v>
      </c>
      <c r="K57" s="62">
        <v>2029.556407</v>
      </c>
      <c r="L57" s="62">
        <v>0</v>
      </c>
      <c r="M57" s="62">
        <v>13.35201</v>
      </c>
      <c r="N57" s="62">
        <v>571.85714900000005</v>
      </c>
      <c r="O57" s="62">
        <v>375.71245900000002</v>
      </c>
      <c r="P57" s="62">
        <v>141.425862</v>
      </c>
      <c r="Q57" s="62">
        <v>205.99125699999999</v>
      </c>
      <c r="R57" s="62">
        <v>20.894704999999998</v>
      </c>
      <c r="S57" s="62">
        <v>91.908816000000002</v>
      </c>
      <c r="T57" s="62">
        <v>0</v>
      </c>
      <c r="U57" s="62">
        <v>347.48821500000003</v>
      </c>
      <c r="V57" s="62">
        <v>1594.957347</v>
      </c>
      <c r="W57" s="75">
        <v>99182.552466499998</v>
      </c>
      <c r="X57" s="62"/>
    </row>
    <row r="58" spans="1:24" s="84" customFormat="1" ht="18" customHeight="1">
      <c r="A58" s="63" t="s">
        <v>10</v>
      </c>
      <c r="B58" s="62">
        <v>0</v>
      </c>
      <c r="C58" s="62">
        <v>0</v>
      </c>
      <c r="D58" s="62">
        <v>5.2485885000000003</v>
      </c>
      <c r="E58" s="62">
        <v>368.82976200000002</v>
      </c>
      <c r="F58" s="62">
        <v>443.13219800000002</v>
      </c>
      <c r="G58" s="62">
        <v>13995.669854</v>
      </c>
      <c r="H58" s="62">
        <v>336.59131200000002</v>
      </c>
      <c r="I58" s="62">
        <v>9.4925990000000002</v>
      </c>
      <c r="J58" s="62">
        <v>0</v>
      </c>
      <c r="K58" s="62">
        <v>125.06384300000001</v>
      </c>
      <c r="L58" s="62">
        <v>0</v>
      </c>
      <c r="M58" s="62">
        <v>0</v>
      </c>
      <c r="N58" s="62">
        <v>0</v>
      </c>
      <c r="O58" s="62">
        <v>0</v>
      </c>
      <c r="P58" s="62">
        <v>0</v>
      </c>
      <c r="Q58" s="62">
        <v>0</v>
      </c>
      <c r="R58" s="62">
        <v>0</v>
      </c>
      <c r="S58" s="62">
        <v>0</v>
      </c>
      <c r="T58" s="62">
        <v>0</v>
      </c>
      <c r="U58" s="62">
        <v>0</v>
      </c>
      <c r="V58" s="62">
        <v>96.653592000000003</v>
      </c>
      <c r="W58" s="75">
        <v>15380.681748499999</v>
      </c>
      <c r="X58" s="62"/>
    </row>
    <row r="59" spans="1:24" s="84" customFormat="1" ht="18" customHeight="1">
      <c r="A59" s="63" t="s">
        <v>11</v>
      </c>
      <c r="B59" s="62">
        <v>427.96240399999999</v>
      </c>
      <c r="C59" s="62">
        <v>0</v>
      </c>
      <c r="D59" s="62">
        <v>297.58829800000001</v>
      </c>
      <c r="E59" s="62">
        <v>2622.245461</v>
      </c>
      <c r="F59" s="62">
        <v>2973.8200099999999</v>
      </c>
      <c r="G59" s="62">
        <v>68708.776318000004</v>
      </c>
      <c r="H59" s="62">
        <v>2803.1922979999999</v>
      </c>
      <c r="I59" s="62">
        <v>796.85913700000003</v>
      </c>
      <c r="J59" s="62">
        <v>0</v>
      </c>
      <c r="K59" s="62">
        <v>1904.4925639999999</v>
      </c>
      <c r="L59" s="62">
        <v>0</v>
      </c>
      <c r="M59" s="62">
        <v>13.35201</v>
      </c>
      <c r="N59" s="62">
        <v>571.85714900000005</v>
      </c>
      <c r="O59" s="62">
        <v>375.71245900000002</v>
      </c>
      <c r="P59" s="62">
        <v>141.425862</v>
      </c>
      <c r="Q59" s="62">
        <v>205.99125699999999</v>
      </c>
      <c r="R59" s="62">
        <v>20.894704999999998</v>
      </c>
      <c r="S59" s="62">
        <v>91.908816000000002</v>
      </c>
      <c r="T59" s="62">
        <v>0</v>
      </c>
      <c r="U59" s="62">
        <v>347.48821500000003</v>
      </c>
      <c r="V59" s="62">
        <v>1498.3037549999999</v>
      </c>
      <c r="W59" s="75">
        <v>83801.87071800002</v>
      </c>
      <c r="X59" s="62"/>
    </row>
    <row r="60" spans="1:24" s="84" customFormat="1" ht="18" customHeight="1">
      <c r="A60" s="58" t="s">
        <v>69</v>
      </c>
      <c r="B60" s="62">
        <v>49.390828999999997</v>
      </c>
      <c r="C60" s="62">
        <v>0</v>
      </c>
      <c r="D60" s="62">
        <v>7.9685180000000004</v>
      </c>
      <c r="E60" s="62">
        <v>4742.1957400000001</v>
      </c>
      <c r="F60" s="62">
        <v>603.43008399999997</v>
      </c>
      <c r="G60" s="62">
        <v>35970.739062000001</v>
      </c>
      <c r="H60" s="62">
        <v>236.232057</v>
      </c>
      <c r="I60" s="62">
        <v>404.20266400000003</v>
      </c>
      <c r="J60" s="62">
        <v>0</v>
      </c>
      <c r="K60" s="62">
        <v>54.081294</v>
      </c>
      <c r="L60" s="62">
        <v>0</v>
      </c>
      <c r="M60" s="62">
        <v>0.3</v>
      </c>
      <c r="N60" s="62">
        <v>6.0557910000000001</v>
      </c>
      <c r="O60" s="62">
        <v>61.447572000000001</v>
      </c>
      <c r="P60" s="62">
        <v>10.230745000000001</v>
      </c>
      <c r="Q60" s="62">
        <v>34.700000000000003</v>
      </c>
      <c r="R60" s="62">
        <v>0</v>
      </c>
      <c r="S60" s="62">
        <v>37.828941999999998</v>
      </c>
      <c r="T60" s="62">
        <v>0</v>
      </c>
      <c r="U60" s="62">
        <v>8.8000000000000007</v>
      </c>
      <c r="V60" s="62">
        <v>4771.4278809999996</v>
      </c>
      <c r="W60" s="75">
        <v>46999.031178999998</v>
      </c>
      <c r="X60" s="62"/>
    </row>
    <row r="61" spans="1:24" s="84" customFormat="1" ht="18" customHeight="1">
      <c r="A61" s="63" t="s">
        <v>10</v>
      </c>
      <c r="B61" s="62">
        <v>0</v>
      </c>
      <c r="C61" s="62">
        <v>0</v>
      </c>
      <c r="D61" s="62">
        <v>0</v>
      </c>
      <c r="E61" s="62">
        <v>14.069203999999999</v>
      </c>
      <c r="F61" s="62">
        <v>38.356614999999998</v>
      </c>
      <c r="G61" s="62">
        <v>2247.1143959999999</v>
      </c>
      <c r="H61" s="62">
        <v>39.391264999999997</v>
      </c>
      <c r="I61" s="62">
        <v>0</v>
      </c>
      <c r="J61" s="62">
        <v>0</v>
      </c>
      <c r="K61" s="62">
        <v>0</v>
      </c>
      <c r="L61" s="62">
        <v>0</v>
      </c>
      <c r="M61" s="62">
        <v>0</v>
      </c>
      <c r="N61" s="62">
        <v>0</v>
      </c>
      <c r="O61" s="62">
        <v>0</v>
      </c>
      <c r="P61" s="62">
        <v>3.5</v>
      </c>
      <c r="Q61" s="62">
        <v>0</v>
      </c>
      <c r="R61" s="62">
        <v>0</v>
      </c>
      <c r="S61" s="62">
        <v>0</v>
      </c>
      <c r="T61" s="62">
        <v>0</v>
      </c>
      <c r="U61" s="62">
        <v>0</v>
      </c>
      <c r="V61" s="62">
        <v>0</v>
      </c>
      <c r="W61" s="75">
        <v>2342.4314800000002</v>
      </c>
      <c r="X61" s="62"/>
    </row>
    <row r="62" spans="1:24" s="84" customFormat="1" ht="18" customHeight="1">
      <c r="A62" s="63" t="s">
        <v>11</v>
      </c>
      <c r="B62" s="62">
        <v>49.390828999999997</v>
      </c>
      <c r="C62" s="62">
        <v>0</v>
      </c>
      <c r="D62" s="62">
        <v>7.9685180000000004</v>
      </c>
      <c r="E62" s="62">
        <v>4728.1265359999998</v>
      </c>
      <c r="F62" s="62">
        <v>565.07346900000005</v>
      </c>
      <c r="G62" s="62">
        <v>33723.624666000003</v>
      </c>
      <c r="H62" s="62">
        <v>196.84079199999999</v>
      </c>
      <c r="I62" s="62">
        <v>404.20266400000003</v>
      </c>
      <c r="J62" s="62">
        <v>0</v>
      </c>
      <c r="K62" s="62">
        <v>54.081294</v>
      </c>
      <c r="L62" s="62">
        <v>0</v>
      </c>
      <c r="M62" s="62">
        <v>0.3</v>
      </c>
      <c r="N62" s="62">
        <v>6.0557910000000001</v>
      </c>
      <c r="O62" s="62">
        <v>61.447572000000001</v>
      </c>
      <c r="P62" s="62">
        <v>6.7307449999999998</v>
      </c>
      <c r="Q62" s="62">
        <v>34.700000000000003</v>
      </c>
      <c r="R62" s="62">
        <v>0</v>
      </c>
      <c r="S62" s="62">
        <v>37.828941999999998</v>
      </c>
      <c r="T62" s="62">
        <v>0</v>
      </c>
      <c r="U62" s="62">
        <v>8.8000000000000007</v>
      </c>
      <c r="V62" s="62">
        <v>4771.4278809999996</v>
      </c>
      <c r="W62" s="75">
        <v>44656.599698999999</v>
      </c>
      <c r="X62" s="62"/>
    </row>
    <row r="63" spans="1:24" s="84" customFormat="1" ht="18" customHeight="1">
      <c r="A63" s="64" t="s">
        <v>12</v>
      </c>
      <c r="B63" s="62">
        <v>25.700538000000002</v>
      </c>
      <c r="C63" s="62">
        <v>0</v>
      </c>
      <c r="D63" s="62">
        <v>8.0206730000000004</v>
      </c>
      <c r="E63" s="62">
        <v>276.50744200000003</v>
      </c>
      <c r="F63" s="62">
        <v>134.29603</v>
      </c>
      <c r="G63" s="62">
        <v>10839.529872999999</v>
      </c>
      <c r="H63" s="62">
        <v>779.86217599999998</v>
      </c>
      <c r="I63" s="62">
        <v>0</v>
      </c>
      <c r="J63" s="62">
        <v>0</v>
      </c>
      <c r="K63" s="62">
        <v>146.05377999999999</v>
      </c>
      <c r="L63" s="62">
        <v>0</v>
      </c>
      <c r="M63" s="62">
        <v>12.777347000000001</v>
      </c>
      <c r="N63" s="62">
        <v>13.090697</v>
      </c>
      <c r="O63" s="62">
        <v>565.32771000000002</v>
      </c>
      <c r="P63" s="62">
        <v>0.44229400000000002</v>
      </c>
      <c r="Q63" s="62">
        <v>12.587020000000001</v>
      </c>
      <c r="R63" s="62">
        <v>0</v>
      </c>
      <c r="S63" s="62">
        <v>89.660998000000006</v>
      </c>
      <c r="T63" s="62">
        <v>0</v>
      </c>
      <c r="U63" s="62">
        <v>183.31437600000001</v>
      </c>
      <c r="V63" s="62">
        <v>333.39301899999998</v>
      </c>
      <c r="W63" s="75">
        <v>13420.563972999998</v>
      </c>
      <c r="X63" s="62"/>
    </row>
    <row r="64" spans="1:24" s="84" customFormat="1" ht="18" customHeight="1">
      <c r="A64" s="63" t="s">
        <v>10</v>
      </c>
      <c r="B64" s="62">
        <v>0</v>
      </c>
      <c r="C64" s="62">
        <v>0</v>
      </c>
      <c r="D64" s="62">
        <v>0</v>
      </c>
      <c r="E64" s="62">
        <v>0</v>
      </c>
      <c r="F64" s="62">
        <v>0</v>
      </c>
      <c r="G64" s="62">
        <v>3.6419480000000002</v>
      </c>
      <c r="H64" s="62">
        <v>0</v>
      </c>
      <c r="I64" s="62">
        <v>0</v>
      </c>
      <c r="J64" s="62">
        <v>0</v>
      </c>
      <c r="K64" s="62">
        <v>0</v>
      </c>
      <c r="L64" s="62">
        <v>0</v>
      </c>
      <c r="M64" s="62">
        <v>0</v>
      </c>
      <c r="N64" s="62">
        <v>0</v>
      </c>
      <c r="O64" s="62">
        <v>0</v>
      </c>
      <c r="P64" s="62">
        <v>0</v>
      </c>
      <c r="Q64" s="62">
        <v>0</v>
      </c>
      <c r="R64" s="62">
        <v>0</v>
      </c>
      <c r="S64" s="62">
        <v>0</v>
      </c>
      <c r="T64" s="62">
        <v>0</v>
      </c>
      <c r="U64" s="62">
        <v>0</v>
      </c>
      <c r="V64" s="62">
        <v>0</v>
      </c>
      <c r="W64" s="75">
        <v>3.6419480000000002</v>
      </c>
      <c r="X64" s="62"/>
    </row>
    <row r="65" spans="1:27" s="84" customFormat="1" ht="18" customHeight="1">
      <c r="A65" s="63" t="s">
        <v>11</v>
      </c>
      <c r="B65" s="62">
        <v>25.700538000000002</v>
      </c>
      <c r="C65" s="62">
        <v>0</v>
      </c>
      <c r="D65" s="62">
        <v>8.0206730000000004</v>
      </c>
      <c r="E65" s="62">
        <v>276.50744200000003</v>
      </c>
      <c r="F65" s="62">
        <v>134.29603</v>
      </c>
      <c r="G65" s="62">
        <v>10835.887925000001</v>
      </c>
      <c r="H65" s="62">
        <v>779.86217599999998</v>
      </c>
      <c r="I65" s="62">
        <v>0</v>
      </c>
      <c r="J65" s="62">
        <v>0</v>
      </c>
      <c r="K65" s="62">
        <v>146.05377999999999</v>
      </c>
      <c r="L65" s="62">
        <v>0</v>
      </c>
      <c r="M65" s="62">
        <v>12.777347000000001</v>
      </c>
      <c r="N65" s="62">
        <v>13.090697</v>
      </c>
      <c r="O65" s="62">
        <v>565.32771000000002</v>
      </c>
      <c r="P65" s="62">
        <v>0.44229400000000002</v>
      </c>
      <c r="Q65" s="62">
        <v>12.587020000000001</v>
      </c>
      <c r="R65" s="62">
        <v>0</v>
      </c>
      <c r="S65" s="62">
        <v>89.660998000000006</v>
      </c>
      <c r="T65" s="62">
        <v>0</v>
      </c>
      <c r="U65" s="62">
        <v>183.31437600000001</v>
      </c>
      <c r="V65" s="62">
        <v>333.39301899999998</v>
      </c>
      <c r="W65" s="75">
        <v>13416.922025</v>
      </c>
      <c r="X65" s="62"/>
    </row>
    <row r="66" spans="1:27" s="84" customFormat="1" ht="18" customHeight="1">
      <c r="A66" s="64" t="s">
        <v>13</v>
      </c>
      <c r="B66" s="62">
        <v>342.07406300000002</v>
      </c>
      <c r="C66" s="62">
        <v>0</v>
      </c>
      <c r="D66" s="62">
        <v>90.183601999999993</v>
      </c>
      <c r="E66" s="62">
        <v>674.02418399999999</v>
      </c>
      <c r="F66" s="62">
        <v>0</v>
      </c>
      <c r="G66" s="62">
        <v>3861.114548</v>
      </c>
      <c r="H66" s="62">
        <v>366.06330100000002</v>
      </c>
      <c r="I66" s="62">
        <v>0</v>
      </c>
      <c r="J66" s="62">
        <v>0</v>
      </c>
      <c r="K66" s="62">
        <v>133.254603</v>
      </c>
      <c r="L66" s="62">
        <v>0</v>
      </c>
      <c r="M66" s="62">
        <v>0</v>
      </c>
      <c r="N66" s="62">
        <v>526.496847</v>
      </c>
      <c r="O66" s="62">
        <v>161.04405700000001</v>
      </c>
      <c r="P66" s="62">
        <v>27.436896000000001</v>
      </c>
      <c r="Q66" s="62">
        <v>187.80275399999999</v>
      </c>
      <c r="R66" s="62">
        <v>0</v>
      </c>
      <c r="S66" s="62">
        <v>10.629166</v>
      </c>
      <c r="T66" s="62">
        <v>0</v>
      </c>
      <c r="U66" s="62">
        <v>0</v>
      </c>
      <c r="V66" s="62">
        <v>377.609422</v>
      </c>
      <c r="W66" s="75">
        <v>6757.733443000001</v>
      </c>
      <c r="X66" s="62"/>
    </row>
    <row r="67" spans="1:27" s="84" customFormat="1" ht="18" customHeight="1">
      <c r="A67" s="63" t="s">
        <v>10</v>
      </c>
      <c r="B67" s="62">
        <v>0</v>
      </c>
      <c r="C67" s="62">
        <v>0</v>
      </c>
      <c r="D67" s="62">
        <v>0</v>
      </c>
      <c r="E67" s="62">
        <v>0</v>
      </c>
      <c r="F67" s="62">
        <v>0</v>
      </c>
      <c r="G67" s="62">
        <v>766.74872700000003</v>
      </c>
      <c r="H67" s="62">
        <v>0</v>
      </c>
      <c r="I67" s="62">
        <v>0</v>
      </c>
      <c r="J67" s="62">
        <v>0</v>
      </c>
      <c r="K67" s="62">
        <v>0</v>
      </c>
      <c r="L67" s="62">
        <v>0</v>
      </c>
      <c r="M67" s="62">
        <v>0</v>
      </c>
      <c r="N67" s="62">
        <v>0.11837</v>
      </c>
      <c r="O67" s="62">
        <v>0</v>
      </c>
      <c r="P67" s="62">
        <v>0</v>
      </c>
      <c r="Q67" s="62">
        <v>0</v>
      </c>
      <c r="R67" s="62">
        <v>0</v>
      </c>
      <c r="S67" s="62">
        <v>0</v>
      </c>
      <c r="T67" s="62">
        <v>0</v>
      </c>
      <c r="U67" s="62">
        <v>0</v>
      </c>
      <c r="V67" s="62">
        <v>0</v>
      </c>
      <c r="W67" s="75">
        <v>766.86709700000006</v>
      </c>
      <c r="X67" s="62"/>
    </row>
    <row r="68" spans="1:27" s="84" customFormat="1" ht="18" customHeight="1">
      <c r="A68" s="63" t="s">
        <v>11</v>
      </c>
      <c r="B68" s="62">
        <v>342.07406300000002</v>
      </c>
      <c r="C68" s="62">
        <v>0</v>
      </c>
      <c r="D68" s="62">
        <v>90.183601999999993</v>
      </c>
      <c r="E68" s="62">
        <v>674.02418399999999</v>
      </c>
      <c r="F68" s="62">
        <v>0</v>
      </c>
      <c r="G68" s="62">
        <v>3094.3658209999999</v>
      </c>
      <c r="H68" s="62">
        <v>366.06330100000002</v>
      </c>
      <c r="I68" s="62">
        <v>0</v>
      </c>
      <c r="J68" s="62">
        <v>0</v>
      </c>
      <c r="K68" s="62">
        <v>133.254603</v>
      </c>
      <c r="L68" s="62">
        <v>0</v>
      </c>
      <c r="M68" s="62">
        <v>0</v>
      </c>
      <c r="N68" s="62">
        <v>526.37847699999998</v>
      </c>
      <c r="O68" s="62">
        <v>161.04405700000001</v>
      </c>
      <c r="P68" s="62">
        <v>27.436896000000001</v>
      </c>
      <c r="Q68" s="62">
        <v>187.80275399999999</v>
      </c>
      <c r="R68" s="62">
        <v>0</v>
      </c>
      <c r="S68" s="62">
        <v>10.629166</v>
      </c>
      <c r="T68" s="62">
        <v>0</v>
      </c>
      <c r="U68" s="62">
        <v>0</v>
      </c>
      <c r="V68" s="62">
        <v>377.609422</v>
      </c>
      <c r="W68" s="75">
        <v>5990.8663460000007</v>
      </c>
      <c r="X68" s="62"/>
    </row>
    <row r="69" spans="1:27" s="84" customFormat="1" ht="18" customHeight="1">
      <c r="A69" s="60" t="s">
        <v>71</v>
      </c>
      <c r="B69" s="61">
        <v>0</v>
      </c>
      <c r="C69" s="61">
        <v>0</v>
      </c>
      <c r="D69" s="61">
        <v>0</v>
      </c>
      <c r="E69" s="61">
        <v>0</v>
      </c>
      <c r="F69" s="61">
        <v>0</v>
      </c>
      <c r="G69" s="61">
        <v>13043.372157</v>
      </c>
      <c r="H69" s="61">
        <v>0.37001699999999998</v>
      </c>
      <c r="I69" s="61">
        <v>0</v>
      </c>
      <c r="J69" s="61">
        <v>0</v>
      </c>
      <c r="K69" s="61">
        <v>0.37001699999999998</v>
      </c>
      <c r="L69" s="61">
        <v>0</v>
      </c>
      <c r="M69" s="61">
        <v>0</v>
      </c>
      <c r="N69" s="61">
        <v>0</v>
      </c>
      <c r="O69" s="61">
        <v>0</v>
      </c>
      <c r="P69" s="61">
        <v>0</v>
      </c>
      <c r="Q69" s="61">
        <v>0</v>
      </c>
      <c r="R69" s="61">
        <v>0</v>
      </c>
      <c r="S69" s="61">
        <v>0</v>
      </c>
      <c r="T69" s="61">
        <v>0</v>
      </c>
      <c r="U69" s="61">
        <v>0</v>
      </c>
      <c r="V69" s="61">
        <v>0</v>
      </c>
      <c r="W69" s="75">
        <v>13044.112190999998</v>
      </c>
      <c r="X69" s="61"/>
      <c r="Y69" s="86"/>
    </row>
    <row r="70" spans="1:27" s="84" customFormat="1" ht="18" customHeight="1">
      <c r="A70" s="63" t="s">
        <v>10</v>
      </c>
      <c r="B70" s="62">
        <v>0</v>
      </c>
      <c r="C70" s="62">
        <v>0</v>
      </c>
      <c r="D70" s="62">
        <v>0</v>
      </c>
      <c r="E70" s="62">
        <v>0</v>
      </c>
      <c r="F70" s="62">
        <v>0</v>
      </c>
      <c r="G70" s="62">
        <v>13043.372157</v>
      </c>
      <c r="H70" s="62">
        <v>0.37001699999999998</v>
      </c>
      <c r="I70" s="62">
        <v>0</v>
      </c>
      <c r="J70" s="62">
        <v>0</v>
      </c>
      <c r="K70" s="62">
        <v>0.37001699999999998</v>
      </c>
      <c r="L70" s="62">
        <v>0</v>
      </c>
      <c r="M70" s="62">
        <v>0</v>
      </c>
      <c r="N70" s="62">
        <v>0</v>
      </c>
      <c r="O70" s="62">
        <v>0</v>
      </c>
      <c r="P70" s="62">
        <v>0</v>
      </c>
      <c r="Q70" s="62">
        <v>0</v>
      </c>
      <c r="R70" s="62">
        <v>0</v>
      </c>
      <c r="S70" s="62">
        <v>0</v>
      </c>
      <c r="T70" s="62">
        <v>0</v>
      </c>
      <c r="U70" s="62">
        <v>0</v>
      </c>
      <c r="V70" s="62">
        <v>0</v>
      </c>
      <c r="W70" s="75">
        <v>13044.112190999998</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845.12783400000001</v>
      </c>
      <c r="C72" s="62">
        <v>0</v>
      </c>
      <c r="D72" s="62">
        <v>409.0096795</v>
      </c>
      <c r="E72" s="62">
        <v>8683.8025890000008</v>
      </c>
      <c r="F72" s="62">
        <v>4154.6783220000007</v>
      </c>
      <c r="G72" s="62">
        <v>146419.20181200001</v>
      </c>
      <c r="H72" s="62">
        <v>4522.3111610000005</v>
      </c>
      <c r="I72" s="62">
        <v>1210.5544</v>
      </c>
      <c r="J72" s="62">
        <v>0</v>
      </c>
      <c r="K72" s="62">
        <v>2363.3161010000003</v>
      </c>
      <c r="L72" s="62">
        <v>0</v>
      </c>
      <c r="M72" s="62">
        <v>26.429357000000003</v>
      </c>
      <c r="N72" s="62">
        <v>1117.5004840000001</v>
      </c>
      <c r="O72" s="62">
        <v>1163.531798</v>
      </c>
      <c r="P72" s="62">
        <v>179.535797</v>
      </c>
      <c r="Q72" s="62">
        <v>441.081031</v>
      </c>
      <c r="R72" s="62">
        <v>20.894704999999998</v>
      </c>
      <c r="S72" s="62">
        <v>230.02792199999999</v>
      </c>
      <c r="T72" s="62">
        <v>0</v>
      </c>
      <c r="U72" s="62">
        <v>539.60259100000007</v>
      </c>
      <c r="V72" s="62">
        <v>7077.3876689999997</v>
      </c>
      <c r="W72" s="75">
        <v>179403.99325249999</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839.01255600000002</v>
      </c>
      <c r="C74" s="62">
        <v>0</v>
      </c>
      <c r="D74" s="62">
        <v>405.97114950000002</v>
      </c>
      <c r="E74" s="62">
        <v>7528.2993770000003</v>
      </c>
      <c r="F74" s="62">
        <v>3908.2124669999998</v>
      </c>
      <c r="G74" s="62">
        <v>126290.80467100001</v>
      </c>
      <c r="H74" s="62">
        <v>3814.459515</v>
      </c>
      <c r="I74" s="62">
        <v>623.71431900000005</v>
      </c>
      <c r="J74" s="62">
        <v>0</v>
      </c>
      <c r="K74" s="62">
        <v>2349.3698940000004</v>
      </c>
      <c r="L74" s="62">
        <v>0</v>
      </c>
      <c r="M74" s="62">
        <v>26.429357</v>
      </c>
      <c r="N74" s="62">
        <v>1112.468214</v>
      </c>
      <c r="O74" s="62">
        <v>1163.531798</v>
      </c>
      <c r="P74" s="62">
        <v>177.79377199999999</v>
      </c>
      <c r="Q74" s="62">
        <v>440.48059899999998</v>
      </c>
      <c r="R74" s="62">
        <v>20.894704999999998</v>
      </c>
      <c r="S74" s="62">
        <v>223.31285800000001</v>
      </c>
      <c r="T74" s="62">
        <v>0</v>
      </c>
      <c r="U74" s="62">
        <v>539.60259099999996</v>
      </c>
      <c r="V74" s="62">
        <v>6907.2360349999999</v>
      </c>
      <c r="W74" s="75">
        <v>156371.59387750001</v>
      </c>
      <c r="X74" s="62">
        <v>2711.3571793970068</v>
      </c>
    </row>
    <row r="75" spans="1:27" s="55" customFormat="1" ht="18.75" customHeight="1">
      <c r="A75" s="58" t="s">
        <v>104</v>
      </c>
      <c r="B75" s="62">
        <v>4.7994979999999998</v>
      </c>
      <c r="C75" s="62">
        <v>0</v>
      </c>
      <c r="D75" s="62">
        <v>0</v>
      </c>
      <c r="E75" s="62">
        <v>295.86497800000001</v>
      </c>
      <c r="F75" s="62">
        <v>175.22619499999999</v>
      </c>
      <c r="G75" s="62">
        <v>5142.2393350000002</v>
      </c>
      <c r="H75" s="62">
        <v>463.54000100000002</v>
      </c>
      <c r="I75" s="62">
        <v>567.78122699999994</v>
      </c>
      <c r="J75" s="62">
        <v>0</v>
      </c>
      <c r="K75" s="62">
        <v>2</v>
      </c>
      <c r="L75" s="62">
        <v>0</v>
      </c>
      <c r="M75" s="62">
        <v>0</v>
      </c>
      <c r="N75" s="62">
        <v>4.5922700000000001</v>
      </c>
      <c r="O75" s="62">
        <v>0</v>
      </c>
      <c r="P75" s="62">
        <v>0</v>
      </c>
      <c r="Q75" s="62">
        <v>0</v>
      </c>
      <c r="R75" s="62">
        <v>0</v>
      </c>
      <c r="S75" s="62">
        <v>6.6875640000000001</v>
      </c>
      <c r="T75" s="62">
        <v>0</v>
      </c>
      <c r="U75" s="62">
        <v>0</v>
      </c>
      <c r="V75" s="62">
        <v>159.640342</v>
      </c>
      <c r="W75" s="75">
        <v>6822.3714099999997</v>
      </c>
      <c r="X75" s="62"/>
    </row>
    <row r="76" spans="1:27" s="55" customFormat="1" ht="18.75" customHeight="1">
      <c r="A76" s="58" t="s">
        <v>105</v>
      </c>
      <c r="B76" s="62">
        <v>0</v>
      </c>
      <c r="C76" s="62">
        <v>0</v>
      </c>
      <c r="D76" s="62">
        <v>7.9530000000000003E-2</v>
      </c>
      <c r="E76" s="62">
        <v>505.53823399999999</v>
      </c>
      <c r="F76" s="62">
        <v>50.792873999999998</v>
      </c>
      <c r="G76" s="62">
        <v>11611.661579</v>
      </c>
      <c r="H76" s="62">
        <v>244.311645</v>
      </c>
      <c r="I76" s="62">
        <v>18.027657999999999</v>
      </c>
      <c r="J76" s="62">
        <v>0</v>
      </c>
      <c r="K76" s="62">
        <v>5.7312070000000004</v>
      </c>
      <c r="L76" s="62">
        <v>0</v>
      </c>
      <c r="M76" s="62">
        <v>0</v>
      </c>
      <c r="N76" s="62">
        <v>0</v>
      </c>
      <c r="O76" s="62">
        <v>0</v>
      </c>
      <c r="P76" s="62">
        <v>0.65102499999999996</v>
      </c>
      <c r="Q76" s="62">
        <v>2.3432000000000001E-2</v>
      </c>
      <c r="R76" s="62">
        <v>0</v>
      </c>
      <c r="S76" s="62">
        <v>0</v>
      </c>
      <c r="T76" s="62">
        <v>0</v>
      </c>
      <c r="U76" s="62">
        <v>0</v>
      </c>
      <c r="V76" s="62">
        <v>5.7720979999999997</v>
      </c>
      <c r="W76" s="75">
        <v>12442.589281999999</v>
      </c>
      <c r="X76" s="62"/>
    </row>
    <row r="77" spans="1:27" s="55" customFormat="1" ht="18.75" customHeight="1">
      <c r="A77" s="58" t="s">
        <v>107</v>
      </c>
      <c r="B77" s="62">
        <v>1.3157799999999999</v>
      </c>
      <c r="C77" s="62">
        <v>0</v>
      </c>
      <c r="D77" s="62">
        <v>2.9590000000000001</v>
      </c>
      <c r="E77" s="62">
        <v>354.1</v>
      </c>
      <c r="F77" s="62">
        <v>20.446785999999999</v>
      </c>
      <c r="G77" s="62">
        <v>2543.7853100000002</v>
      </c>
      <c r="H77" s="62">
        <v>0</v>
      </c>
      <c r="I77" s="62">
        <v>1.031196</v>
      </c>
      <c r="J77" s="62">
        <v>0</v>
      </c>
      <c r="K77" s="62">
        <v>5.5650000000000004</v>
      </c>
      <c r="L77" s="62">
        <v>0</v>
      </c>
      <c r="M77" s="62">
        <v>0</v>
      </c>
      <c r="N77" s="62">
        <v>0.44</v>
      </c>
      <c r="O77" s="62">
        <v>0</v>
      </c>
      <c r="P77" s="62">
        <v>1.091</v>
      </c>
      <c r="Q77" s="62">
        <v>0.57699999999999996</v>
      </c>
      <c r="R77" s="62">
        <v>0</v>
      </c>
      <c r="S77" s="62">
        <v>2.75E-2</v>
      </c>
      <c r="T77" s="62">
        <v>0</v>
      </c>
      <c r="U77" s="62">
        <v>0</v>
      </c>
      <c r="V77" s="62">
        <v>1.7391939999999999</v>
      </c>
      <c r="W77" s="75">
        <v>2933.0777660000008</v>
      </c>
      <c r="X77" s="62"/>
    </row>
    <row r="78" spans="1:27" s="55" customFormat="1" ht="18.75" customHeight="1">
      <c r="A78" s="58" t="s">
        <v>106</v>
      </c>
      <c r="B78" s="62">
        <v>0</v>
      </c>
      <c r="C78" s="62">
        <v>0</v>
      </c>
      <c r="D78" s="62">
        <v>0</v>
      </c>
      <c r="E78" s="62">
        <v>0</v>
      </c>
      <c r="F78" s="62">
        <v>0</v>
      </c>
      <c r="G78" s="62">
        <v>830.71091699999999</v>
      </c>
      <c r="H78" s="62">
        <v>0</v>
      </c>
      <c r="I78" s="62">
        <v>0</v>
      </c>
      <c r="J78" s="62">
        <v>0</v>
      </c>
      <c r="K78" s="62">
        <v>0.65</v>
      </c>
      <c r="L78" s="62">
        <v>0</v>
      </c>
      <c r="M78" s="62">
        <v>0</v>
      </c>
      <c r="N78" s="62">
        <v>0</v>
      </c>
      <c r="O78" s="62">
        <v>0</v>
      </c>
      <c r="P78" s="62">
        <v>0</v>
      </c>
      <c r="Q78" s="62">
        <v>0</v>
      </c>
      <c r="R78" s="62">
        <v>0</v>
      </c>
      <c r="S78" s="62">
        <v>0</v>
      </c>
      <c r="T78" s="62">
        <v>0</v>
      </c>
      <c r="U78" s="62">
        <v>0</v>
      </c>
      <c r="V78" s="62">
        <v>3</v>
      </c>
      <c r="W78" s="75">
        <v>834.36091699999997</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3">
      <c r="A81" s="169" t="s">
        <v>3054</v>
      </c>
    </row>
    <row r="82" spans="1:1" ht="15.5">
      <c r="A82" s="16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1.5"/>
  <cols>
    <col min="1" max="1" width="56.69921875" style="82" customWidth="1"/>
    <col min="2" max="15" width="14.59765625" style="82" customWidth="1"/>
    <col min="16" max="16" width="15.8984375" style="82" customWidth="1"/>
    <col min="17" max="17" width="19" style="82" customWidth="1"/>
    <col min="18" max="18" width="0" style="82" hidden="1" customWidth="1"/>
    <col min="19" max="19" width="10.296875" style="82" hidden="1" customWidth="1"/>
    <col min="20" max="20" width="10.69921875" style="82" hidden="1" customWidth="1"/>
    <col min="21" max="21" width="10.296875" style="82" hidden="1" customWidth="1"/>
    <col min="22" max="16384" width="0" style="82" hidden="1"/>
  </cols>
  <sheetData>
    <row r="1" spans="1:24"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7.5">
      <c r="A2" s="227" t="s">
        <v>3093</v>
      </c>
      <c r="B2" s="227"/>
      <c r="C2" s="227"/>
      <c r="D2" s="227"/>
      <c r="E2" s="227"/>
      <c r="F2" s="227"/>
      <c r="G2" s="227"/>
      <c r="H2" s="227"/>
      <c r="I2" s="227"/>
      <c r="J2" s="227"/>
      <c r="K2" s="227"/>
      <c r="L2" s="227"/>
      <c r="M2" s="227"/>
      <c r="N2" s="227"/>
      <c r="O2" s="227"/>
      <c r="P2" s="227"/>
      <c r="Q2" s="227"/>
      <c r="R2" s="227"/>
      <c r="S2" s="227"/>
      <c r="T2" s="227"/>
      <c r="U2" s="227"/>
      <c r="V2" s="227"/>
      <c r="W2" s="227"/>
    </row>
    <row r="4" spans="1:24" ht="13">
      <c r="A4" s="80" t="s">
        <v>18</v>
      </c>
    </row>
    <row r="5" spans="1:24" s="84" customFormat="1" ht="28" customHeight="1">
      <c r="A5" s="229" t="s">
        <v>1</v>
      </c>
      <c r="B5" s="105" t="s">
        <v>3057</v>
      </c>
      <c r="C5" s="88"/>
      <c r="D5" s="88"/>
      <c r="E5" s="88"/>
      <c r="F5" s="88"/>
      <c r="G5" s="88"/>
      <c r="H5" s="87"/>
      <c r="I5" s="88"/>
      <c r="J5" s="88"/>
      <c r="K5" s="88"/>
      <c r="L5" s="88"/>
      <c r="M5" s="88"/>
      <c r="N5" s="88"/>
      <c r="O5" s="89"/>
      <c r="P5" s="231" t="s">
        <v>3059</v>
      </c>
      <c r="Q5" s="233" t="s">
        <v>3060</v>
      </c>
    </row>
    <row r="6" spans="1:24" s="84" customFormat="1" ht="36.75" customHeight="1">
      <c r="A6" s="230"/>
      <c r="B6" s="90" t="s">
        <v>7</v>
      </c>
      <c r="C6" s="91" t="s">
        <v>6</v>
      </c>
      <c r="D6" s="91" t="s">
        <v>5</v>
      </c>
      <c r="E6" s="91" t="s">
        <v>38</v>
      </c>
      <c r="F6" s="91" t="s">
        <v>24</v>
      </c>
      <c r="G6" s="90" t="s">
        <v>4</v>
      </c>
      <c r="H6" s="90" t="s">
        <v>29</v>
      </c>
      <c r="I6" s="91" t="s">
        <v>3</v>
      </c>
      <c r="J6" s="91" t="s">
        <v>42</v>
      </c>
      <c r="K6" s="91" t="s">
        <v>33</v>
      </c>
      <c r="L6" s="91" t="s">
        <v>25</v>
      </c>
      <c r="M6" s="90" t="s">
        <v>88</v>
      </c>
      <c r="N6" s="92" t="s">
        <v>3058</v>
      </c>
      <c r="O6" s="126" t="s">
        <v>112</v>
      </c>
      <c r="P6" s="232"/>
      <c r="Q6" s="234"/>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98.667840517568706</v>
      </c>
      <c r="C9" s="62">
        <v>6.9582152794557102</v>
      </c>
      <c r="D9" s="62">
        <v>309.77232219875799</v>
      </c>
      <c r="E9" s="62">
        <v>97.1766947723996</v>
      </c>
      <c r="F9" s="62">
        <v>1.14862481274175</v>
      </c>
      <c r="G9" s="62">
        <v>474.997382812936</v>
      </c>
      <c r="H9" s="62">
        <v>0</v>
      </c>
      <c r="I9" s="62">
        <v>77.087260205940694</v>
      </c>
      <c r="J9" s="62">
        <v>175.13453113544901</v>
      </c>
      <c r="K9" s="62">
        <v>55.435859166667797</v>
      </c>
      <c r="L9" s="62">
        <v>50.1749927249666</v>
      </c>
      <c r="M9" s="62">
        <v>2.4243812150363202</v>
      </c>
      <c r="N9" s="62">
        <v>29.887642145611199</v>
      </c>
      <c r="O9" s="75">
        <v>1378.8657469875316</v>
      </c>
      <c r="P9" s="62">
        <v>69.599482727998307</v>
      </c>
      <c r="Q9" s="99">
        <v>118659.09831350954</v>
      </c>
    </row>
    <row r="10" spans="1:24" s="84" customFormat="1" ht="18" customHeight="1">
      <c r="A10" s="63" t="s">
        <v>10</v>
      </c>
      <c r="B10" s="62">
        <v>0</v>
      </c>
      <c r="C10" s="62">
        <v>0</v>
      </c>
      <c r="D10" s="62">
        <v>12.8447266756893</v>
      </c>
      <c r="E10" s="62">
        <v>57.7804263491402</v>
      </c>
      <c r="F10" s="62">
        <v>0</v>
      </c>
      <c r="G10" s="62">
        <v>6.6783308795757499</v>
      </c>
      <c r="H10" s="62">
        <v>0</v>
      </c>
      <c r="I10" s="62">
        <v>2.41857611842901</v>
      </c>
      <c r="J10" s="62">
        <v>0.58668095511330198</v>
      </c>
      <c r="K10" s="62">
        <v>0</v>
      </c>
      <c r="L10" s="62">
        <v>0.157069925863591</v>
      </c>
      <c r="M10" s="62">
        <v>0</v>
      </c>
      <c r="N10" s="62">
        <v>0.86859739543872505</v>
      </c>
      <c r="O10" s="75">
        <v>81.334408299249901</v>
      </c>
      <c r="P10" s="62">
        <v>5.7248532389962703</v>
      </c>
      <c r="Q10" s="99">
        <v>46811.738848702007</v>
      </c>
    </row>
    <row r="11" spans="1:24" s="84" customFormat="1" ht="18" customHeight="1">
      <c r="A11" s="63" t="s">
        <v>11</v>
      </c>
      <c r="B11" s="62">
        <v>98.667840517568706</v>
      </c>
      <c r="C11" s="62">
        <v>6.9582152794557102</v>
      </c>
      <c r="D11" s="62">
        <v>296.92759552306899</v>
      </c>
      <c r="E11" s="62">
        <v>39.3962684232594</v>
      </c>
      <c r="F11" s="62">
        <v>1.14862481274175</v>
      </c>
      <c r="G11" s="62">
        <v>468.31905193336002</v>
      </c>
      <c r="H11" s="62">
        <v>0</v>
      </c>
      <c r="I11" s="62">
        <v>74.668684087511707</v>
      </c>
      <c r="J11" s="62">
        <v>174.54785018033601</v>
      </c>
      <c r="K11" s="62">
        <v>55.435859166667797</v>
      </c>
      <c r="L11" s="62">
        <v>50.017922799102998</v>
      </c>
      <c r="M11" s="62">
        <v>2.4243812150363202</v>
      </c>
      <c r="N11" s="62">
        <v>29.019044750172402</v>
      </c>
      <c r="O11" s="75">
        <v>1297.5313386882819</v>
      </c>
      <c r="P11" s="62">
        <v>63.874629489002103</v>
      </c>
      <c r="Q11" s="99">
        <v>71847.359464807552</v>
      </c>
    </row>
    <row r="12" spans="1:24" s="84" customFormat="1" ht="18" customHeight="1">
      <c r="A12" s="58" t="s">
        <v>69</v>
      </c>
      <c r="B12" s="62">
        <v>124.177111698142</v>
      </c>
      <c r="C12" s="62">
        <v>26.922005793601802</v>
      </c>
      <c r="D12" s="62">
        <v>472.753577551597</v>
      </c>
      <c r="E12" s="62">
        <v>64.068044929088003</v>
      </c>
      <c r="F12" s="62">
        <v>1.37100472927897E-2</v>
      </c>
      <c r="G12" s="62">
        <v>405.70562941454602</v>
      </c>
      <c r="H12" s="62">
        <v>0</v>
      </c>
      <c r="I12" s="62">
        <v>236.635863630709</v>
      </c>
      <c r="J12" s="62">
        <v>335.67233611935302</v>
      </c>
      <c r="K12" s="62">
        <v>2.342318721532</v>
      </c>
      <c r="L12" s="62">
        <v>252.905354765076</v>
      </c>
      <c r="M12" s="62">
        <v>2.70850469498559</v>
      </c>
      <c r="N12" s="62">
        <v>3.9945409142977599</v>
      </c>
      <c r="O12" s="75">
        <v>1927.8989982802209</v>
      </c>
      <c r="P12" s="62">
        <v>641.33650762815603</v>
      </c>
      <c r="Q12" s="99">
        <v>88872.126471231604</v>
      </c>
    </row>
    <row r="13" spans="1:24" s="84" customFormat="1" ht="18" customHeight="1">
      <c r="A13" s="63" t="s">
        <v>10</v>
      </c>
      <c r="B13" s="62">
        <v>0</v>
      </c>
      <c r="C13" s="62">
        <v>0</v>
      </c>
      <c r="D13" s="62">
        <v>5.3246111772385203E-2</v>
      </c>
      <c r="E13" s="62">
        <v>0</v>
      </c>
      <c r="F13" s="62">
        <v>0</v>
      </c>
      <c r="G13" s="62">
        <v>0</v>
      </c>
      <c r="H13" s="62">
        <v>0</v>
      </c>
      <c r="I13" s="62">
        <v>2.29328290714309</v>
      </c>
      <c r="J13" s="62">
        <v>0</v>
      </c>
      <c r="K13" s="62">
        <v>0</v>
      </c>
      <c r="L13" s="62">
        <v>0</v>
      </c>
      <c r="M13" s="62">
        <v>0</v>
      </c>
      <c r="N13" s="62">
        <v>3.1497531497889301E-2</v>
      </c>
      <c r="O13" s="75">
        <v>2.3780265504133644</v>
      </c>
      <c r="P13" s="62">
        <v>0</v>
      </c>
      <c r="Q13" s="99">
        <v>6563.5890324475558</v>
      </c>
    </row>
    <row r="14" spans="1:24" s="84" customFormat="1" ht="18" customHeight="1">
      <c r="A14" s="63" t="s">
        <v>11</v>
      </c>
      <c r="B14" s="62">
        <v>124.177111698142</v>
      </c>
      <c r="C14" s="62">
        <v>26.922005793601802</v>
      </c>
      <c r="D14" s="62">
        <v>472.70033143982499</v>
      </c>
      <c r="E14" s="62">
        <v>64.068044929088003</v>
      </c>
      <c r="F14" s="62">
        <v>1.37100472927897E-2</v>
      </c>
      <c r="G14" s="62">
        <v>405.70562941454602</v>
      </c>
      <c r="H14" s="62">
        <v>0</v>
      </c>
      <c r="I14" s="62">
        <v>234.34258072356599</v>
      </c>
      <c r="J14" s="62">
        <v>335.67233611935302</v>
      </c>
      <c r="K14" s="62">
        <v>2.342318721532</v>
      </c>
      <c r="L14" s="62">
        <v>252.905354765076</v>
      </c>
      <c r="M14" s="62">
        <v>2.70850469498559</v>
      </c>
      <c r="N14" s="62">
        <v>3.9630433827998699</v>
      </c>
      <c r="O14" s="75">
        <v>1925.5209717298083</v>
      </c>
      <c r="P14" s="62">
        <v>641.33650762815603</v>
      </c>
      <c r="Q14" s="99">
        <v>82308.537438784042</v>
      </c>
    </row>
    <row r="15" spans="1:24" s="84" customFormat="1" ht="18" customHeight="1">
      <c r="A15" s="64" t="s">
        <v>12</v>
      </c>
      <c r="B15" s="62">
        <v>0</v>
      </c>
      <c r="C15" s="62">
        <v>0</v>
      </c>
      <c r="D15" s="62">
        <v>0.96914048061199298</v>
      </c>
      <c r="E15" s="62">
        <v>11.1706147345611</v>
      </c>
      <c r="F15" s="62">
        <v>1.50473723583353E-2</v>
      </c>
      <c r="G15" s="62">
        <v>4.5289507585723703</v>
      </c>
      <c r="H15" s="62">
        <v>0</v>
      </c>
      <c r="I15" s="62">
        <v>1.3135999859407199</v>
      </c>
      <c r="J15" s="62">
        <v>28.072212815197801</v>
      </c>
      <c r="K15" s="62">
        <v>0</v>
      </c>
      <c r="L15" s="62">
        <v>1.2356584957038399</v>
      </c>
      <c r="M15" s="62">
        <v>0</v>
      </c>
      <c r="N15" s="62">
        <v>0</v>
      </c>
      <c r="O15" s="75">
        <v>47.305224642946158</v>
      </c>
      <c r="P15" s="62">
        <v>1.4686152111417199</v>
      </c>
      <c r="Q15" s="99">
        <v>109089.03489959896</v>
      </c>
    </row>
    <row r="16" spans="1:24" s="84" customFormat="1" ht="18" customHeight="1">
      <c r="A16" s="63" t="s">
        <v>10</v>
      </c>
      <c r="B16" s="62">
        <v>0</v>
      </c>
      <c r="C16" s="62">
        <v>0</v>
      </c>
      <c r="D16" s="62">
        <v>0.130428796727871</v>
      </c>
      <c r="E16" s="62">
        <v>0.30865330504725402</v>
      </c>
      <c r="F16" s="62">
        <v>1.50473723583353E-2</v>
      </c>
      <c r="G16" s="62">
        <v>9.5372992913361904E-2</v>
      </c>
      <c r="H16" s="62">
        <v>0</v>
      </c>
      <c r="I16" s="62">
        <v>0</v>
      </c>
      <c r="J16" s="62">
        <v>0</v>
      </c>
      <c r="K16" s="62">
        <v>0</v>
      </c>
      <c r="L16" s="62">
        <v>0</v>
      </c>
      <c r="M16" s="62">
        <v>0</v>
      </c>
      <c r="N16" s="62">
        <v>0</v>
      </c>
      <c r="O16" s="75">
        <v>0.54950246704682226</v>
      </c>
      <c r="P16" s="62">
        <v>1.39559081131482E-2</v>
      </c>
      <c r="Q16" s="99">
        <v>93240.195909849717</v>
      </c>
    </row>
    <row r="17" spans="1:17" s="84" customFormat="1" ht="18" customHeight="1">
      <c r="A17" s="63" t="s">
        <v>11</v>
      </c>
      <c r="B17" s="62">
        <v>0</v>
      </c>
      <c r="C17" s="62">
        <v>0</v>
      </c>
      <c r="D17" s="62">
        <v>0.83871168388412198</v>
      </c>
      <c r="E17" s="62">
        <v>10.861961429513901</v>
      </c>
      <c r="F17" s="62">
        <v>0</v>
      </c>
      <c r="G17" s="62">
        <v>4.4335777656590096</v>
      </c>
      <c r="H17" s="62">
        <v>0</v>
      </c>
      <c r="I17" s="62">
        <v>1.3135999859407199</v>
      </c>
      <c r="J17" s="62">
        <v>28.072212815197801</v>
      </c>
      <c r="K17" s="62">
        <v>0</v>
      </c>
      <c r="L17" s="62">
        <v>1.2356584957038399</v>
      </c>
      <c r="M17" s="62">
        <v>0</v>
      </c>
      <c r="N17" s="62">
        <v>0</v>
      </c>
      <c r="O17" s="75">
        <v>46.755722175899393</v>
      </c>
      <c r="P17" s="62">
        <v>1.4546593030285699</v>
      </c>
      <c r="Q17" s="99">
        <v>15848.838989749267</v>
      </c>
    </row>
    <row r="18" spans="1:17" s="84" customFormat="1" ht="18" customHeight="1">
      <c r="A18" s="64" t="s">
        <v>13</v>
      </c>
      <c r="B18" s="62">
        <v>64.585371668750199</v>
      </c>
      <c r="C18" s="62">
        <v>0.51086171651346901</v>
      </c>
      <c r="D18" s="62">
        <v>52.2857225611518</v>
      </c>
      <c r="E18" s="62">
        <v>298.26736767083099</v>
      </c>
      <c r="F18" s="62">
        <v>3.0301933966239401E-2</v>
      </c>
      <c r="G18" s="62">
        <v>72.729685018917607</v>
      </c>
      <c r="H18" s="62">
        <v>0</v>
      </c>
      <c r="I18" s="62">
        <v>2.3875417962804901</v>
      </c>
      <c r="J18" s="62">
        <v>51.9252078539865</v>
      </c>
      <c r="K18" s="62">
        <v>12.133972688284</v>
      </c>
      <c r="L18" s="62">
        <v>7.8024828380293698</v>
      </c>
      <c r="M18" s="62">
        <v>2.1605191035927299E-2</v>
      </c>
      <c r="N18" s="62">
        <v>2.7065023724931101</v>
      </c>
      <c r="O18" s="75">
        <v>565.38662331023977</v>
      </c>
      <c r="P18" s="62">
        <v>1.5381209009858401</v>
      </c>
      <c r="Q18" s="99">
        <v>86351.917579817469</v>
      </c>
    </row>
    <row r="19" spans="1:17" s="84" customFormat="1" ht="18" customHeight="1">
      <c r="A19" s="63" t="s">
        <v>10</v>
      </c>
      <c r="B19" s="62">
        <v>64.585371668750199</v>
      </c>
      <c r="C19" s="62">
        <v>9.1911866830921798E-2</v>
      </c>
      <c r="D19" s="62">
        <v>20.790372221065699</v>
      </c>
      <c r="E19" s="62">
        <v>137.918974209608</v>
      </c>
      <c r="F19" s="62">
        <v>1.91558811785645E-2</v>
      </c>
      <c r="G19" s="62">
        <v>51.1830757728343</v>
      </c>
      <c r="H19" s="62">
        <v>0</v>
      </c>
      <c r="I19" s="62">
        <v>0.49512166619419601</v>
      </c>
      <c r="J19" s="62">
        <v>2.5806691218472299E-2</v>
      </c>
      <c r="K19" s="62">
        <v>12.133972688284</v>
      </c>
      <c r="L19" s="62">
        <v>0.61383406548181796</v>
      </c>
      <c r="M19" s="62">
        <v>2.1605191035927299E-2</v>
      </c>
      <c r="N19" s="62">
        <v>2.6170155849329699</v>
      </c>
      <c r="O19" s="75">
        <v>290.49621750741505</v>
      </c>
      <c r="P19" s="62">
        <v>0.45791926739691102</v>
      </c>
      <c r="Q19" s="99">
        <v>73367.181720008433</v>
      </c>
    </row>
    <row r="20" spans="1:17" s="84" customFormat="1" ht="18" customHeight="1">
      <c r="A20" s="63" t="s">
        <v>11</v>
      </c>
      <c r="B20" s="62">
        <v>0</v>
      </c>
      <c r="C20" s="62">
        <v>0.418949849682547</v>
      </c>
      <c r="D20" s="62">
        <v>31.495350340086102</v>
      </c>
      <c r="E20" s="62">
        <v>160.348393461223</v>
      </c>
      <c r="F20" s="62">
        <v>1.1146052787674899E-2</v>
      </c>
      <c r="G20" s="62">
        <v>21.5466092460833</v>
      </c>
      <c r="H20" s="62">
        <v>0</v>
      </c>
      <c r="I20" s="62">
        <v>1.8924201300862999</v>
      </c>
      <c r="J20" s="62">
        <v>51.899401162768001</v>
      </c>
      <c r="K20" s="62">
        <v>0</v>
      </c>
      <c r="L20" s="62">
        <v>7.1886487725475501</v>
      </c>
      <c r="M20" s="62">
        <v>0</v>
      </c>
      <c r="N20" s="62">
        <v>8.9486787560141307E-2</v>
      </c>
      <c r="O20" s="75">
        <v>274.8904058028246</v>
      </c>
      <c r="P20" s="62">
        <v>1.08020163358893</v>
      </c>
      <c r="Q20" s="99">
        <v>12984.735859809045</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135922.60122300001</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135902.44165500003</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20.159568</v>
      </c>
    </row>
    <row r="24" spans="1:17" s="84" customFormat="1" ht="18" customHeight="1">
      <c r="A24" s="58" t="s">
        <v>14</v>
      </c>
      <c r="B24" s="62">
        <v>287.4303238844609</v>
      </c>
      <c r="C24" s="62">
        <v>34.39108278957098</v>
      </c>
      <c r="D24" s="62">
        <v>835.78076279211871</v>
      </c>
      <c r="E24" s="62">
        <v>470.68272210687974</v>
      </c>
      <c r="F24" s="62">
        <v>1.2076841663591145</v>
      </c>
      <c r="G24" s="62">
        <v>957.96164800497206</v>
      </c>
      <c r="H24" s="62">
        <v>0</v>
      </c>
      <c r="I24" s="62">
        <v>317.42426561887089</v>
      </c>
      <c r="J24" s="62">
        <v>590.80428792398629</v>
      </c>
      <c r="K24" s="62">
        <v>69.912150576483796</v>
      </c>
      <c r="L24" s="62">
        <v>312.11848882377581</v>
      </c>
      <c r="M24" s="62">
        <v>5.1544911010578378</v>
      </c>
      <c r="N24" s="62">
        <v>36.588685432402073</v>
      </c>
      <c r="O24" s="75">
        <v>3919.456593220938</v>
      </c>
      <c r="P24" s="62">
        <v>713.94272646828188</v>
      </c>
      <c r="Q24" s="99">
        <v>538894.77848715766</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3.2345004721642399</v>
      </c>
      <c r="E28" s="62">
        <v>0</v>
      </c>
      <c r="F28" s="62">
        <v>0</v>
      </c>
      <c r="G28" s="62">
        <v>6.1676415612301101</v>
      </c>
      <c r="H28" s="62">
        <v>0</v>
      </c>
      <c r="I28" s="62">
        <v>0</v>
      </c>
      <c r="J28" s="62">
        <v>0</v>
      </c>
      <c r="K28" s="62">
        <v>0</v>
      </c>
      <c r="L28" s="62">
        <v>0</v>
      </c>
      <c r="M28" s="62">
        <v>0</v>
      </c>
      <c r="N28" s="62">
        <v>0</v>
      </c>
      <c r="O28" s="75">
        <v>9.40214203339435</v>
      </c>
      <c r="P28" s="62">
        <v>0.20719298404250999</v>
      </c>
      <c r="Q28" s="99">
        <v>5532.3187816108111</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3911.5328943470818</v>
      </c>
    </row>
    <row r="30" spans="1:17" s="84" customFormat="1" ht="18" customHeight="1">
      <c r="A30" s="6" t="s">
        <v>11</v>
      </c>
      <c r="B30" s="62">
        <v>0</v>
      </c>
      <c r="C30" s="62">
        <v>0</v>
      </c>
      <c r="D30" s="62">
        <v>3.2345004721642399</v>
      </c>
      <c r="E30" s="62">
        <v>0</v>
      </c>
      <c r="F30" s="62">
        <v>0</v>
      </c>
      <c r="G30" s="62">
        <v>6.1676415612301101</v>
      </c>
      <c r="H30" s="62">
        <v>0</v>
      </c>
      <c r="I30" s="62">
        <v>0</v>
      </c>
      <c r="J30" s="62">
        <v>0</v>
      </c>
      <c r="K30" s="62">
        <v>0</v>
      </c>
      <c r="L30" s="62">
        <v>0</v>
      </c>
      <c r="M30" s="62">
        <v>0</v>
      </c>
      <c r="N30" s="62">
        <v>0</v>
      </c>
      <c r="O30" s="75">
        <v>9.40214203339435</v>
      </c>
      <c r="P30" s="62">
        <v>0.20719298404250999</v>
      </c>
      <c r="Q30" s="99">
        <v>1620.7858872637296</v>
      </c>
    </row>
    <row r="31" spans="1:17" s="84" customFormat="1" ht="18" customHeight="1">
      <c r="A31" s="3" t="s">
        <v>69</v>
      </c>
      <c r="B31" s="62">
        <v>2.41079928008413</v>
      </c>
      <c r="C31" s="62">
        <v>0</v>
      </c>
      <c r="D31" s="62">
        <v>3.2379147124458099</v>
      </c>
      <c r="E31" s="62">
        <v>2.93319216853385</v>
      </c>
      <c r="F31" s="62">
        <v>0</v>
      </c>
      <c r="G31" s="62">
        <v>0</v>
      </c>
      <c r="H31" s="62">
        <v>0</v>
      </c>
      <c r="I31" s="62">
        <v>0</v>
      </c>
      <c r="J31" s="62">
        <v>0</v>
      </c>
      <c r="K31" s="62">
        <v>0</v>
      </c>
      <c r="L31" s="62">
        <v>0</v>
      </c>
      <c r="M31" s="62">
        <v>0</v>
      </c>
      <c r="N31" s="62">
        <v>7.3694084741760701E-2</v>
      </c>
      <c r="O31" s="75">
        <v>8.6556002458055499</v>
      </c>
      <c r="P31" s="62">
        <v>1.3711188619797401</v>
      </c>
      <c r="Q31" s="99">
        <v>2625.2739601827811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39.824148855146497</v>
      </c>
    </row>
    <row r="33" spans="1:17" s="84" customFormat="1" ht="18" customHeight="1">
      <c r="A33" s="6" t="s">
        <v>11</v>
      </c>
      <c r="B33" s="62">
        <v>2.41079928008413</v>
      </c>
      <c r="C33" s="62">
        <v>0</v>
      </c>
      <c r="D33" s="62">
        <v>3.2379147124458099</v>
      </c>
      <c r="E33" s="62">
        <v>2.93319216853385</v>
      </c>
      <c r="F33" s="62">
        <v>0</v>
      </c>
      <c r="G33" s="62">
        <v>0</v>
      </c>
      <c r="H33" s="62">
        <v>0</v>
      </c>
      <c r="I33" s="62">
        <v>0</v>
      </c>
      <c r="J33" s="62">
        <v>0</v>
      </c>
      <c r="K33" s="62">
        <v>0</v>
      </c>
      <c r="L33" s="62">
        <v>0</v>
      </c>
      <c r="M33" s="62">
        <v>0</v>
      </c>
      <c r="N33" s="62">
        <v>7.3694084741760701E-2</v>
      </c>
      <c r="O33" s="75">
        <v>8.6556002458055499</v>
      </c>
      <c r="P33" s="62">
        <v>1.3711188619797401</v>
      </c>
      <c r="Q33" s="99">
        <v>2585.449811327635</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8874.5385795342027</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7819.5796170618414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1054.9589624723576</v>
      </c>
    </row>
    <row r="37" spans="1:17" s="84" customFormat="1" ht="18" customHeight="1">
      <c r="A37" s="3" t="s">
        <v>13</v>
      </c>
      <c r="B37" s="62">
        <v>0</v>
      </c>
      <c r="C37" s="62">
        <v>0</v>
      </c>
      <c r="D37" s="62">
        <v>0</v>
      </c>
      <c r="E37" s="62">
        <v>0</v>
      </c>
      <c r="F37" s="62">
        <v>0</v>
      </c>
      <c r="G37" s="62">
        <v>6.1758214758818397</v>
      </c>
      <c r="H37" s="62">
        <v>0</v>
      </c>
      <c r="I37" s="62">
        <v>0</v>
      </c>
      <c r="J37" s="62">
        <v>0</v>
      </c>
      <c r="K37" s="62">
        <v>0</v>
      </c>
      <c r="L37" s="62">
        <v>0</v>
      </c>
      <c r="M37" s="62">
        <v>0</v>
      </c>
      <c r="N37" s="62">
        <v>0</v>
      </c>
      <c r="O37" s="75">
        <v>6.1758214758818397</v>
      </c>
      <c r="P37" s="62">
        <v>0.20842172313198001</v>
      </c>
      <c r="Q37" s="99">
        <v>25264.813745039984</v>
      </c>
    </row>
    <row r="38" spans="1:17" s="84" customFormat="1" ht="18" customHeight="1">
      <c r="A38" s="6" t="s">
        <v>10</v>
      </c>
      <c r="B38" s="62">
        <v>0</v>
      </c>
      <c r="C38" s="62">
        <v>0</v>
      </c>
      <c r="D38" s="62">
        <v>0</v>
      </c>
      <c r="E38" s="62">
        <v>0</v>
      </c>
      <c r="F38" s="62">
        <v>0</v>
      </c>
      <c r="G38" s="62">
        <v>6.1758214758818397</v>
      </c>
      <c r="H38" s="62">
        <v>0</v>
      </c>
      <c r="I38" s="62">
        <v>0</v>
      </c>
      <c r="J38" s="62">
        <v>0</v>
      </c>
      <c r="K38" s="62">
        <v>0</v>
      </c>
      <c r="L38" s="62">
        <v>0</v>
      </c>
      <c r="M38" s="62">
        <v>0</v>
      </c>
      <c r="N38" s="62">
        <v>0</v>
      </c>
      <c r="O38" s="75">
        <v>6.1758214758818397</v>
      </c>
      <c r="P38" s="62">
        <v>0.20842172313198001</v>
      </c>
      <c r="Q38" s="99">
        <v>22881.280198230364</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2383.5335468096164</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6470.8559244410453</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6356.9670564410453</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113.888868</v>
      </c>
    </row>
    <row r="43" spans="1:17" s="84" customFormat="1" ht="18" customHeight="1">
      <c r="A43" s="3" t="s">
        <v>14</v>
      </c>
      <c r="B43" s="62">
        <v>2.41079928008413</v>
      </c>
      <c r="C43" s="62">
        <v>0</v>
      </c>
      <c r="D43" s="62">
        <v>6.4724151846100497</v>
      </c>
      <c r="E43" s="62">
        <v>2.93319216853385</v>
      </c>
      <c r="F43" s="62">
        <v>0</v>
      </c>
      <c r="G43" s="62">
        <v>12.343463037111949</v>
      </c>
      <c r="H43" s="62">
        <v>0</v>
      </c>
      <c r="I43" s="62">
        <v>0</v>
      </c>
      <c r="J43" s="62">
        <v>0</v>
      </c>
      <c r="K43" s="62">
        <v>0</v>
      </c>
      <c r="L43" s="62">
        <v>0</v>
      </c>
      <c r="M43" s="62">
        <v>0</v>
      </c>
      <c r="N43" s="62">
        <v>7.3694084741760701E-2</v>
      </c>
      <c r="O43" s="75">
        <v>24.23356375508174</v>
      </c>
      <c r="P43" s="62">
        <v>1.7867335691542301</v>
      </c>
      <c r="Q43" s="99">
        <v>48767.800990808821</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2.41079928008413</v>
      </c>
      <c r="C45" s="62">
        <v>0</v>
      </c>
      <c r="D45" s="62">
        <v>6.4724151846100497</v>
      </c>
      <c r="E45" s="62">
        <v>2.93319216853385</v>
      </c>
      <c r="F45" s="62">
        <v>0</v>
      </c>
      <c r="G45" s="62">
        <v>0</v>
      </c>
      <c r="H45" s="62">
        <v>0</v>
      </c>
      <c r="I45" s="62">
        <v>0</v>
      </c>
      <c r="J45" s="62">
        <v>0</v>
      </c>
      <c r="K45" s="62">
        <v>0</v>
      </c>
      <c r="L45" s="62">
        <v>0</v>
      </c>
      <c r="M45" s="62">
        <v>0</v>
      </c>
      <c r="N45" s="62">
        <v>7.3694084741760701E-2</v>
      </c>
      <c r="O45" s="75">
        <v>11.890100717969791</v>
      </c>
      <c r="P45" s="62">
        <v>1.3711188619797401</v>
      </c>
      <c r="Q45" s="99">
        <v>4014.8981607351898</v>
      </c>
    </row>
    <row r="46" spans="1:17" s="55" customFormat="1" ht="18.75" customHeight="1">
      <c r="A46" s="58" t="s">
        <v>104</v>
      </c>
      <c r="B46" s="62">
        <v>0</v>
      </c>
      <c r="C46" s="62">
        <v>0</v>
      </c>
      <c r="D46" s="62">
        <v>0</v>
      </c>
      <c r="E46" s="62">
        <v>0</v>
      </c>
      <c r="F46" s="62">
        <v>0</v>
      </c>
      <c r="G46" s="62">
        <v>0</v>
      </c>
      <c r="H46" s="62">
        <v>0</v>
      </c>
      <c r="I46" s="62">
        <v>0</v>
      </c>
      <c r="J46" s="62">
        <v>0</v>
      </c>
      <c r="K46" s="62">
        <v>0</v>
      </c>
      <c r="L46" s="62">
        <v>0</v>
      </c>
      <c r="M46" s="62">
        <v>0</v>
      </c>
      <c r="N46" s="62">
        <v>0</v>
      </c>
      <c r="O46" s="75">
        <v>0</v>
      </c>
      <c r="P46" s="62">
        <v>0</v>
      </c>
      <c r="Q46" s="99">
        <v>19461.278451178485</v>
      </c>
    </row>
    <row r="47" spans="1:17" s="55" customFormat="1" ht="18.75" customHeight="1">
      <c r="A47" s="58" t="s">
        <v>105</v>
      </c>
      <c r="B47" s="62">
        <v>0</v>
      </c>
      <c r="C47" s="62">
        <v>0</v>
      </c>
      <c r="D47" s="62">
        <v>0</v>
      </c>
      <c r="E47" s="62">
        <v>0</v>
      </c>
      <c r="F47" s="62">
        <v>0</v>
      </c>
      <c r="G47" s="62">
        <v>12.343463037112</v>
      </c>
      <c r="H47" s="62">
        <v>0</v>
      </c>
      <c r="I47" s="62">
        <v>0</v>
      </c>
      <c r="J47" s="62">
        <v>0</v>
      </c>
      <c r="K47" s="62">
        <v>0</v>
      </c>
      <c r="L47" s="62">
        <v>0</v>
      </c>
      <c r="M47" s="62">
        <v>0</v>
      </c>
      <c r="N47" s="62">
        <v>0</v>
      </c>
      <c r="O47" s="75">
        <v>12.343463037112</v>
      </c>
      <c r="P47" s="62">
        <v>0.41561470717449001</v>
      </c>
      <c r="Q47" s="99">
        <v>13995.614634747366</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5861.3308008648892</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1154.3417522226578</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1307.7233661151215</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2972.6138249451269</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28369.172845768953</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151.311720956513</v>
      </c>
      <c r="E57" s="62">
        <v>477.55926055526697</v>
      </c>
      <c r="F57" s="62">
        <v>0</v>
      </c>
      <c r="G57" s="62">
        <v>284.22795473034802</v>
      </c>
      <c r="H57" s="62">
        <v>0</v>
      </c>
      <c r="I57" s="62">
        <v>0</v>
      </c>
      <c r="J57" s="62">
        <v>0.57804230774139098</v>
      </c>
      <c r="K57" s="62">
        <v>43.875490080495602</v>
      </c>
      <c r="L57" s="62">
        <v>1.4056948954072299</v>
      </c>
      <c r="M57" s="62">
        <v>0</v>
      </c>
      <c r="N57" s="62">
        <v>9.4958296004718807</v>
      </c>
      <c r="O57" s="75">
        <v>968.4539931262442</v>
      </c>
      <c r="P57" s="62">
        <v>5.5880881265122504</v>
      </c>
      <c r="Q57" s="99">
        <v>260187.45614312933</v>
      </c>
    </row>
    <row r="58" spans="1:24" s="84" customFormat="1" ht="18" customHeight="1">
      <c r="A58" s="63" t="s">
        <v>10</v>
      </c>
      <c r="B58" s="62">
        <v>0</v>
      </c>
      <c r="C58" s="62">
        <v>0</v>
      </c>
      <c r="D58" s="62">
        <v>94.690953388197698</v>
      </c>
      <c r="E58" s="62">
        <v>0</v>
      </c>
      <c r="F58" s="62">
        <v>0</v>
      </c>
      <c r="G58" s="62">
        <v>60.309380453662399</v>
      </c>
      <c r="H58" s="62">
        <v>0</v>
      </c>
      <c r="I58" s="62">
        <v>0</v>
      </c>
      <c r="J58" s="62">
        <v>0</v>
      </c>
      <c r="K58" s="62">
        <v>0</v>
      </c>
      <c r="L58" s="62">
        <v>0</v>
      </c>
      <c r="M58" s="62">
        <v>0</v>
      </c>
      <c r="N58" s="62">
        <v>0</v>
      </c>
      <c r="O58" s="75">
        <v>155.00033384186008</v>
      </c>
      <c r="P58" s="62">
        <v>5.5880881265122504</v>
      </c>
      <c r="Q58" s="99">
        <v>80174.138206104632</v>
      </c>
    </row>
    <row r="59" spans="1:24" s="84" customFormat="1" ht="18" customHeight="1">
      <c r="A59" s="63" t="s">
        <v>11</v>
      </c>
      <c r="B59" s="62">
        <v>0</v>
      </c>
      <c r="C59" s="62">
        <v>0</v>
      </c>
      <c r="D59" s="62">
        <v>56.620767568315401</v>
      </c>
      <c r="E59" s="62">
        <v>477.55926055526697</v>
      </c>
      <c r="F59" s="62">
        <v>0</v>
      </c>
      <c r="G59" s="62">
        <v>223.918574276686</v>
      </c>
      <c r="H59" s="62">
        <v>0</v>
      </c>
      <c r="I59" s="62">
        <v>0</v>
      </c>
      <c r="J59" s="62">
        <v>0.57804230774139098</v>
      </c>
      <c r="K59" s="62">
        <v>43.875490080495602</v>
      </c>
      <c r="L59" s="62">
        <v>1.4056948954072299</v>
      </c>
      <c r="M59" s="62">
        <v>0</v>
      </c>
      <c r="N59" s="62">
        <v>9.4958296004718807</v>
      </c>
      <c r="O59" s="75">
        <v>813.45365928438457</v>
      </c>
      <c r="P59" s="62">
        <v>0</v>
      </c>
      <c r="Q59" s="99">
        <v>180013.31793702472</v>
      </c>
    </row>
    <row r="60" spans="1:24" s="84" customFormat="1" ht="18" customHeight="1">
      <c r="A60" s="58" t="s">
        <v>69</v>
      </c>
      <c r="B60" s="62">
        <v>0</v>
      </c>
      <c r="C60" s="62">
        <v>0</v>
      </c>
      <c r="D60" s="62">
        <v>2072.7169962208</v>
      </c>
      <c r="E60" s="62">
        <v>0</v>
      </c>
      <c r="F60" s="62">
        <v>0</v>
      </c>
      <c r="G60" s="62">
        <v>79.981954735186605</v>
      </c>
      <c r="H60" s="62">
        <v>0</v>
      </c>
      <c r="I60" s="62">
        <v>0</v>
      </c>
      <c r="J60" s="62">
        <v>0</v>
      </c>
      <c r="K60" s="62">
        <v>0</v>
      </c>
      <c r="L60" s="62">
        <v>0</v>
      </c>
      <c r="M60" s="62">
        <v>0</v>
      </c>
      <c r="N60" s="62">
        <v>7.89742991277891</v>
      </c>
      <c r="O60" s="75">
        <v>2160.5963808687657</v>
      </c>
      <c r="P60" s="62">
        <v>0</v>
      </c>
      <c r="Q60" s="99">
        <v>109524.25042245096</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27448.363747714116</v>
      </c>
    </row>
    <row r="62" spans="1:24" s="84" customFormat="1" ht="18" customHeight="1">
      <c r="A62" s="63" t="s">
        <v>11</v>
      </c>
      <c r="B62" s="62">
        <v>0</v>
      </c>
      <c r="C62" s="62">
        <v>0</v>
      </c>
      <c r="D62" s="62">
        <v>2072.7169962208</v>
      </c>
      <c r="E62" s="62">
        <v>0</v>
      </c>
      <c r="F62" s="62">
        <v>0</v>
      </c>
      <c r="G62" s="62">
        <v>79.981954735186605</v>
      </c>
      <c r="H62" s="62">
        <v>0</v>
      </c>
      <c r="I62" s="62">
        <v>0</v>
      </c>
      <c r="J62" s="62">
        <v>0</v>
      </c>
      <c r="K62" s="62">
        <v>0</v>
      </c>
      <c r="L62" s="62">
        <v>0</v>
      </c>
      <c r="M62" s="62">
        <v>0</v>
      </c>
      <c r="N62" s="62">
        <v>7.89742991277891</v>
      </c>
      <c r="O62" s="75">
        <v>2160.5963808687657</v>
      </c>
      <c r="P62" s="62">
        <v>0</v>
      </c>
      <c r="Q62" s="99">
        <v>82075.886674736845</v>
      </c>
    </row>
    <row r="63" spans="1:24" s="84" customFormat="1" ht="18" customHeight="1">
      <c r="A63" s="64" t="s">
        <v>12</v>
      </c>
      <c r="B63" s="62">
        <v>1.0757066001209199</v>
      </c>
      <c r="C63" s="62">
        <v>0</v>
      </c>
      <c r="D63" s="62">
        <v>1.48808932602709</v>
      </c>
      <c r="E63" s="62">
        <v>0</v>
      </c>
      <c r="F63" s="62">
        <v>0</v>
      </c>
      <c r="G63" s="62">
        <v>0</v>
      </c>
      <c r="H63" s="62">
        <v>0</v>
      </c>
      <c r="I63" s="62">
        <v>0</v>
      </c>
      <c r="J63" s="62">
        <v>0</v>
      </c>
      <c r="K63" s="62">
        <v>28.920916698019902</v>
      </c>
      <c r="L63" s="62">
        <v>0</v>
      </c>
      <c r="M63" s="62">
        <v>0</v>
      </c>
      <c r="N63" s="62">
        <v>9.5056820833121698</v>
      </c>
      <c r="O63" s="75">
        <v>40.990394707480078</v>
      </c>
      <c r="P63" s="62">
        <v>0</v>
      </c>
      <c r="Q63" s="99">
        <v>48093.833932057198</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8671.4099850546918</v>
      </c>
    </row>
    <row r="65" spans="1:17" s="84" customFormat="1" ht="18" customHeight="1">
      <c r="A65" s="63" t="s">
        <v>11</v>
      </c>
      <c r="B65" s="62">
        <v>1.0757066001209199</v>
      </c>
      <c r="C65" s="62">
        <v>0</v>
      </c>
      <c r="D65" s="62">
        <v>1.48808932602709</v>
      </c>
      <c r="E65" s="62">
        <v>0</v>
      </c>
      <c r="F65" s="62">
        <v>0</v>
      </c>
      <c r="G65" s="62">
        <v>0</v>
      </c>
      <c r="H65" s="62">
        <v>0</v>
      </c>
      <c r="I65" s="62">
        <v>0</v>
      </c>
      <c r="J65" s="62">
        <v>0</v>
      </c>
      <c r="K65" s="62">
        <v>28.920916698019902</v>
      </c>
      <c r="L65" s="62">
        <v>0</v>
      </c>
      <c r="M65" s="62">
        <v>0</v>
      </c>
      <c r="N65" s="62">
        <v>9.5056820833121698</v>
      </c>
      <c r="O65" s="75">
        <v>40.990394707480078</v>
      </c>
      <c r="P65" s="62">
        <v>0</v>
      </c>
      <c r="Q65" s="99">
        <v>39422.423947002506</v>
      </c>
    </row>
    <row r="66" spans="1:17" s="84" customFormat="1" ht="18" customHeight="1">
      <c r="A66" s="64" t="s">
        <v>13</v>
      </c>
      <c r="B66" s="62">
        <v>0</v>
      </c>
      <c r="C66" s="62">
        <v>0</v>
      </c>
      <c r="D66" s="62">
        <v>0</v>
      </c>
      <c r="E66" s="62">
        <v>0</v>
      </c>
      <c r="F66" s="62">
        <v>0</v>
      </c>
      <c r="G66" s="62">
        <v>0</v>
      </c>
      <c r="H66" s="62">
        <v>0</v>
      </c>
      <c r="I66" s="62">
        <v>0</v>
      </c>
      <c r="J66" s="62">
        <v>108.70858636432</v>
      </c>
      <c r="K66" s="62">
        <v>0</v>
      </c>
      <c r="L66" s="62">
        <v>0</v>
      </c>
      <c r="M66" s="62">
        <v>0</v>
      </c>
      <c r="N66" s="62">
        <v>0</v>
      </c>
      <c r="O66" s="75">
        <v>108.70858636432</v>
      </c>
      <c r="P66" s="62">
        <v>0</v>
      </c>
      <c r="Q66" s="99">
        <v>31481.697452098564</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18258.313958744431</v>
      </c>
    </row>
    <row r="68" spans="1:17" s="84" customFormat="1" ht="18" customHeight="1">
      <c r="A68" s="63" t="s">
        <v>11</v>
      </c>
      <c r="B68" s="62">
        <v>0</v>
      </c>
      <c r="C68" s="62">
        <v>0</v>
      </c>
      <c r="D68" s="62">
        <v>0</v>
      </c>
      <c r="E68" s="62">
        <v>0</v>
      </c>
      <c r="F68" s="62">
        <v>0</v>
      </c>
      <c r="G68" s="62">
        <v>0</v>
      </c>
      <c r="H68" s="62">
        <v>0</v>
      </c>
      <c r="I68" s="62">
        <v>0</v>
      </c>
      <c r="J68" s="62">
        <v>108.70858636432</v>
      </c>
      <c r="K68" s="62">
        <v>0</v>
      </c>
      <c r="L68" s="62">
        <v>0</v>
      </c>
      <c r="M68" s="62">
        <v>0</v>
      </c>
      <c r="N68" s="62">
        <v>0</v>
      </c>
      <c r="O68" s="75">
        <v>108.70858636432</v>
      </c>
      <c r="P68" s="62">
        <v>0</v>
      </c>
      <c r="Q68" s="99">
        <v>13223.383493354137</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13044.112190999998</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292610.70838000003</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1.0757066001209199</v>
      </c>
      <c r="C72" s="62">
        <v>0</v>
      </c>
      <c r="D72" s="62">
        <v>2225.5168065033399</v>
      </c>
      <c r="E72" s="62">
        <v>477.55926055526697</v>
      </c>
      <c r="F72" s="62">
        <v>0</v>
      </c>
      <c r="G72" s="62">
        <v>364.20990946553462</v>
      </c>
      <c r="H72" s="62">
        <v>0</v>
      </c>
      <c r="I72" s="62">
        <v>0</v>
      </c>
      <c r="J72" s="62">
        <v>109.28662867206138</v>
      </c>
      <c r="K72" s="62">
        <v>72.796406778515504</v>
      </c>
      <c r="L72" s="62">
        <v>1.4056948954072299</v>
      </c>
      <c r="M72" s="62">
        <v>0</v>
      </c>
      <c r="N72" s="62">
        <v>26.89894159656296</v>
      </c>
      <c r="O72" s="75">
        <v>3278.7493550668096</v>
      </c>
      <c r="P72" s="62">
        <v>5.5880881265122504</v>
      </c>
      <c r="Q72" s="99">
        <v>741897.94632973603</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2198.76941422957</v>
      </c>
      <c r="E74" s="62">
        <v>150.539376647594</v>
      </c>
      <c r="F74" s="62">
        <v>0</v>
      </c>
      <c r="G74" s="62">
        <v>354.95872878176601</v>
      </c>
      <c r="H74" s="62">
        <v>0</v>
      </c>
      <c r="I74" s="62">
        <v>0</v>
      </c>
      <c r="J74" s="62">
        <v>109.286628672061</v>
      </c>
      <c r="K74" s="62">
        <v>15.0790377016984</v>
      </c>
      <c r="L74" s="62">
        <v>1.1680970482835999</v>
      </c>
      <c r="M74" s="62">
        <v>0</v>
      </c>
      <c r="N74" s="62">
        <v>7.89742991277891</v>
      </c>
      <c r="O74" s="75">
        <v>2837.6987129937515</v>
      </c>
      <c r="P74" s="62">
        <v>5.5880881265122504</v>
      </c>
      <c r="Q74" s="99">
        <v>692956.99203042872</v>
      </c>
    </row>
    <row r="75" spans="1:17" s="55" customFormat="1" ht="18.75" customHeight="1">
      <c r="A75" s="58" t="s">
        <v>104</v>
      </c>
      <c r="B75" s="62">
        <v>1.0757066001209199</v>
      </c>
      <c r="C75" s="62">
        <v>0</v>
      </c>
      <c r="D75" s="62">
        <v>26.747392273767701</v>
      </c>
      <c r="E75" s="62">
        <v>203.99993489652101</v>
      </c>
      <c r="F75" s="62">
        <v>0</v>
      </c>
      <c r="G75" s="62">
        <v>9.2511806837683306</v>
      </c>
      <c r="H75" s="62">
        <v>0</v>
      </c>
      <c r="I75" s="62">
        <v>0</v>
      </c>
      <c r="J75" s="62">
        <v>0</v>
      </c>
      <c r="K75" s="62">
        <v>6.44363175065366</v>
      </c>
      <c r="L75" s="62">
        <v>0.23759784712363299</v>
      </c>
      <c r="M75" s="62">
        <v>0</v>
      </c>
      <c r="N75" s="62">
        <v>4.4606965837449799</v>
      </c>
      <c r="O75" s="75">
        <v>252.21614063570021</v>
      </c>
      <c r="P75" s="62">
        <v>0</v>
      </c>
      <c r="Q75" s="99">
        <v>12737.337300277237</v>
      </c>
    </row>
    <row r="76" spans="1:17" s="55" customFormat="1" ht="18.75" customHeight="1">
      <c r="A76" s="58" t="s">
        <v>105</v>
      </c>
      <c r="B76" s="62">
        <v>0</v>
      </c>
      <c r="C76" s="62">
        <v>0</v>
      </c>
      <c r="D76" s="62">
        <v>0</v>
      </c>
      <c r="E76" s="62">
        <v>0</v>
      </c>
      <c r="F76" s="62">
        <v>0</v>
      </c>
      <c r="G76" s="62">
        <v>0</v>
      </c>
      <c r="H76" s="62">
        <v>0</v>
      </c>
      <c r="I76" s="62">
        <v>0</v>
      </c>
      <c r="J76" s="62">
        <v>0</v>
      </c>
      <c r="K76" s="62">
        <v>15.753838662352599</v>
      </c>
      <c r="L76" s="62">
        <v>0</v>
      </c>
      <c r="M76" s="62">
        <v>0</v>
      </c>
      <c r="N76" s="62">
        <v>8.3956422670183404</v>
      </c>
      <c r="O76" s="75">
        <v>24.149480929370938</v>
      </c>
      <c r="P76" s="62">
        <v>0</v>
      </c>
      <c r="Q76" s="99">
        <v>24627.927721163105</v>
      </c>
    </row>
    <row r="77" spans="1:17" s="55" customFormat="1" ht="18.75" customHeight="1">
      <c r="A77" s="58" t="s">
        <v>107</v>
      </c>
      <c r="B77" s="62">
        <v>0</v>
      </c>
      <c r="C77" s="62">
        <v>0</v>
      </c>
      <c r="D77" s="62">
        <v>0</v>
      </c>
      <c r="E77" s="62">
        <v>123.01994901115199</v>
      </c>
      <c r="F77" s="62">
        <v>0</v>
      </c>
      <c r="G77" s="62">
        <v>0</v>
      </c>
      <c r="H77" s="62">
        <v>0</v>
      </c>
      <c r="I77" s="62">
        <v>0</v>
      </c>
      <c r="J77" s="62">
        <v>0</v>
      </c>
      <c r="K77" s="62">
        <v>35.519898663810899</v>
      </c>
      <c r="L77" s="62">
        <v>0</v>
      </c>
      <c r="M77" s="62">
        <v>0</v>
      </c>
      <c r="N77" s="62">
        <v>6.1451728330207303</v>
      </c>
      <c r="O77" s="75">
        <v>164.68502050798361</v>
      </c>
      <c r="P77" s="62">
        <v>0</v>
      </c>
      <c r="Q77" s="99">
        <v>7813.8685056024733</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3536.5266673772944</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225.29410488727217</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70" t="s">
        <v>3062</v>
      </c>
      <c r="O81" s="82">
        <v>0</v>
      </c>
    </row>
    <row r="82" spans="1:15" ht="12" customHeight="1">
      <c r="A82" s="170" t="s">
        <v>3087</v>
      </c>
    </row>
    <row r="83" spans="1:15" ht="15.5">
      <c r="A83" s="171" t="s">
        <v>3084</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5"/>
  <cols>
    <col min="1" max="1" width="56.69921875" style="9" customWidth="1"/>
    <col min="2" max="37" width="7.09765625" style="9" customWidth="1"/>
    <col min="38" max="38" width="10.69921875" style="14" customWidth="1"/>
    <col min="39" max="39" width="0" style="9" hidden="1" customWidth="1"/>
    <col min="40" max="16384" width="9.09765625" style="9" hidden="1"/>
  </cols>
  <sheetData>
    <row r="1" spans="1:16380" s="82" customFormat="1" ht="1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8" customHeight="1">
      <c r="A5" s="229"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0"/>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0"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26.375718703542098</v>
      </c>
      <c r="C9" s="62">
        <v>0</v>
      </c>
      <c r="D9" s="62">
        <v>8.2804259099090203</v>
      </c>
      <c r="E9" s="62">
        <v>0</v>
      </c>
      <c r="F9" s="62">
        <v>0</v>
      </c>
      <c r="G9" s="62">
        <v>0</v>
      </c>
      <c r="H9" s="62">
        <v>3.7434818264402199</v>
      </c>
      <c r="I9" s="62">
        <v>43.242830861379097</v>
      </c>
      <c r="J9" s="62">
        <v>0</v>
      </c>
      <c r="K9" s="62">
        <v>165.575538273045</v>
      </c>
      <c r="L9" s="62">
        <v>0</v>
      </c>
      <c r="M9" s="62">
        <v>15.036566631971899</v>
      </c>
      <c r="N9" s="62">
        <v>2.6482070000000002</v>
      </c>
      <c r="O9" s="62">
        <v>63.771717424116503</v>
      </c>
      <c r="P9" s="62">
        <v>0.170447715610511</v>
      </c>
      <c r="Q9" s="62">
        <v>0.2</v>
      </c>
      <c r="R9" s="62">
        <v>0</v>
      </c>
      <c r="S9" s="62">
        <v>0</v>
      </c>
      <c r="T9" s="62">
        <v>0.49287178580376201</v>
      </c>
      <c r="U9" s="62">
        <v>14.732502972281599</v>
      </c>
      <c r="V9" s="62">
        <v>0</v>
      </c>
      <c r="W9" s="62">
        <v>0</v>
      </c>
      <c r="X9" s="62">
        <v>0</v>
      </c>
      <c r="Y9" s="62">
        <v>6.89655138606284</v>
      </c>
      <c r="Z9" s="62">
        <v>13.2332833423088</v>
      </c>
      <c r="AA9" s="62">
        <v>0</v>
      </c>
      <c r="AB9" s="62">
        <v>0</v>
      </c>
      <c r="AC9" s="62">
        <v>2.3486939891058398</v>
      </c>
      <c r="AD9" s="62">
        <v>6.5452646715856794E-2</v>
      </c>
      <c r="AE9" s="62">
        <v>0</v>
      </c>
      <c r="AF9" s="62">
        <v>0.357062719484188</v>
      </c>
      <c r="AG9" s="62">
        <v>0.54460875906816997</v>
      </c>
      <c r="AH9" s="62">
        <v>0.4</v>
      </c>
      <c r="AI9" s="62">
        <v>2.7121703038420101E-2</v>
      </c>
      <c r="AJ9" s="62">
        <v>0</v>
      </c>
      <c r="AK9" s="62">
        <v>0</v>
      </c>
      <c r="AL9" s="62">
        <v>256.06180544019799</v>
      </c>
    </row>
    <row r="10" spans="1:16380" s="4" customFormat="1" ht="18" customHeight="1">
      <c r="A10" s="63" t="s">
        <v>10</v>
      </c>
      <c r="B10" s="62">
        <v>0.11994770354206701</v>
      </c>
      <c r="C10" s="62">
        <v>0</v>
      </c>
      <c r="D10" s="62">
        <v>0</v>
      </c>
      <c r="E10" s="62">
        <v>0</v>
      </c>
      <c r="F10" s="62">
        <v>0</v>
      </c>
      <c r="G10" s="62">
        <v>0</v>
      </c>
      <c r="H10" s="62">
        <v>0</v>
      </c>
      <c r="I10" s="62">
        <v>5.7248532389962703</v>
      </c>
      <c r="J10" s="62">
        <v>0</v>
      </c>
      <c r="K10" s="62">
        <v>54.157151042208497</v>
      </c>
      <c r="L10" s="62">
        <v>0</v>
      </c>
      <c r="M10" s="62">
        <v>2.0316634940974802E-2</v>
      </c>
      <c r="N10" s="62">
        <v>0.125445</v>
      </c>
      <c r="O10" s="62">
        <v>5.7248532389962703</v>
      </c>
      <c r="P10" s="62">
        <v>0</v>
      </c>
      <c r="Q10" s="62">
        <v>0</v>
      </c>
      <c r="R10" s="62">
        <v>0</v>
      </c>
      <c r="S10" s="62">
        <v>0</v>
      </c>
      <c r="T10" s="62">
        <v>0</v>
      </c>
      <c r="U10" s="62">
        <v>0</v>
      </c>
      <c r="V10" s="62">
        <v>0</v>
      </c>
      <c r="W10" s="62">
        <v>0</v>
      </c>
      <c r="X10" s="62">
        <v>0</v>
      </c>
      <c r="Y10" s="62">
        <v>6.5394886665786496</v>
      </c>
      <c r="Z10" s="62">
        <v>0</v>
      </c>
      <c r="AA10" s="62">
        <v>0</v>
      </c>
      <c r="AB10" s="62">
        <v>0</v>
      </c>
      <c r="AC10" s="62">
        <v>1.71209601460463</v>
      </c>
      <c r="AD10" s="62">
        <v>0</v>
      </c>
      <c r="AE10" s="62">
        <v>0</v>
      </c>
      <c r="AF10" s="62">
        <v>0</v>
      </c>
      <c r="AG10" s="62">
        <v>0</v>
      </c>
      <c r="AH10" s="62">
        <v>0</v>
      </c>
      <c r="AI10" s="62">
        <v>2.7121703038420101E-2</v>
      </c>
      <c r="AJ10" s="62">
        <v>0</v>
      </c>
      <c r="AK10" s="62">
        <v>0</v>
      </c>
      <c r="AL10" s="62">
        <v>87.5341470356842</v>
      </c>
    </row>
    <row r="11" spans="1:16380" s="4" customFormat="1" ht="18" customHeight="1">
      <c r="A11" s="63" t="s">
        <v>11</v>
      </c>
      <c r="B11" s="62">
        <v>26.255770999999999</v>
      </c>
      <c r="C11" s="62">
        <v>0</v>
      </c>
      <c r="D11" s="62">
        <v>8.2804259099090203</v>
      </c>
      <c r="E11" s="62">
        <v>0</v>
      </c>
      <c r="F11" s="62">
        <v>0</v>
      </c>
      <c r="G11" s="62">
        <v>0</v>
      </c>
      <c r="H11" s="62">
        <v>3.7434818264402199</v>
      </c>
      <c r="I11" s="62">
        <v>37.517977622382801</v>
      </c>
      <c r="J11" s="62">
        <v>0</v>
      </c>
      <c r="K11" s="62">
        <v>111.418387230836</v>
      </c>
      <c r="L11" s="62">
        <v>0</v>
      </c>
      <c r="M11" s="62">
        <v>15.016249997030901</v>
      </c>
      <c r="N11" s="62">
        <v>2.5227620000000002</v>
      </c>
      <c r="O11" s="62">
        <v>58.046864185120199</v>
      </c>
      <c r="P11" s="62">
        <v>0.170447715610511</v>
      </c>
      <c r="Q11" s="62">
        <v>0.2</v>
      </c>
      <c r="R11" s="62">
        <v>0</v>
      </c>
      <c r="S11" s="62">
        <v>0</v>
      </c>
      <c r="T11" s="62">
        <v>0.49287178580376201</v>
      </c>
      <c r="U11" s="62">
        <v>14.732502972281599</v>
      </c>
      <c r="V11" s="62">
        <v>0</v>
      </c>
      <c r="W11" s="62">
        <v>0</v>
      </c>
      <c r="X11" s="62">
        <v>0</v>
      </c>
      <c r="Y11" s="62">
        <v>0.357062719484188</v>
      </c>
      <c r="Z11" s="62">
        <v>13.2332833423088</v>
      </c>
      <c r="AA11" s="62">
        <v>0</v>
      </c>
      <c r="AB11" s="62">
        <v>0</v>
      </c>
      <c r="AC11" s="62">
        <v>0.63659797450120703</v>
      </c>
      <c r="AD11" s="62">
        <v>6.5452646715856794E-2</v>
      </c>
      <c r="AE11" s="62">
        <v>0</v>
      </c>
      <c r="AF11" s="62">
        <v>0.357062719484188</v>
      </c>
      <c r="AG11" s="62">
        <v>0.54460875906816997</v>
      </c>
      <c r="AH11" s="62">
        <v>0.4</v>
      </c>
      <c r="AI11" s="62">
        <v>0</v>
      </c>
      <c r="AJ11" s="62">
        <v>0</v>
      </c>
      <c r="AK11" s="62">
        <v>0</v>
      </c>
      <c r="AL11" s="62">
        <v>168.527658404514</v>
      </c>
    </row>
    <row r="12" spans="1:16380" s="4" customFormat="1" ht="18" customHeight="1">
      <c r="A12" s="58" t="s">
        <v>69</v>
      </c>
      <c r="B12" s="62">
        <v>0.48933807082305703</v>
      </c>
      <c r="C12" s="62">
        <v>0</v>
      </c>
      <c r="D12" s="62">
        <v>158.71102891489201</v>
      </c>
      <c r="E12" s="62">
        <v>0</v>
      </c>
      <c r="F12" s="62">
        <v>0</v>
      </c>
      <c r="G12" s="62">
        <v>0</v>
      </c>
      <c r="H12" s="62">
        <v>21.306520819209801</v>
      </c>
      <c r="I12" s="62">
        <v>173.39816695513201</v>
      </c>
      <c r="J12" s="62">
        <v>0</v>
      </c>
      <c r="K12" s="62">
        <v>169.44003904876701</v>
      </c>
      <c r="L12" s="62">
        <v>0</v>
      </c>
      <c r="M12" s="62">
        <v>16.695089999125699</v>
      </c>
      <c r="N12" s="62">
        <v>4.8498616366286296</v>
      </c>
      <c r="O12" s="62">
        <v>319.19777614198603</v>
      </c>
      <c r="P12" s="62">
        <v>0</v>
      </c>
      <c r="Q12" s="62">
        <v>0</v>
      </c>
      <c r="R12" s="62">
        <v>0</v>
      </c>
      <c r="S12" s="62">
        <v>0</v>
      </c>
      <c r="T12" s="62">
        <v>0</v>
      </c>
      <c r="U12" s="62">
        <v>456.68513866616303</v>
      </c>
      <c r="V12" s="62">
        <v>0</v>
      </c>
      <c r="W12" s="62">
        <v>0</v>
      </c>
      <c r="X12" s="62">
        <v>0</v>
      </c>
      <c r="Y12" s="62">
        <v>16.181779787800799</v>
      </c>
      <c r="Z12" s="62">
        <v>140.22412578154999</v>
      </c>
      <c r="AA12" s="62">
        <v>0</v>
      </c>
      <c r="AB12" s="62">
        <v>0</v>
      </c>
      <c r="AC12" s="62">
        <v>0.50214835236117406</v>
      </c>
      <c r="AD12" s="62">
        <v>1.85561277851284</v>
      </c>
      <c r="AE12" s="62">
        <v>0</v>
      </c>
      <c r="AF12" s="62">
        <v>0.20287423117553599</v>
      </c>
      <c r="AG12" s="62">
        <v>0.112555841415365</v>
      </c>
      <c r="AH12" s="62">
        <v>0</v>
      </c>
      <c r="AI12" s="62">
        <v>2.3963417906996701E-2</v>
      </c>
      <c r="AJ12" s="62">
        <v>0</v>
      </c>
      <c r="AK12" s="62">
        <v>0</v>
      </c>
      <c r="AL12" s="62">
        <v>663.14952565010196</v>
      </c>
    </row>
    <row r="13" spans="1:16380" s="4" customFormat="1" ht="18" customHeight="1">
      <c r="A13" s="63" t="s">
        <v>10</v>
      </c>
      <c r="B13" s="62">
        <v>0</v>
      </c>
      <c r="C13" s="62">
        <v>0</v>
      </c>
      <c r="D13" s="62">
        <v>0</v>
      </c>
      <c r="E13" s="62">
        <v>0</v>
      </c>
      <c r="F13" s="62">
        <v>0</v>
      </c>
      <c r="G13" s="62">
        <v>0</v>
      </c>
      <c r="H13" s="62">
        <v>0</v>
      </c>
      <c r="I13" s="62">
        <v>0</v>
      </c>
      <c r="J13" s="62">
        <v>0</v>
      </c>
      <c r="K13" s="62">
        <v>160.01432564224299</v>
      </c>
      <c r="L13" s="62">
        <v>0</v>
      </c>
      <c r="M13" s="62">
        <v>8.2017571724401399E-4</v>
      </c>
      <c r="N13" s="62">
        <v>7.4450636628625305E-2</v>
      </c>
      <c r="O13" s="62">
        <v>0</v>
      </c>
      <c r="P13" s="62">
        <v>0</v>
      </c>
      <c r="Q13" s="62">
        <v>0</v>
      </c>
      <c r="R13" s="62">
        <v>0</v>
      </c>
      <c r="S13" s="62">
        <v>0</v>
      </c>
      <c r="T13" s="62">
        <v>0</v>
      </c>
      <c r="U13" s="62">
        <v>0</v>
      </c>
      <c r="V13" s="62">
        <v>0</v>
      </c>
      <c r="W13" s="62">
        <v>0</v>
      </c>
      <c r="X13" s="62">
        <v>0</v>
      </c>
      <c r="Y13" s="62">
        <v>5.2163172955987901E-2</v>
      </c>
      <c r="Z13" s="62">
        <v>0</v>
      </c>
      <c r="AA13" s="62">
        <v>0</v>
      </c>
      <c r="AB13" s="62">
        <v>0</v>
      </c>
      <c r="AC13" s="62">
        <v>0.155403387240797</v>
      </c>
      <c r="AD13" s="62">
        <v>0</v>
      </c>
      <c r="AE13" s="62">
        <v>0</v>
      </c>
      <c r="AF13" s="62">
        <v>0</v>
      </c>
      <c r="AG13" s="62">
        <v>0</v>
      </c>
      <c r="AH13" s="62">
        <v>0</v>
      </c>
      <c r="AI13" s="62">
        <v>0</v>
      </c>
      <c r="AJ13" s="62">
        <v>0</v>
      </c>
      <c r="AK13" s="62">
        <v>0</v>
      </c>
      <c r="AL13" s="62">
        <v>4.9218167117785896</v>
      </c>
    </row>
    <row r="14" spans="1:16380" s="4" customFormat="1" ht="18" customHeight="1">
      <c r="A14" s="63" t="s">
        <v>11</v>
      </c>
      <c r="B14" s="62">
        <v>0.48933807082305703</v>
      </c>
      <c r="C14" s="62">
        <v>0</v>
      </c>
      <c r="D14" s="62">
        <v>158.71102891489201</v>
      </c>
      <c r="E14" s="62">
        <v>0</v>
      </c>
      <c r="F14" s="62">
        <v>0</v>
      </c>
      <c r="G14" s="62">
        <v>0</v>
      </c>
      <c r="H14" s="62">
        <v>21.306520819209801</v>
      </c>
      <c r="I14" s="62">
        <v>173.39816695513201</v>
      </c>
      <c r="J14" s="62">
        <v>0</v>
      </c>
      <c r="K14" s="62">
        <v>9.4257134065241903</v>
      </c>
      <c r="L14" s="62">
        <v>0</v>
      </c>
      <c r="M14" s="62">
        <v>16.694269823408501</v>
      </c>
      <c r="N14" s="62">
        <v>4.7754110000000001</v>
      </c>
      <c r="O14" s="62">
        <v>319.19777614198603</v>
      </c>
      <c r="P14" s="62">
        <v>0</v>
      </c>
      <c r="Q14" s="62">
        <v>0</v>
      </c>
      <c r="R14" s="62">
        <v>0</v>
      </c>
      <c r="S14" s="62">
        <v>0</v>
      </c>
      <c r="T14" s="62">
        <v>0</v>
      </c>
      <c r="U14" s="62">
        <v>456.68513866616303</v>
      </c>
      <c r="V14" s="62">
        <v>0</v>
      </c>
      <c r="W14" s="62">
        <v>0</v>
      </c>
      <c r="X14" s="62">
        <v>0</v>
      </c>
      <c r="Y14" s="62">
        <v>16.129616614844799</v>
      </c>
      <c r="Z14" s="62">
        <v>140.22412578154999</v>
      </c>
      <c r="AA14" s="62">
        <v>0</v>
      </c>
      <c r="AB14" s="62">
        <v>0</v>
      </c>
      <c r="AC14" s="62">
        <v>0.346744965120377</v>
      </c>
      <c r="AD14" s="62">
        <v>1.85561277851284</v>
      </c>
      <c r="AE14" s="62">
        <v>0</v>
      </c>
      <c r="AF14" s="62">
        <v>0.20287423117553599</v>
      </c>
      <c r="AG14" s="62">
        <v>0.112555841415365</v>
      </c>
      <c r="AH14" s="62">
        <v>0</v>
      </c>
      <c r="AI14" s="62">
        <v>2.3963417906996701E-2</v>
      </c>
      <c r="AJ14" s="62">
        <v>0</v>
      </c>
      <c r="AK14" s="62">
        <v>0</v>
      </c>
      <c r="AL14" s="62">
        <v>658.22770893832399</v>
      </c>
    </row>
    <row r="15" spans="1:16380" s="4" customFormat="1" ht="18" customHeight="1">
      <c r="A15" s="64" t="s">
        <v>12</v>
      </c>
      <c r="B15" s="62">
        <v>0</v>
      </c>
      <c r="C15" s="62">
        <v>0</v>
      </c>
      <c r="D15" s="62">
        <v>1.38778619160292E-3</v>
      </c>
      <c r="E15" s="62">
        <v>0</v>
      </c>
      <c r="F15" s="62">
        <v>0</v>
      </c>
      <c r="G15" s="62">
        <v>0</v>
      </c>
      <c r="H15" s="62">
        <v>0</v>
      </c>
      <c r="I15" s="62">
        <v>1.46722742495012</v>
      </c>
      <c r="J15" s="62">
        <v>0</v>
      </c>
      <c r="K15" s="62">
        <v>0.94708886555655902</v>
      </c>
      <c r="L15" s="62">
        <v>0</v>
      </c>
      <c r="M15" s="62">
        <v>1.0075700000000001</v>
      </c>
      <c r="N15" s="62">
        <v>1.620476</v>
      </c>
      <c r="O15" s="62">
        <v>1.4686152111417199</v>
      </c>
      <c r="P15" s="62">
        <v>0</v>
      </c>
      <c r="Q15" s="62">
        <v>0</v>
      </c>
      <c r="R15" s="62">
        <v>0</v>
      </c>
      <c r="S15" s="62">
        <v>0</v>
      </c>
      <c r="T15" s="62">
        <v>0.57555425173960695</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97.033888785540398</v>
      </c>
    </row>
    <row r="16" spans="1:16380" s="5" customFormat="1" ht="18" customHeight="1">
      <c r="A16" s="63" t="s">
        <v>10</v>
      </c>
      <c r="B16" s="62">
        <v>0</v>
      </c>
      <c r="C16" s="62">
        <v>0</v>
      </c>
      <c r="D16" s="62">
        <v>0</v>
      </c>
      <c r="E16" s="62">
        <v>0</v>
      </c>
      <c r="F16" s="62">
        <v>0</v>
      </c>
      <c r="G16" s="62">
        <v>0</v>
      </c>
      <c r="H16" s="62">
        <v>0</v>
      </c>
      <c r="I16" s="62">
        <v>1.39559081131482E-2</v>
      </c>
      <c r="J16" s="62">
        <v>0</v>
      </c>
      <c r="K16" s="62">
        <v>0.94708886555655902</v>
      </c>
      <c r="L16" s="62">
        <v>0</v>
      </c>
      <c r="M16" s="62">
        <v>1.57E-3</v>
      </c>
      <c r="N16" s="62">
        <v>0.2626</v>
      </c>
      <c r="O16" s="62">
        <v>1.39559081131482E-2</v>
      </c>
      <c r="P16" s="62">
        <v>0</v>
      </c>
      <c r="Q16" s="62">
        <v>0</v>
      </c>
      <c r="R16" s="62">
        <v>0</v>
      </c>
      <c r="S16" s="62">
        <v>0</v>
      </c>
      <c r="T16" s="62">
        <v>0.57555425173960695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8.6601354638580902E-2</v>
      </c>
    </row>
    <row r="17" spans="1:16380" s="5" customFormat="1" ht="18" customHeight="1">
      <c r="A17" s="63" t="s">
        <v>11</v>
      </c>
      <c r="B17" s="62">
        <v>0</v>
      </c>
      <c r="C17" s="62">
        <v>0</v>
      </c>
      <c r="D17" s="62">
        <v>1.38778619160292E-3</v>
      </c>
      <c r="E17" s="62">
        <v>0</v>
      </c>
      <c r="F17" s="62">
        <v>0</v>
      </c>
      <c r="G17" s="62">
        <v>0</v>
      </c>
      <c r="H17" s="62">
        <v>0</v>
      </c>
      <c r="I17" s="62">
        <v>1.4532715168369701</v>
      </c>
      <c r="J17" s="62">
        <v>0</v>
      </c>
      <c r="K17" s="62">
        <v>0</v>
      </c>
      <c r="L17" s="62">
        <v>0</v>
      </c>
      <c r="M17" s="62">
        <v>1.006</v>
      </c>
      <c r="N17" s="62">
        <v>1.3578760000000001</v>
      </c>
      <c r="O17" s="62">
        <v>1.4546593030285699</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96.947287430901795</v>
      </c>
    </row>
    <row r="18" spans="1:16380" s="5" customFormat="1" ht="18" customHeight="1">
      <c r="A18" s="64" t="s">
        <v>13</v>
      </c>
      <c r="B18" s="62">
        <v>8.9647831945557908</v>
      </c>
      <c r="C18" s="62">
        <v>0</v>
      </c>
      <c r="D18" s="62">
        <v>0.20192744183761699</v>
      </c>
      <c r="E18" s="62">
        <v>0</v>
      </c>
      <c r="F18" s="62">
        <v>0</v>
      </c>
      <c r="G18" s="62">
        <v>0</v>
      </c>
      <c r="H18" s="62">
        <v>6.2373861020110603E-2</v>
      </c>
      <c r="I18" s="62">
        <v>1.3239155286493001</v>
      </c>
      <c r="J18" s="62">
        <v>0</v>
      </c>
      <c r="K18" s="62">
        <v>646.266673070362</v>
      </c>
      <c r="L18" s="62">
        <v>0</v>
      </c>
      <c r="M18" s="62">
        <v>0.54707918452339799</v>
      </c>
      <c r="N18" s="62">
        <v>1.6615288757262401</v>
      </c>
      <c r="O18" s="62">
        <v>0.388032363598042</v>
      </c>
      <c r="P18" s="62">
        <v>14.5936357750992</v>
      </c>
      <c r="Q18" s="62">
        <v>0.25819624386911599</v>
      </c>
      <c r="R18" s="62">
        <v>0</v>
      </c>
      <c r="S18" s="62">
        <v>0</v>
      </c>
      <c r="T18" s="62">
        <v>0.53772175688041102</v>
      </c>
      <c r="U18" s="62">
        <v>1.4487943376998E-2</v>
      </c>
      <c r="V18" s="62">
        <v>4.1370829539492897</v>
      </c>
      <c r="W18" s="62">
        <v>4.3152286425086402E-2</v>
      </c>
      <c r="X18" s="62">
        <v>0</v>
      </c>
      <c r="Y18" s="62">
        <v>9.5078148043200308</v>
      </c>
      <c r="Z18" s="62">
        <v>0.16330224693190201</v>
      </c>
      <c r="AA18" s="62">
        <v>0</v>
      </c>
      <c r="AB18" s="62">
        <v>0</v>
      </c>
      <c r="AC18" s="62">
        <v>5.0843436103965498</v>
      </c>
      <c r="AD18" s="62">
        <v>0</v>
      </c>
      <c r="AE18" s="62">
        <v>1.46584658546784E-2</v>
      </c>
      <c r="AF18" s="62">
        <v>0</v>
      </c>
      <c r="AG18" s="62">
        <v>2.21248206738007</v>
      </c>
      <c r="AH18" s="62">
        <v>0.196964734329899</v>
      </c>
      <c r="AI18" s="62">
        <v>2.62197341051899</v>
      </c>
      <c r="AJ18" s="62">
        <v>0</v>
      </c>
      <c r="AK18" s="62">
        <v>0.21133340183489599</v>
      </c>
      <c r="AL18" s="62">
        <v>72.030711597635104</v>
      </c>
    </row>
    <row r="19" spans="1:16380" s="5" customFormat="1" ht="18" customHeight="1">
      <c r="A19" s="63" t="s">
        <v>10</v>
      </c>
      <c r="B19" s="62">
        <v>0.92989019455578803</v>
      </c>
      <c r="C19" s="62">
        <v>0</v>
      </c>
      <c r="D19" s="62">
        <v>0.20192744183761699</v>
      </c>
      <c r="E19" s="62">
        <v>0</v>
      </c>
      <c r="F19" s="62">
        <v>0</v>
      </c>
      <c r="G19" s="62">
        <v>0</v>
      </c>
      <c r="H19" s="62">
        <v>6.2373861020110603E-2</v>
      </c>
      <c r="I19" s="62">
        <v>0.24510859516758199</v>
      </c>
      <c r="J19" s="62">
        <v>0</v>
      </c>
      <c r="K19" s="62">
        <v>642.71474032093101</v>
      </c>
      <c r="L19" s="62">
        <v>0</v>
      </c>
      <c r="M19" s="62">
        <v>0.26969608995005501</v>
      </c>
      <c r="N19" s="62">
        <v>1.6615288757262401</v>
      </c>
      <c r="O19" s="62">
        <v>0.38663766349083101</v>
      </c>
      <c r="P19" s="62">
        <v>14.4273121344361</v>
      </c>
      <c r="Q19" s="62">
        <v>0.25283454139152201</v>
      </c>
      <c r="R19" s="62">
        <v>0</v>
      </c>
      <c r="S19" s="62">
        <v>0</v>
      </c>
      <c r="T19" s="62">
        <v>0.53772175688041102</v>
      </c>
      <c r="U19" s="62">
        <v>1.30932432697865E-2</v>
      </c>
      <c r="V19" s="62">
        <v>4.1370829539492897</v>
      </c>
      <c r="W19" s="62">
        <v>4.3152286425086402E-2</v>
      </c>
      <c r="X19" s="62">
        <v>0</v>
      </c>
      <c r="Y19" s="62">
        <v>9.4944450683584396</v>
      </c>
      <c r="Z19" s="62">
        <v>0.123138822896062</v>
      </c>
      <c r="AA19" s="62">
        <v>0</v>
      </c>
      <c r="AB19" s="62">
        <v>0</v>
      </c>
      <c r="AC19" s="62">
        <v>5.0171855998760204</v>
      </c>
      <c r="AD19" s="62">
        <v>0</v>
      </c>
      <c r="AE19" s="62">
        <v>1.46584658546784E-2</v>
      </c>
      <c r="AF19" s="62">
        <v>0</v>
      </c>
      <c r="AG19" s="62">
        <v>2.2069044507636701</v>
      </c>
      <c r="AH19" s="62">
        <v>0.19638765506924599</v>
      </c>
      <c r="AI19" s="62">
        <v>2.5871422101658998</v>
      </c>
      <c r="AJ19" s="62">
        <v>0</v>
      </c>
      <c r="AK19" s="62">
        <v>4.74599173189744E-2</v>
      </c>
      <c r="AL19" s="62">
        <v>57.731678453183797</v>
      </c>
    </row>
    <row r="20" spans="1:16380" s="5" customFormat="1" ht="18" customHeight="1">
      <c r="A20" s="63" t="s">
        <v>11</v>
      </c>
      <c r="B20" s="62">
        <v>8.0348930000000003</v>
      </c>
      <c r="C20" s="62">
        <v>0</v>
      </c>
      <c r="D20" s="62">
        <v>0</v>
      </c>
      <c r="E20" s="62">
        <v>0</v>
      </c>
      <c r="F20" s="62">
        <v>0</v>
      </c>
      <c r="G20" s="62">
        <v>0</v>
      </c>
      <c r="H20" s="62">
        <v>0</v>
      </c>
      <c r="I20" s="62">
        <v>1.0788069334817201</v>
      </c>
      <c r="J20" s="62">
        <v>0</v>
      </c>
      <c r="K20" s="62">
        <v>3.5519327494307902</v>
      </c>
      <c r="L20" s="62">
        <v>0</v>
      </c>
      <c r="M20" s="62">
        <v>0.27738309457334198</v>
      </c>
      <c r="N20" s="62">
        <v>0</v>
      </c>
      <c r="O20" s="62">
        <v>1.39470010721147E-3</v>
      </c>
      <c r="P20" s="62">
        <v>0.16632364066316399</v>
      </c>
      <c r="Q20" s="62">
        <v>5.3617024775944704E-3</v>
      </c>
      <c r="R20" s="62">
        <v>0</v>
      </c>
      <c r="S20" s="62">
        <v>0</v>
      </c>
      <c r="T20" s="62">
        <v>0</v>
      </c>
      <c r="U20" s="62">
        <v>1.39470010721147E-3</v>
      </c>
      <c r="V20" s="62">
        <v>0</v>
      </c>
      <c r="W20" s="62">
        <v>0</v>
      </c>
      <c r="X20" s="62">
        <v>0</v>
      </c>
      <c r="Y20" s="62">
        <v>1.3369735961585E-2</v>
      </c>
      <c r="Z20" s="62">
        <v>4.0163424035839598E-2</v>
      </c>
      <c r="AA20" s="62">
        <v>0</v>
      </c>
      <c r="AB20" s="62">
        <v>0</v>
      </c>
      <c r="AC20" s="62">
        <v>6.7158010520528305E-2</v>
      </c>
      <c r="AD20" s="62">
        <v>0</v>
      </c>
      <c r="AE20" s="62">
        <v>0</v>
      </c>
      <c r="AF20" s="62">
        <v>0</v>
      </c>
      <c r="AG20" s="62">
        <v>5.5776166164000999E-3</v>
      </c>
      <c r="AH20" s="62">
        <v>5.7707926065290798E-4</v>
      </c>
      <c r="AI20" s="62">
        <v>3.4831200353086803E-2</v>
      </c>
      <c r="AJ20" s="62">
        <v>0</v>
      </c>
      <c r="AK20" s="62">
        <v>0.16387348451592099</v>
      </c>
      <c r="AL20" s="62">
        <v>14.2990331444513</v>
      </c>
    </row>
    <row r="21" spans="1:16380" s="84" customFormat="1" ht="18" customHeight="1">
      <c r="A21" s="60" t="s">
        <v>71</v>
      </c>
      <c r="B21" s="62">
        <v>0</v>
      </c>
      <c r="C21" s="62">
        <v>0</v>
      </c>
      <c r="D21" s="62">
        <v>0</v>
      </c>
      <c r="E21" s="62">
        <v>0</v>
      </c>
      <c r="F21" s="62">
        <v>0</v>
      </c>
      <c r="G21" s="62">
        <v>0</v>
      </c>
      <c r="H21" s="62">
        <v>0</v>
      </c>
      <c r="I21" s="62">
        <v>0</v>
      </c>
      <c r="J21" s="62">
        <v>0</v>
      </c>
      <c r="K21" s="62">
        <v>444.41727100000003</v>
      </c>
      <c r="L21" s="62">
        <v>0</v>
      </c>
      <c r="M21" s="62">
        <v>0</v>
      </c>
      <c r="N21" s="62">
        <v>0</v>
      </c>
      <c r="O21" s="62">
        <v>0</v>
      </c>
      <c r="P21" s="62">
        <v>0.28633799999999998</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7.0954780000242499</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444.41727100000003</v>
      </c>
      <c r="L22" s="62">
        <v>0</v>
      </c>
      <c r="M22" s="62">
        <v>0</v>
      </c>
      <c r="N22" s="62">
        <v>0</v>
      </c>
      <c r="O22" s="62">
        <v>0</v>
      </c>
      <c r="P22" s="62">
        <v>0.28633799999999998</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7.0954780000242499</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35.829839968920943</v>
      </c>
      <c r="C24" s="62">
        <v>0</v>
      </c>
      <c r="D24" s="62">
        <v>167.19477005283025</v>
      </c>
      <c r="E24" s="62">
        <v>0</v>
      </c>
      <c r="F24" s="62">
        <v>0</v>
      </c>
      <c r="G24" s="62">
        <v>0</v>
      </c>
      <c r="H24" s="62">
        <v>25.112376506670131</v>
      </c>
      <c r="I24" s="62">
        <v>219.43214077011055</v>
      </c>
      <c r="J24" s="62">
        <v>0</v>
      </c>
      <c r="K24" s="62">
        <v>1426.6466102577306</v>
      </c>
      <c r="L24" s="62">
        <v>0</v>
      </c>
      <c r="M24" s="62">
        <v>33.286305815620999</v>
      </c>
      <c r="N24" s="62">
        <v>10.780073512354871</v>
      </c>
      <c r="O24" s="62">
        <v>384.82614114084225</v>
      </c>
      <c r="P24" s="62">
        <v>15.050421490709711</v>
      </c>
      <c r="Q24" s="62">
        <v>0.458196243869116</v>
      </c>
      <c r="R24" s="62">
        <v>0</v>
      </c>
      <c r="S24" s="62">
        <v>0</v>
      </c>
      <c r="T24" s="62">
        <v>1.6061477944237801</v>
      </c>
      <c r="U24" s="62">
        <v>471.43212958182164</v>
      </c>
      <c r="V24" s="62">
        <v>4.1370829539492897</v>
      </c>
      <c r="W24" s="62">
        <v>4.3152286425086402E-2</v>
      </c>
      <c r="X24" s="62">
        <v>0</v>
      </c>
      <c r="Y24" s="62">
        <v>32.586145978183666</v>
      </c>
      <c r="Z24" s="62">
        <v>153.62071137079067</v>
      </c>
      <c r="AA24" s="62">
        <v>0</v>
      </c>
      <c r="AB24" s="62">
        <v>0</v>
      </c>
      <c r="AC24" s="62">
        <v>7.9351859518635637</v>
      </c>
      <c r="AD24" s="62">
        <v>1.9210654252286967</v>
      </c>
      <c r="AE24" s="62">
        <v>1.46584658546784E-2</v>
      </c>
      <c r="AF24" s="62">
        <v>0.55993695065972404</v>
      </c>
      <c r="AG24" s="62">
        <v>2.8696466678636048</v>
      </c>
      <c r="AH24" s="62">
        <v>0.59696473432989905</v>
      </c>
      <c r="AI24" s="62">
        <v>2.6730585314644069</v>
      </c>
      <c r="AJ24" s="62">
        <v>0</v>
      </c>
      <c r="AK24" s="62">
        <v>0.21133340183489599</v>
      </c>
      <c r="AL24" s="62">
        <v>1095.3714094734996</v>
      </c>
    </row>
    <row r="25" spans="1:16380" s="5" customFormat="1" ht="18" customHeight="1">
      <c r="A25" s="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row>
    <row r="26" spans="1:16380" s="84" customFormat="1" ht="18" customHeight="1">
      <c r="A26" s="77" t="s">
        <v>3061</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0.81640599999999997</v>
      </c>
      <c r="C28" s="62">
        <v>0</v>
      </c>
      <c r="D28" s="62">
        <v>0.20719298404250999</v>
      </c>
      <c r="E28" s="62">
        <v>0</v>
      </c>
      <c r="F28" s="62">
        <v>0</v>
      </c>
      <c r="G28" s="62">
        <v>0</v>
      </c>
      <c r="H28" s="62">
        <v>0</v>
      </c>
      <c r="I28" s="62">
        <v>0</v>
      </c>
      <c r="J28" s="62">
        <v>0</v>
      </c>
      <c r="K28" s="62">
        <v>0</v>
      </c>
      <c r="L28" s="62">
        <v>0</v>
      </c>
      <c r="M28" s="62">
        <v>0</v>
      </c>
      <c r="N28" s="62">
        <v>0</v>
      </c>
      <c r="O28" s="62">
        <v>0.20719298404250999</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79.365837999999997</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10.483568</v>
      </c>
    </row>
    <row r="30" spans="1:16380" s="4" customFormat="1" ht="18" customHeight="1">
      <c r="A30" s="6" t="s">
        <v>11</v>
      </c>
      <c r="B30" s="62">
        <v>0.81640599999999997</v>
      </c>
      <c r="C30" s="62">
        <v>0</v>
      </c>
      <c r="D30" s="62">
        <v>0.20719298404250999</v>
      </c>
      <c r="E30" s="62">
        <v>0</v>
      </c>
      <c r="F30" s="62">
        <v>0</v>
      </c>
      <c r="G30" s="62">
        <v>0</v>
      </c>
      <c r="H30" s="62">
        <v>0</v>
      </c>
      <c r="I30" s="62">
        <v>0</v>
      </c>
      <c r="J30" s="62">
        <v>0</v>
      </c>
      <c r="K30" s="62">
        <v>0</v>
      </c>
      <c r="L30" s="62">
        <v>0</v>
      </c>
      <c r="M30" s="62">
        <v>0</v>
      </c>
      <c r="N30" s="62">
        <v>0</v>
      </c>
      <c r="O30" s="62">
        <v>0.20719298404250999</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68.882270000000005</v>
      </c>
    </row>
    <row r="31" spans="1:16380" s="4" customFormat="1" ht="18" customHeight="1">
      <c r="A31" s="3" t="s">
        <v>69</v>
      </c>
      <c r="B31" s="62">
        <v>0</v>
      </c>
      <c r="C31" s="62">
        <v>0</v>
      </c>
      <c r="D31" s="62">
        <v>0.77317360159863802</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0.59794526038110296</v>
      </c>
      <c r="V31" s="62">
        <v>0</v>
      </c>
      <c r="W31" s="62">
        <v>0</v>
      </c>
      <c r="X31" s="62">
        <v>0</v>
      </c>
      <c r="Y31" s="62">
        <v>0</v>
      </c>
      <c r="Z31" s="62">
        <v>1.4448129467215001</v>
      </c>
      <c r="AA31" s="62">
        <v>0</v>
      </c>
      <c r="AB31" s="62">
        <v>0</v>
      </c>
      <c r="AC31" s="62">
        <v>0</v>
      </c>
      <c r="AD31" s="62">
        <v>0</v>
      </c>
      <c r="AE31" s="62">
        <v>0</v>
      </c>
      <c r="AF31" s="62">
        <v>0</v>
      </c>
      <c r="AG31" s="62">
        <v>0</v>
      </c>
      <c r="AH31" s="62">
        <v>0</v>
      </c>
      <c r="AI31" s="62">
        <v>0</v>
      </c>
      <c r="AJ31" s="62">
        <v>0</v>
      </c>
      <c r="AK31" s="62">
        <v>0</v>
      </c>
      <c r="AL31" s="62">
        <v>56.890096</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0.77317360159863802</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0.59794526038110296</v>
      </c>
      <c r="V33" s="62">
        <v>0</v>
      </c>
      <c r="W33" s="62">
        <v>0</v>
      </c>
      <c r="X33" s="62">
        <v>0</v>
      </c>
      <c r="Y33" s="62">
        <v>0</v>
      </c>
      <c r="Z33" s="62">
        <v>1.4448129467215001</v>
      </c>
      <c r="AA33" s="62">
        <v>0</v>
      </c>
      <c r="AB33" s="62">
        <v>0</v>
      </c>
      <c r="AC33" s="62">
        <v>0</v>
      </c>
      <c r="AD33" s="62">
        <v>0</v>
      </c>
      <c r="AE33" s="62">
        <v>0</v>
      </c>
      <c r="AF33" s="62">
        <v>0</v>
      </c>
      <c r="AG33" s="62">
        <v>0</v>
      </c>
      <c r="AH33" s="62">
        <v>0</v>
      </c>
      <c r="AI33" s="62">
        <v>0</v>
      </c>
      <c r="AJ33" s="62">
        <v>0</v>
      </c>
      <c r="AK33" s="62">
        <v>0</v>
      </c>
      <c r="AL33" s="62">
        <v>56.890096</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74.521915000000007</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74.521915000000007</v>
      </c>
    </row>
    <row r="37" spans="1:16380" s="4" customFormat="1" ht="18" customHeight="1">
      <c r="A37" s="3" t="s">
        <v>13</v>
      </c>
      <c r="B37" s="62">
        <v>0</v>
      </c>
      <c r="C37" s="62">
        <v>0</v>
      </c>
      <c r="D37" s="62">
        <v>0.20842172313198001</v>
      </c>
      <c r="E37" s="62">
        <v>0</v>
      </c>
      <c r="F37" s="62">
        <v>0</v>
      </c>
      <c r="G37" s="62">
        <v>0</v>
      </c>
      <c r="H37" s="62">
        <v>0</v>
      </c>
      <c r="I37" s="62">
        <v>0</v>
      </c>
      <c r="J37" s="62">
        <v>0</v>
      </c>
      <c r="K37" s="62">
        <v>112.48584855630401</v>
      </c>
      <c r="L37" s="62">
        <v>0</v>
      </c>
      <c r="M37" s="62">
        <v>0</v>
      </c>
      <c r="N37" s="62">
        <v>0</v>
      </c>
      <c r="O37" s="62">
        <v>0.20842172313198001</v>
      </c>
      <c r="P37" s="62">
        <v>0</v>
      </c>
      <c r="Q37" s="62">
        <v>0</v>
      </c>
      <c r="R37" s="62">
        <v>0</v>
      </c>
      <c r="S37" s="62">
        <v>0</v>
      </c>
      <c r="T37" s="62">
        <v>0</v>
      </c>
      <c r="U37" s="62">
        <v>0</v>
      </c>
      <c r="V37" s="62">
        <v>0</v>
      </c>
      <c r="W37" s="62">
        <v>0</v>
      </c>
      <c r="X37" s="62">
        <v>0</v>
      </c>
      <c r="Y37" s="62">
        <v>0</v>
      </c>
      <c r="Z37" s="62">
        <v>0</v>
      </c>
      <c r="AA37" s="62">
        <v>0</v>
      </c>
      <c r="AB37" s="62">
        <v>0</v>
      </c>
      <c r="AC37" s="62">
        <v>0.83627182374765796</v>
      </c>
      <c r="AD37" s="62">
        <v>0</v>
      </c>
      <c r="AE37" s="62">
        <v>0</v>
      </c>
      <c r="AF37" s="62">
        <v>0</v>
      </c>
      <c r="AG37" s="62">
        <v>0</v>
      </c>
      <c r="AH37" s="62">
        <v>0</v>
      </c>
      <c r="AI37" s="62">
        <v>0</v>
      </c>
      <c r="AJ37" s="62">
        <v>0</v>
      </c>
      <c r="AK37" s="62">
        <v>0</v>
      </c>
      <c r="AL37" s="62">
        <v>21.078548852987598</v>
      </c>
    </row>
    <row r="38" spans="1:16380" s="4" customFormat="1" ht="18" customHeight="1">
      <c r="A38" s="6" t="s">
        <v>10</v>
      </c>
      <c r="B38" s="62">
        <v>0</v>
      </c>
      <c r="C38" s="62">
        <v>0</v>
      </c>
      <c r="D38" s="62">
        <v>0.20842172313198001</v>
      </c>
      <c r="E38" s="62">
        <v>0</v>
      </c>
      <c r="F38" s="62">
        <v>0</v>
      </c>
      <c r="G38" s="62">
        <v>0</v>
      </c>
      <c r="H38" s="62">
        <v>0</v>
      </c>
      <c r="I38" s="62">
        <v>0</v>
      </c>
      <c r="J38" s="62">
        <v>0</v>
      </c>
      <c r="K38" s="62">
        <v>112.48584855630401</v>
      </c>
      <c r="L38" s="62">
        <v>0</v>
      </c>
      <c r="M38" s="62">
        <v>0</v>
      </c>
      <c r="N38" s="62">
        <v>0</v>
      </c>
      <c r="O38" s="62">
        <v>0.20842172313198001</v>
      </c>
      <c r="P38" s="62">
        <v>0</v>
      </c>
      <c r="Q38" s="62">
        <v>0</v>
      </c>
      <c r="R38" s="62">
        <v>0</v>
      </c>
      <c r="S38" s="62">
        <v>0</v>
      </c>
      <c r="T38" s="62">
        <v>0</v>
      </c>
      <c r="U38" s="62">
        <v>0</v>
      </c>
      <c r="V38" s="62">
        <v>0</v>
      </c>
      <c r="W38" s="62">
        <v>0</v>
      </c>
      <c r="X38" s="62">
        <v>0</v>
      </c>
      <c r="Y38" s="62">
        <v>0</v>
      </c>
      <c r="Z38" s="62">
        <v>0</v>
      </c>
      <c r="AA38" s="62">
        <v>0</v>
      </c>
      <c r="AB38" s="62">
        <v>0</v>
      </c>
      <c r="AC38" s="62">
        <v>0.83627182374765796</v>
      </c>
      <c r="AD38" s="62">
        <v>0</v>
      </c>
      <c r="AE38" s="62">
        <v>0</v>
      </c>
      <c r="AF38" s="62">
        <v>0</v>
      </c>
      <c r="AG38" s="62">
        <v>0</v>
      </c>
      <c r="AH38" s="62">
        <v>0</v>
      </c>
      <c r="AI38" s="62">
        <v>0</v>
      </c>
      <c r="AJ38" s="62">
        <v>0</v>
      </c>
      <c r="AK38" s="62">
        <v>0</v>
      </c>
      <c r="AL38" s="62">
        <v>16.803983591878101</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4.27456526110947</v>
      </c>
    </row>
    <row r="40" spans="1:16380" s="84" customFormat="1" ht="18" customHeight="1">
      <c r="A40" s="15" t="s">
        <v>71</v>
      </c>
      <c r="B40" s="62">
        <v>0</v>
      </c>
      <c r="C40" s="62">
        <v>0</v>
      </c>
      <c r="D40" s="62">
        <v>0</v>
      </c>
      <c r="E40" s="62">
        <v>0</v>
      </c>
      <c r="F40" s="62">
        <v>0</v>
      </c>
      <c r="G40" s="62">
        <v>0</v>
      </c>
      <c r="H40" s="62">
        <v>0</v>
      </c>
      <c r="I40" s="62">
        <v>0</v>
      </c>
      <c r="J40" s="62">
        <v>0</v>
      </c>
      <c r="K40" s="62">
        <v>5.2130929999999998</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5.2130929999999998</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0.81640599999999997</v>
      </c>
      <c r="C43" s="62">
        <v>0</v>
      </c>
      <c r="D43" s="62">
        <v>1.1887883087731279</v>
      </c>
      <c r="E43" s="62">
        <v>0</v>
      </c>
      <c r="F43" s="62">
        <v>0</v>
      </c>
      <c r="G43" s="62">
        <v>0</v>
      </c>
      <c r="H43" s="62">
        <v>0</v>
      </c>
      <c r="I43" s="62">
        <v>0</v>
      </c>
      <c r="J43" s="62">
        <v>0</v>
      </c>
      <c r="K43" s="62">
        <v>117.69894155630401</v>
      </c>
      <c r="L43" s="62">
        <v>0</v>
      </c>
      <c r="M43" s="62">
        <v>0</v>
      </c>
      <c r="N43" s="62">
        <v>0</v>
      </c>
      <c r="O43" s="62">
        <v>0.41561470717449001</v>
      </c>
      <c r="P43" s="62">
        <v>0</v>
      </c>
      <c r="Q43" s="62">
        <v>0</v>
      </c>
      <c r="R43" s="62">
        <v>0</v>
      </c>
      <c r="S43" s="62">
        <v>0</v>
      </c>
      <c r="T43" s="62">
        <v>0</v>
      </c>
      <c r="U43" s="62">
        <v>0.59794526038110296</v>
      </c>
      <c r="V43" s="62">
        <v>0</v>
      </c>
      <c r="W43" s="62">
        <v>0</v>
      </c>
      <c r="X43" s="62">
        <v>0</v>
      </c>
      <c r="Y43" s="62">
        <v>0</v>
      </c>
      <c r="Z43" s="62">
        <v>1.4448129467215001</v>
      </c>
      <c r="AA43" s="62">
        <v>0</v>
      </c>
      <c r="AB43" s="62">
        <v>0</v>
      </c>
      <c r="AC43" s="62">
        <v>0.83627182374765796</v>
      </c>
      <c r="AD43" s="62">
        <v>0</v>
      </c>
      <c r="AE43" s="62">
        <v>0</v>
      </c>
      <c r="AF43" s="62">
        <v>0</v>
      </c>
      <c r="AG43" s="62">
        <v>0</v>
      </c>
      <c r="AH43" s="62">
        <v>0</v>
      </c>
      <c r="AI43" s="62">
        <v>0</v>
      </c>
      <c r="AJ43" s="62">
        <v>0</v>
      </c>
      <c r="AK43" s="62">
        <v>0</v>
      </c>
      <c r="AL43" s="62">
        <v>231.85639785298761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0.81640599999999997</v>
      </c>
      <c r="C45" s="62">
        <v>0</v>
      </c>
      <c r="D45" s="62">
        <v>0.77317360159863802</v>
      </c>
      <c r="E45" s="62">
        <v>0</v>
      </c>
      <c r="F45" s="62">
        <v>0</v>
      </c>
      <c r="G45" s="62">
        <v>0</v>
      </c>
      <c r="H45" s="62">
        <v>0</v>
      </c>
      <c r="I45" s="62">
        <v>0</v>
      </c>
      <c r="J45" s="62">
        <v>0</v>
      </c>
      <c r="K45" s="62">
        <v>9.9466735988641003E-3</v>
      </c>
      <c r="L45" s="62">
        <v>0</v>
      </c>
      <c r="M45" s="62">
        <v>0</v>
      </c>
      <c r="N45" s="62">
        <v>0</v>
      </c>
      <c r="O45" s="62">
        <v>0</v>
      </c>
      <c r="P45" s="62">
        <v>0</v>
      </c>
      <c r="Q45" s="62">
        <v>0</v>
      </c>
      <c r="R45" s="62">
        <v>0</v>
      </c>
      <c r="S45" s="62">
        <v>0</v>
      </c>
      <c r="T45" s="62">
        <v>0</v>
      </c>
      <c r="U45" s="62">
        <v>0.59794526038110296</v>
      </c>
      <c r="V45" s="62">
        <v>0</v>
      </c>
      <c r="W45" s="62">
        <v>0</v>
      </c>
      <c r="X45" s="62">
        <v>0</v>
      </c>
      <c r="Y45" s="62">
        <v>0</v>
      </c>
      <c r="Z45" s="62">
        <v>1.4448129467215001</v>
      </c>
      <c r="AA45" s="62">
        <v>0</v>
      </c>
      <c r="AB45" s="62">
        <v>0</v>
      </c>
      <c r="AC45" s="62">
        <v>0</v>
      </c>
      <c r="AD45" s="62">
        <v>0</v>
      </c>
      <c r="AE45" s="62">
        <v>0</v>
      </c>
      <c r="AF45" s="62">
        <v>0</v>
      </c>
      <c r="AG45" s="62">
        <v>0</v>
      </c>
      <c r="AH45" s="62">
        <v>0</v>
      </c>
      <c r="AI45" s="62">
        <v>0</v>
      </c>
      <c r="AJ45" s="62">
        <v>0</v>
      </c>
      <c r="AK45" s="62">
        <v>0</v>
      </c>
      <c r="AL45" s="62">
        <v>26.890096</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f>11.1060336396262+0.451813353102582</f>
        <v>11.557846992728781</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58.5550118686403</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0.41561470717449001</v>
      </c>
      <c r="E47" s="62">
        <v>0</v>
      </c>
      <c r="F47" s="62">
        <v>0</v>
      </c>
      <c r="G47" s="62">
        <v>0</v>
      </c>
      <c r="H47" s="62">
        <v>0</v>
      </c>
      <c r="I47" s="62">
        <v>0</v>
      </c>
      <c r="J47" s="62">
        <v>0</v>
      </c>
      <c r="K47" s="62">
        <f>56.2901622709359+2.32440243635061</f>
        <v>58.614564707286512</v>
      </c>
      <c r="L47" s="62">
        <v>0</v>
      </c>
      <c r="M47" s="62">
        <v>0</v>
      </c>
      <c r="N47" s="62">
        <v>0</v>
      </c>
      <c r="O47" s="62">
        <v>0.41561470717449001</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54.402925468659802</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f>35.3794031127048+1.84364557647063</f>
        <v>37.223048689175428</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57.889014562676401</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f>9.70030285943805+0.59323163407618</f>
        <v>10.29353449351423</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0.83627182374765796</v>
      </c>
      <c r="AD49" s="62">
        <v>0</v>
      </c>
      <c r="AE49" s="62">
        <v>0</v>
      </c>
      <c r="AF49" s="62">
        <v>0</v>
      </c>
      <c r="AG49" s="62">
        <v>0</v>
      </c>
      <c r="AH49" s="62">
        <v>0</v>
      </c>
      <c r="AI49" s="62">
        <v>0</v>
      </c>
      <c r="AJ49" s="62">
        <v>0</v>
      </c>
      <c r="AK49" s="62">
        <v>0</v>
      </c>
      <c r="AL49" s="62">
        <v>26.119349953011099</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8</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8.3692857669562599</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168.471914</v>
      </c>
    </row>
    <row r="54" spans="1:16380" s="84" customFormat="1" ht="18" customHeight="1">
      <c r="A54" s="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row>
    <row r="55" spans="1:16380" s="84" customFormat="1" ht="18" customHeight="1">
      <c r="A55" s="77" t="s">
        <v>3081</v>
      </c>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1077.0508620000001</v>
      </c>
      <c r="C57" s="62">
        <v>0</v>
      </c>
      <c r="D57" s="62">
        <v>0</v>
      </c>
      <c r="E57" s="62">
        <v>0</v>
      </c>
      <c r="F57" s="62">
        <v>0</v>
      </c>
      <c r="G57" s="62">
        <v>0</v>
      </c>
      <c r="H57" s="62">
        <v>0</v>
      </c>
      <c r="I57" s="62">
        <v>5.5880881265122504</v>
      </c>
      <c r="J57" s="62">
        <v>0</v>
      </c>
      <c r="K57" s="62">
        <v>29.043674058217299</v>
      </c>
      <c r="L57" s="62">
        <v>0</v>
      </c>
      <c r="M57" s="62">
        <v>14.0142586004719</v>
      </c>
      <c r="N57" s="62">
        <v>323.59436599999998</v>
      </c>
      <c r="O57" s="62">
        <v>5.5880881265122504</v>
      </c>
      <c r="P57" s="62">
        <v>0</v>
      </c>
      <c r="Q57" s="62">
        <v>0</v>
      </c>
      <c r="R57" s="62">
        <v>0</v>
      </c>
      <c r="S57" s="62">
        <v>0</v>
      </c>
      <c r="T57" s="62">
        <v>0</v>
      </c>
      <c r="U57" s="62">
        <v>0</v>
      </c>
      <c r="V57" s="62">
        <v>0</v>
      </c>
      <c r="W57" s="62">
        <v>0</v>
      </c>
      <c r="X57" s="62">
        <v>0</v>
      </c>
      <c r="Y57" s="62">
        <v>0</v>
      </c>
      <c r="Z57" s="62">
        <v>0</v>
      </c>
      <c r="AA57" s="62">
        <v>0</v>
      </c>
      <c r="AB57" s="62">
        <v>0</v>
      </c>
      <c r="AC57" s="62">
        <v>0.14677845754127899</v>
      </c>
      <c r="AD57" s="62">
        <v>0.57626999999999995</v>
      </c>
      <c r="AE57" s="62">
        <v>0</v>
      </c>
      <c r="AF57" s="62">
        <v>0</v>
      </c>
      <c r="AG57" s="62">
        <v>0</v>
      </c>
      <c r="AH57" s="62">
        <v>0</v>
      </c>
      <c r="AI57" s="62">
        <v>0</v>
      </c>
      <c r="AJ57" s="62">
        <v>0</v>
      </c>
      <c r="AK57" s="62">
        <v>0</v>
      </c>
      <c r="AL57" s="62">
        <v>189.21742</v>
      </c>
    </row>
    <row r="58" spans="1:16380" s="4" customFormat="1" ht="18" customHeight="1">
      <c r="A58" s="63" t="s">
        <v>10</v>
      </c>
      <c r="B58" s="62">
        <v>0</v>
      </c>
      <c r="C58" s="62">
        <v>0</v>
      </c>
      <c r="D58" s="62">
        <v>0</v>
      </c>
      <c r="E58" s="62">
        <v>0</v>
      </c>
      <c r="F58" s="62">
        <v>0</v>
      </c>
      <c r="G58" s="62">
        <v>0</v>
      </c>
      <c r="H58" s="62">
        <v>0</v>
      </c>
      <c r="I58" s="62">
        <v>5.5880881265122504</v>
      </c>
      <c r="J58" s="62">
        <v>0</v>
      </c>
      <c r="K58" s="62">
        <v>21.823290817786202</v>
      </c>
      <c r="L58" s="62">
        <v>0</v>
      </c>
      <c r="M58" s="62">
        <v>0</v>
      </c>
      <c r="N58" s="62">
        <v>0</v>
      </c>
      <c r="O58" s="62">
        <v>5.5880881265122504</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96.653592000000003</v>
      </c>
    </row>
    <row r="59" spans="1:16380" s="4" customFormat="1" ht="18" customHeight="1">
      <c r="A59" s="63" t="s">
        <v>11</v>
      </c>
      <c r="B59" s="62">
        <v>1077.0508620000001</v>
      </c>
      <c r="C59" s="62">
        <v>0</v>
      </c>
      <c r="D59" s="62">
        <v>0</v>
      </c>
      <c r="E59" s="62">
        <v>0</v>
      </c>
      <c r="F59" s="62">
        <v>0</v>
      </c>
      <c r="G59" s="62">
        <v>0</v>
      </c>
      <c r="H59" s="62">
        <v>0</v>
      </c>
      <c r="I59" s="62">
        <v>0</v>
      </c>
      <c r="J59" s="62">
        <v>0</v>
      </c>
      <c r="K59" s="62">
        <v>7.2203832404310901</v>
      </c>
      <c r="L59" s="62">
        <v>0</v>
      </c>
      <c r="M59" s="62">
        <v>14.0142586004719</v>
      </c>
      <c r="N59" s="62">
        <v>323.59436599999998</v>
      </c>
      <c r="O59" s="62">
        <v>0</v>
      </c>
      <c r="P59" s="62">
        <v>0</v>
      </c>
      <c r="Q59" s="62">
        <v>0</v>
      </c>
      <c r="R59" s="62">
        <v>0</v>
      </c>
      <c r="S59" s="62">
        <v>0</v>
      </c>
      <c r="T59" s="62">
        <v>0</v>
      </c>
      <c r="U59" s="62">
        <v>0</v>
      </c>
      <c r="V59" s="62">
        <v>0</v>
      </c>
      <c r="W59" s="62">
        <v>0</v>
      </c>
      <c r="X59" s="62">
        <v>0</v>
      </c>
      <c r="Y59" s="62">
        <v>0</v>
      </c>
      <c r="Z59" s="62">
        <v>0</v>
      </c>
      <c r="AA59" s="62">
        <v>0</v>
      </c>
      <c r="AB59" s="62">
        <v>0</v>
      </c>
      <c r="AC59" s="62">
        <v>0.14677845754127899</v>
      </c>
      <c r="AD59" s="62">
        <v>0.57626999999999995</v>
      </c>
      <c r="AE59" s="62">
        <v>0</v>
      </c>
      <c r="AF59" s="62">
        <v>0</v>
      </c>
      <c r="AG59" s="62">
        <v>0</v>
      </c>
      <c r="AH59" s="62">
        <v>0</v>
      </c>
      <c r="AI59" s="62">
        <v>0</v>
      </c>
      <c r="AJ59" s="62">
        <v>0</v>
      </c>
      <c r="AK59" s="62">
        <v>0</v>
      </c>
      <c r="AL59" s="62">
        <v>92.563828000000001</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0.406976</v>
      </c>
      <c r="N60" s="62">
        <v>49.7</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4729.2183349127799</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0.406976</v>
      </c>
      <c r="N62" s="62">
        <v>49.7</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4729.2183349127799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9.5056820833121698</v>
      </c>
      <c r="N63" s="62">
        <v>3.1326839999999998</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330.260335</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9.5056820833121698</v>
      </c>
      <c r="N65" s="62">
        <v>3.1326839999999998</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330.260335</v>
      </c>
    </row>
    <row r="66" spans="1:16380" s="4" customFormat="1" ht="18" customHeight="1">
      <c r="A66" s="64" t="s">
        <v>13</v>
      </c>
      <c r="B66" s="62">
        <v>0</v>
      </c>
      <c r="C66" s="62">
        <v>0</v>
      </c>
      <c r="D66" s="62">
        <v>0</v>
      </c>
      <c r="E66" s="62">
        <v>0</v>
      </c>
      <c r="F66" s="62">
        <v>0</v>
      </c>
      <c r="G66" s="62">
        <v>0</v>
      </c>
      <c r="H66" s="62">
        <v>0</v>
      </c>
      <c r="I66" s="62">
        <v>0</v>
      </c>
      <c r="J66" s="62">
        <v>0</v>
      </c>
      <c r="K66" s="62">
        <v>37.550910399140797</v>
      </c>
      <c r="L66" s="62">
        <v>0</v>
      </c>
      <c r="M66" s="62">
        <v>0</v>
      </c>
      <c r="N66" s="62">
        <v>377.609422</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37.550910399140797</v>
      </c>
      <c r="L68" s="62">
        <v>0</v>
      </c>
      <c r="M68" s="62">
        <v>0</v>
      </c>
      <c r="N68" s="62">
        <v>377.609422</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711.48455799999999</v>
      </c>
      <c r="L70" s="62">
        <v>0</v>
      </c>
      <c r="M70" s="62">
        <v>0</v>
      </c>
      <c r="N70" s="62">
        <v>0</v>
      </c>
      <c r="O70" s="62">
        <v>0</v>
      </c>
      <c r="P70" s="62">
        <v>1.6969999999999999E-3</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1077.0508620000001</v>
      </c>
      <c r="C72" s="62">
        <v>0</v>
      </c>
      <c r="D72" s="62">
        <v>0</v>
      </c>
      <c r="E72" s="62">
        <v>0</v>
      </c>
      <c r="F72" s="62">
        <v>0</v>
      </c>
      <c r="G72" s="62">
        <v>0</v>
      </c>
      <c r="H72" s="62">
        <v>0</v>
      </c>
      <c r="I72" s="62">
        <v>5.5880881265122504</v>
      </c>
      <c r="J72" s="62">
        <v>0</v>
      </c>
      <c r="K72" s="62">
        <v>778.0791424573581</v>
      </c>
      <c r="L72" s="62">
        <v>0</v>
      </c>
      <c r="M72" s="62">
        <v>23.926916683784071</v>
      </c>
      <c r="N72" s="62">
        <v>754.036472</v>
      </c>
      <c r="O72" s="62">
        <v>5.5880881265122504</v>
      </c>
      <c r="P72" s="62">
        <v>1.6969999999999999E-3</v>
      </c>
      <c r="Q72" s="62">
        <v>0</v>
      </c>
      <c r="R72" s="62">
        <v>0</v>
      </c>
      <c r="S72" s="62">
        <v>0</v>
      </c>
      <c r="T72" s="62">
        <v>0</v>
      </c>
      <c r="U72" s="62">
        <v>0</v>
      </c>
      <c r="V72" s="62">
        <v>0</v>
      </c>
      <c r="W72" s="62">
        <v>0</v>
      </c>
      <c r="X72" s="62">
        <v>0</v>
      </c>
      <c r="Y72" s="62">
        <v>0</v>
      </c>
      <c r="Z72" s="62">
        <v>0</v>
      </c>
      <c r="AA72" s="62">
        <v>0</v>
      </c>
      <c r="AB72" s="62">
        <v>0</v>
      </c>
      <c r="AC72" s="62">
        <v>0.14677845754127899</v>
      </c>
      <c r="AD72" s="62">
        <v>0.57626999999999995</v>
      </c>
      <c r="AE72" s="62">
        <v>0</v>
      </c>
      <c r="AF72" s="62">
        <v>0</v>
      </c>
      <c r="AG72" s="62">
        <v>0</v>
      </c>
      <c r="AH72" s="62">
        <v>0</v>
      </c>
      <c r="AI72" s="62">
        <v>0</v>
      </c>
      <c r="AJ72" s="62">
        <v>0</v>
      </c>
      <c r="AK72" s="62">
        <v>0</v>
      </c>
      <c r="AL72" s="62">
        <v>5248.6960899127798</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1077.0508620000001</v>
      </c>
      <c r="C74" s="62">
        <v>0</v>
      </c>
      <c r="D74" s="62">
        <v>0</v>
      </c>
      <c r="E74" s="62">
        <v>0</v>
      </c>
      <c r="F74" s="62">
        <v>0</v>
      </c>
      <c r="G74" s="62">
        <v>0</v>
      </c>
      <c r="H74" s="62">
        <v>0</v>
      </c>
      <c r="I74" s="62">
        <v>5.5880881265122504</v>
      </c>
      <c r="J74" s="62">
        <v>0</v>
      </c>
      <c r="K74" s="62">
        <v>771.44299480855818</v>
      </c>
      <c r="L74" s="62">
        <v>0</v>
      </c>
      <c r="M74" s="62">
        <v>3.473211</v>
      </c>
      <c r="N74" s="62">
        <v>752.69008499999995</v>
      </c>
      <c r="O74" s="62">
        <v>5.5880881265122504</v>
      </c>
      <c r="P74" s="62">
        <v>1.6969999999999999E-3</v>
      </c>
      <c r="Q74" s="62">
        <v>0</v>
      </c>
      <c r="R74" s="62">
        <v>0</v>
      </c>
      <c r="S74" s="62">
        <v>0</v>
      </c>
      <c r="T74" s="62">
        <v>0</v>
      </c>
      <c r="U74" s="62">
        <v>0</v>
      </c>
      <c r="V74" s="62">
        <v>0</v>
      </c>
      <c r="W74" s="62">
        <v>0</v>
      </c>
      <c r="X74" s="62">
        <v>0</v>
      </c>
      <c r="Y74" s="62">
        <v>0</v>
      </c>
      <c r="Z74" s="62">
        <v>0</v>
      </c>
      <c r="AA74" s="62">
        <v>0</v>
      </c>
      <c r="AB74" s="62">
        <v>0</v>
      </c>
      <c r="AC74" s="62">
        <v>0.14677845754127899</v>
      </c>
      <c r="AD74" s="62">
        <v>0.57626999999999995</v>
      </c>
      <c r="AE74" s="62">
        <v>0</v>
      </c>
      <c r="AF74" s="62">
        <v>0</v>
      </c>
      <c r="AG74" s="62">
        <v>0</v>
      </c>
      <c r="AH74" s="62">
        <v>0</v>
      </c>
      <c r="AI74" s="62">
        <v>0</v>
      </c>
      <c r="AJ74" s="62">
        <v>0</v>
      </c>
      <c r="AK74" s="62">
        <v>0</v>
      </c>
      <c r="AL74" s="62">
        <v>5081.34303691278</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6.4476161559998202</v>
      </c>
      <c r="L75" s="62">
        <v>0</v>
      </c>
      <c r="M75" s="62">
        <v>4.4606965837449799</v>
      </c>
      <c r="N75" s="62">
        <v>1.0593870000000001</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158.58095499999999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3.3759651968616702E-2</v>
      </c>
      <c r="L76" s="62">
        <v>0</v>
      </c>
      <c r="M76" s="62">
        <v>8.3956422670183404</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5.7720979999999997</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0.154771840831496</v>
      </c>
      <c r="L77" s="62">
        <v>0</v>
      </c>
      <c r="M77" s="62">
        <v>7.5973668330207298</v>
      </c>
      <c r="N77" s="62">
        <v>0.28699999999999998</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3</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1" customFormat="1" ht="14">
      <c r="A81" s="172" t="s">
        <v>3085</v>
      </c>
      <c r="B81" s="173"/>
      <c r="C81" s="173"/>
      <c r="D81" s="174"/>
      <c r="E81" s="174"/>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6"/>
    </row>
    <row r="82" spans="1:44" s="131" customFormat="1" ht="14">
      <c r="A82" s="235" t="s">
        <v>3086</v>
      </c>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row>
    <row r="83" spans="1:44" ht="13">
      <c r="A83" s="17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78"/>
      <c r="AM83" s="167"/>
      <c r="AN83" s="167"/>
      <c r="AO83" s="167"/>
      <c r="AP83" s="167"/>
      <c r="AQ83" s="167"/>
      <c r="AR83" s="16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3" zeroHeight="1"/>
  <cols>
    <col min="1" max="1" width="56.69921875" style="107" customWidth="1"/>
    <col min="2" max="10" width="11.3984375" style="69" customWidth="1"/>
    <col min="11" max="11" width="15.09765625" style="69" customWidth="1"/>
    <col min="12" max="12" width="0" style="69" hidden="1" customWidth="1"/>
    <col min="13" max="13" width="11.09765625" style="69" hidden="1" customWidth="1"/>
    <col min="14" max="15" width="0" style="69" hidden="1" customWidth="1"/>
    <col min="16" max="16" width="15.59765625" style="69" hidden="1" customWidth="1"/>
    <col min="17" max="16384" width="0" style="69" hidden="1"/>
  </cols>
  <sheetData>
    <row r="1" spans="1:24" s="82" customFormat="1"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row>
    <row r="2" spans="1:24" s="82" customFormat="1" ht="17.5">
      <c r="A2" s="227" t="s">
        <v>3093</v>
      </c>
      <c r="B2" s="227"/>
      <c r="C2" s="227"/>
      <c r="D2" s="227"/>
      <c r="E2" s="227"/>
      <c r="F2" s="227"/>
      <c r="G2" s="227"/>
      <c r="H2" s="227"/>
      <c r="I2" s="227"/>
      <c r="J2" s="227"/>
      <c r="K2" s="227"/>
      <c r="L2" s="227"/>
      <c r="M2" s="227"/>
      <c r="N2" s="227"/>
      <c r="O2" s="227"/>
      <c r="P2" s="227"/>
      <c r="Q2" s="227"/>
      <c r="R2" s="227"/>
      <c r="S2" s="227"/>
      <c r="T2" s="227"/>
      <c r="U2" s="227"/>
      <c r="V2" s="227"/>
      <c r="W2" s="227"/>
    </row>
    <row r="3" spans="1:24" s="48" customFormat="1" ht="14.25" customHeight="1">
      <c r="B3" s="224"/>
      <c r="C3" s="224"/>
      <c r="D3" s="224"/>
      <c r="E3" s="224"/>
      <c r="F3" s="224"/>
      <c r="G3" s="224"/>
      <c r="H3" s="224"/>
      <c r="I3" s="224"/>
      <c r="J3" s="224"/>
      <c r="K3" s="224"/>
    </row>
    <row r="4" spans="1:24" s="50" customFormat="1" ht="18" customHeight="1">
      <c r="A4" s="80" t="s">
        <v>22</v>
      </c>
      <c r="B4" s="49"/>
      <c r="C4" s="49"/>
      <c r="D4" s="49"/>
      <c r="E4" s="49"/>
      <c r="F4" s="49"/>
      <c r="G4" s="49"/>
      <c r="H4" s="49"/>
      <c r="I4" s="49"/>
      <c r="J4" s="49"/>
    </row>
    <row r="5" spans="1:24" s="55" customFormat="1" ht="28" customHeight="1">
      <c r="A5" s="237" t="s">
        <v>1</v>
      </c>
      <c r="B5" s="106" t="s">
        <v>113</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58">
        <v>0</v>
      </c>
      <c r="C8" s="158">
        <v>0</v>
      </c>
      <c r="D8" s="158">
        <v>0</v>
      </c>
      <c r="E8" s="158">
        <v>0</v>
      </c>
      <c r="F8" s="158">
        <v>0</v>
      </c>
      <c r="G8" s="158">
        <v>0</v>
      </c>
      <c r="H8" s="158">
        <v>0</v>
      </c>
      <c r="I8" s="158">
        <v>596.54999999999995</v>
      </c>
      <c r="J8" s="158">
        <v>0</v>
      </c>
      <c r="K8" s="161">
        <v>596.54999999999995</v>
      </c>
    </row>
    <row r="9" spans="1:24" s="55" customFormat="1" ht="18.75" customHeight="1">
      <c r="A9" s="12" t="s">
        <v>10</v>
      </c>
      <c r="B9" s="158">
        <v>0</v>
      </c>
      <c r="C9" s="158">
        <v>0</v>
      </c>
      <c r="D9" s="158">
        <v>0</v>
      </c>
      <c r="E9" s="158">
        <v>0</v>
      </c>
      <c r="F9" s="158">
        <v>0</v>
      </c>
      <c r="G9" s="158">
        <v>0</v>
      </c>
      <c r="H9" s="158">
        <v>0</v>
      </c>
      <c r="I9" s="158">
        <v>80.5</v>
      </c>
      <c r="J9" s="158">
        <v>0</v>
      </c>
      <c r="K9" s="161">
        <v>80.5</v>
      </c>
      <c r="M9" s="58"/>
      <c r="N9" s="58"/>
      <c r="O9" s="58"/>
      <c r="P9" s="58"/>
      <c r="Q9" s="58"/>
      <c r="R9" s="58"/>
      <c r="S9" s="58"/>
    </row>
    <row r="10" spans="1:24" s="55" customFormat="1" ht="18.75" customHeight="1">
      <c r="A10" s="12" t="s">
        <v>11</v>
      </c>
      <c r="B10" s="158">
        <v>0</v>
      </c>
      <c r="C10" s="158">
        <v>0</v>
      </c>
      <c r="D10" s="158">
        <v>0</v>
      </c>
      <c r="E10" s="158">
        <v>0</v>
      </c>
      <c r="F10" s="158">
        <v>0</v>
      </c>
      <c r="G10" s="158">
        <v>0</v>
      </c>
      <c r="H10" s="158">
        <v>0</v>
      </c>
      <c r="I10" s="158">
        <v>516.04999999999995</v>
      </c>
      <c r="J10" s="158">
        <v>0</v>
      </c>
      <c r="K10" s="161">
        <v>516.04999999999995</v>
      </c>
    </row>
    <row r="11" spans="1:24" s="55" customFormat="1" ht="18.75" customHeight="1">
      <c r="A11" s="3" t="s">
        <v>69</v>
      </c>
      <c r="B11" s="158">
        <v>0</v>
      </c>
      <c r="C11" s="158">
        <v>0</v>
      </c>
      <c r="D11" s="158">
        <v>0</v>
      </c>
      <c r="E11" s="158">
        <v>0</v>
      </c>
      <c r="F11" s="158">
        <v>0</v>
      </c>
      <c r="G11" s="158">
        <v>0</v>
      </c>
      <c r="H11" s="158">
        <v>0</v>
      </c>
      <c r="I11" s="158">
        <v>247.238382</v>
      </c>
      <c r="J11" s="158">
        <v>0</v>
      </c>
      <c r="K11" s="161">
        <v>247.238382</v>
      </c>
      <c r="L11" s="58"/>
    </row>
    <row r="12" spans="1:24" s="55" customFormat="1" ht="18.75" customHeight="1">
      <c r="A12" s="6" t="s">
        <v>10</v>
      </c>
      <c r="B12" s="158">
        <v>0</v>
      </c>
      <c r="C12" s="158">
        <v>0</v>
      </c>
      <c r="D12" s="158">
        <v>0</v>
      </c>
      <c r="E12" s="158">
        <v>0</v>
      </c>
      <c r="F12" s="158">
        <v>0</v>
      </c>
      <c r="G12" s="158">
        <v>0</v>
      </c>
      <c r="H12" s="158">
        <v>0</v>
      </c>
      <c r="I12" s="158">
        <v>40</v>
      </c>
      <c r="J12" s="158">
        <v>0</v>
      </c>
      <c r="K12" s="161">
        <v>40</v>
      </c>
      <c r="L12" s="58"/>
    </row>
    <row r="13" spans="1:24" s="55" customFormat="1" ht="18.75" customHeight="1">
      <c r="A13" s="6" t="s">
        <v>11</v>
      </c>
      <c r="B13" s="158">
        <v>0</v>
      </c>
      <c r="C13" s="158">
        <v>0</v>
      </c>
      <c r="D13" s="158">
        <v>0</v>
      </c>
      <c r="E13" s="158">
        <v>0</v>
      </c>
      <c r="F13" s="158">
        <v>0</v>
      </c>
      <c r="G13" s="158">
        <v>0</v>
      </c>
      <c r="H13" s="158">
        <v>0</v>
      </c>
      <c r="I13" s="158">
        <v>207.238382</v>
      </c>
      <c r="J13" s="158">
        <v>0</v>
      </c>
      <c r="K13" s="161">
        <v>207.238382</v>
      </c>
      <c r="L13" s="58"/>
    </row>
    <row r="14" spans="1:24" s="55" customFormat="1" ht="18.75" customHeight="1">
      <c r="A14" s="11" t="s">
        <v>12</v>
      </c>
      <c r="B14" s="158">
        <v>0</v>
      </c>
      <c r="C14" s="158">
        <v>0</v>
      </c>
      <c r="D14" s="158">
        <v>0</v>
      </c>
      <c r="E14" s="158">
        <v>0</v>
      </c>
      <c r="F14" s="158">
        <v>0</v>
      </c>
      <c r="G14" s="158">
        <v>0</v>
      </c>
      <c r="H14" s="158">
        <v>0</v>
      </c>
      <c r="I14" s="158">
        <v>311.7</v>
      </c>
      <c r="J14" s="158">
        <v>0</v>
      </c>
      <c r="K14" s="161">
        <v>311.7</v>
      </c>
      <c r="L14" s="58"/>
    </row>
    <row r="15" spans="1:24" s="55" customFormat="1" ht="17.25" customHeight="1">
      <c r="A15" s="12" t="s">
        <v>10</v>
      </c>
      <c r="B15" s="158">
        <v>0</v>
      </c>
      <c r="C15" s="158">
        <v>0</v>
      </c>
      <c r="D15" s="158">
        <v>0</v>
      </c>
      <c r="E15" s="158">
        <v>0</v>
      </c>
      <c r="F15" s="158">
        <v>0</v>
      </c>
      <c r="G15" s="158">
        <v>0</v>
      </c>
      <c r="H15" s="158">
        <v>0</v>
      </c>
      <c r="I15" s="158">
        <v>100</v>
      </c>
      <c r="J15" s="158">
        <v>0</v>
      </c>
      <c r="K15" s="161">
        <v>100</v>
      </c>
      <c r="M15" s="65"/>
    </row>
    <row r="16" spans="1:24" s="55" customFormat="1" ht="18.75" customHeight="1">
      <c r="A16" s="12" t="s">
        <v>11</v>
      </c>
      <c r="B16" s="158">
        <v>0</v>
      </c>
      <c r="C16" s="158">
        <v>0</v>
      </c>
      <c r="D16" s="158">
        <v>0</v>
      </c>
      <c r="E16" s="158">
        <v>0</v>
      </c>
      <c r="F16" s="158">
        <v>0</v>
      </c>
      <c r="G16" s="158">
        <v>0</v>
      </c>
      <c r="H16" s="158">
        <v>0</v>
      </c>
      <c r="I16" s="158">
        <v>211.7</v>
      </c>
      <c r="J16" s="158">
        <v>0</v>
      </c>
      <c r="K16" s="161">
        <v>211.7</v>
      </c>
      <c r="M16" s="65"/>
    </row>
    <row r="17" spans="1:13" s="55" customFormat="1" ht="18.75" customHeight="1">
      <c r="A17" s="11" t="s">
        <v>13</v>
      </c>
      <c r="B17" s="158">
        <v>0</v>
      </c>
      <c r="C17" s="158">
        <v>0</v>
      </c>
      <c r="D17" s="158">
        <v>0</v>
      </c>
      <c r="E17" s="158">
        <v>0</v>
      </c>
      <c r="F17" s="158">
        <v>0</v>
      </c>
      <c r="G17" s="158">
        <v>0</v>
      </c>
      <c r="H17" s="158">
        <v>0</v>
      </c>
      <c r="I17" s="158">
        <v>818.53109099999995</v>
      </c>
      <c r="J17" s="158">
        <v>0</v>
      </c>
      <c r="K17" s="161">
        <v>818.53109099999995</v>
      </c>
      <c r="M17" s="65"/>
    </row>
    <row r="18" spans="1:13" s="55" customFormat="1" ht="21.75" customHeight="1">
      <c r="A18" s="12" t="s">
        <v>10</v>
      </c>
      <c r="B18" s="158">
        <v>0</v>
      </c>
      <c r="C18" s="158">
        <v>0</v>
      </c>
      <c r="D18" s="158">
        <v>0</v>
      </c>
      <c r="E18" s="158">
        <v>0</v>
      </c>
      <c r="F18" s="158">
        <v>0</v>
      </c>
      <c r="G18" s="158">
        <v>0</v>
      </c>
      <c r="H18" s="158">
        <v>0</v>
      </c>
      <c r="I18" s="158">
        <v>33.009448999999996</v>
      </c>
      <c r="J18" s="158">
        <v>0</v>
      </c>
      <c r="K18" s="161">
        <v>33.009448999999996</v>
      </c>
    </row>
    <row r="19" spans="1:13" s="55" customFormat="1" ht="18.75" customHeight="1">
      <c r="A19" s="12" t="s">
        <v>11</v>
      </c>
      <c r="B19" s="158">
        <v>0</v>
      </c>
      <c r="C19" s="158">
        <v>0</v>
      </c>
      <c r="D19" s="158">
        <v>0</v>
      </c>
      <c r="E19" s="158">
        <v>0</v>
      </c>
      <c r="F19" s="158">
        <v>0</v>
      </c>
      <c r="G19" s="158">
        <v>0</v>
      </c>
      <c r="H19" s="158">
        <v>0</v>
      </c>
      <c r="I19" s="158">
        <v>785.52164200000004</v>
      </c>
      <c r="J19" s="158">
        <v>0</v>
      </c>
      <c r="K19" s="161">
        <v>785.52164200000004</v>
      </c>
    </row>
    <row r="20" spans="1:13" s="55" customFormat="1" ht="18.75" customHeight="1">
      <c r="A20" s="11" t="s">
        <v>14</v>
      </c>
      <c r="B20" s="158">
        <v>0</v>
      </c>
      <c r="C20" s="158">
        <v>0</v>
      </c>
      <c r="D20" s="158">
        <v>0</v>
      </c>
      <c r="E20" s="158">
        <v>0</v>
      </c>
      <c r="F20" s="158">
        <v>0</v>
      </c>
      <c r="G20" s="158">
        <v>0</v>
      </c>
      <c r="H20" s="158">
        <v>0</v>
      </c>
      <c r="I20" s="158">
        <v>1974.0194729999998</v>
      </c>
      <c r="J20" s="158">
        <v>0</v>
      </c>
      <c r="K20" s="162">
        <v>1974.0194729999998</v>
      </c>
    </row>
    <row r="21" spans="1:13" s="55" customFormat="1" ht="18.75" customHeight="1">
      <c r="A21" s="60"/>
      <c r="B21" s="159"/>
      <c r="C21" s="159"/>
      <c r="D21" s="159"/>
      <c r="E21" s="159"/>
      <c r="F21" s="159"/>
      <c r="G21" s="159"/>
      <c r="H21" s="163"/>
      <c r="I21" s="164"/>
      <c r="J21" s="165"/>
      <c r="K21" s="162"/>
    </row>
    <row r="22" spans="1:13" s="55" customFormat="1" ht="18.75" customHeight="1">
      <c r="A22" s="77" t="s">
        <v>3064</v>
      </c>
      <c r="B22" s="160"/>
      <c r="C22" s="160"/>
      <c r="D22" s="160"/>
      <c r="E22" s="160"/>
      <c r="F22" s="160"/>
      <c r="G22" s="160"/>
      <c r="H22" s="160"/>
      <c r="I22" s="160"/>
      <c r="J22" s="160"/>
      <c r="K22" s="16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84.446153642275405</v>
      </c>
      <c r="F25" s="62">
        <v>0</v>
      </c>
      <c r="G25" s="62">
        <v>2.0707205968343101</v>
      </c>
      <c r="H25" s="62">
        <v>0</v>
      </c>
      <c r="I25" s="62">
        <v>881.28548000000001</v>
      </c>
      <c r="J25" s="62">
        <v>8.3574964595017907</v>
      </c>
      <c r="K25" s="75">
        <v>976.15985069861154</v>
      </c>
    </row>
    <row r="26" spans="1:13" s="55" customFormat="1" ht="18.75" customHeight="1">
      <c r="A26" s="6" t="s">
        <v>10</v>
      </c>
      <c r="B26" s="62">
        <v>0</v>
      </c>
      <c r="C26" s="62">
        <v>0</v>
      </c>
      <c r="D26" s="62">
        <v>0</v>
      </c>
      <c r="E26" s="62">
        <v>15.614479379858301</v>
      </c>
      <c r="F26" s="62">
        <v>0</v>
      </c>
      <c r="G26" s="62">
        <v>0</v>
      </c>
      <c r="H26" s="62">
        <v>0</v>
      </c>
      <c r="I26" s="62">
        <v>88.812882000000002</v>
      </c>
      <c r="J26" s="62">
        <v>0</v>
      </c>
      <c r="K26" s="75">
        <v>104.4273613798583</v>
      </c>
    </row>
    <row r="27" spans="1:13" s="55" customFormat="1" ht="18.75" customHeight="1">
      <c r="A27" s="6" t="s">
        <v>11</v>
      </c>
      <c r="B27" s="62">
        <v>0</v>
      </c>
      <c r="C27" s="62">
        <v>0</v>
      </c>
      <c r="D27" s="62">
        <v>0</v>
      </c>
      <c r="E27" s="62">
        <v>68.831674262417096</v>
      </c>
      <c r="F27" s="62">
        <v>0</v>
      </c>
      <c r="G27" s="62">
        <v>2.0707205968343101</v>
      </c>
      <c r="H27" s="62">
        <v>0</v>
      </c>
      <c r="I27" s="62">
        <v>792.47259799999995</v>
      </c>
      <c r="J27" s="62">
        <v>8.3574964595017907</v>
      </c>
      <c r="K27" s="75">
        <v>871.73248931875321</v>
      </c>
    </row>
    <row r="28" spans="1:13" s="55" customFormat="1" ht="18.75" customHeight="1">
      <c r="A28" s="3" t="s">
        <v>69</v>
      </c>
      <c r="B28" s="62">
        <v>0</v>
      </c>
      <c r="C28" s="62">
        <v>0</v>
      </c>
      <c r="D28" s="62">
        <v>0</v>
      </c>
      <c r="E28" s="62">
        <v>165.917617978815</v>
      </c>
      <c r="F28" s="62">
        <v>0</v>
      </c>
      <c r="G28" s="62">
        <v>0</v>
      </c>
      <c r="H28" s="62">
        <v>0</v>
      </c>
      <c r="I28" s="62">
        <v>479.55047300000001</v>
      </c>
      <c r="J28" s="62">
        <v>0</v>
      </c>
      <c r="K28" s="75">
        <v>645.46809097881498</v>
      </c>
    </row>
    <row r="29" spans="1:13" s="55" customFormat="1" ht="18.75" customHeight="1">
      <c r="A29" s="6" t="s">
        <v>10</v>
      </c>
      <c r="B29" s="62">
        <v>0</v>
      </c>
      <c r="C29" s="62">
        <v>0</v>
      </c>
      <c r="D29" s="62">
        <v>0</v>
      </c>
      <c r="E29" s="62">
        <v>165.917617978815</v>
      </c>
      <c r="F29" s="62">
        <v>0</v>
      </c>
      <c r="G29" s="62">
        <v>0</v>
      </c>
      <c r="H29" s="62">
        <v>0</v>
      </c>
      <c r="I29" s="62">
        <v>479.55047300000001</v>
      </c>
      <c r="J29" s="62">
        <v>0</v>
      </c>
      <c r="K29" s="75">
        <v>645.46809097881498</v>
      </c>
    </row>
    <row r="30" spans="1:13" s="55" customFormat="1" ht="18.75" customHeight="1">
      <c r="A30" s="6" t="s">
        <v>11</v>
      </c>
      <c r="B30" s="62">
        <v>0</v>
      </c>
      <c r="C30" s="62">
        <v>0</v>
      </c>
      <c r="D30" s="62">
        <v>0</v>
      </c>
      <c r="E30" s="62">
        <v>0</v>
      </c>
      <c r="F30" s="62">
        <v>0</v>
      </c>
      <c r="G30" s="62">
        <v>0</v>
      </c>
      <c r="H30" s="62">
        <v>0</v>
      </c>
      <c r="I30" s="62">
        <v>0</v>
      </c>
      <c r="J30" s="62">
        <v>0</v>
      </c>
      <c r="K30" s="75">
        <v>0</v>
      </c>
    </row>
    <row r="31" spans="1:13" s="55" customFormat="1" ht="18.75" customHeight="1">
      <c r="A31" s="3" t="s">
        <v>12</v>
      </c>
      <c r="B31" s="62">
        <v>0</v>
      </c>
      <c r="C31" s="62">
        <v>0</v>
      </c>
      <c r="D31" s="62">
        <v>0</v>
      </c>
      <c r="E31" s="62">
        <v>30.093031516055099</v>
      </c>
      <c r="F31" s="62">
        <v>0</v>
      </c>
      <c r="G31" s="62">
        <v>0</v>
      </c>
      <c r="H31" s="62">
        <v>0</v>
      </c>
      <c r="I31" s="62">
        <v>352</v>
      </c>
      <c r="J31" s="62">
        <v>0</v>
      </c>
      <c r="K31" s="75">
        <v>382.09303151605508</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30.093031516055099</v>
      </c>
      <c r="F33" s="62">
        <v>0</v>
      </c>
      <c r="G33" s="62">
        <v>0</v>
      </c>
      <c r="H33" s="62">
        <v>0</v>
      </c>
      <c r="I33" s="62">
        <v>352</v>
      </c>
      <c r="J33" s="62">
        <v>0</v>
      </c>
      <c r="K33" s="75">
        <v>382.09303151605508</v>
      </c>
    </row>
    <row r="34" spans="1:11" s="55" customFormat="1" ht="18.75" customHeight="1">
      <c r="A34" s="3" t="s">
        <v>13</v>
      </c>
      <c r="B34" s="62">
        <v>0</v>
      </c>
      <c r="C34" s="62">
        <v>0</v>
      </c>
      <c r="D34" s="62">
        <v>0</v>
      </c>
      <c r="E34" s="62">
        <v>28.2895069651832</v>
      </c>
      <c r="F34" s="62">
        <v>0</v>
      </c>
      <c r="G34" s="62">
        <v>0</v>
      </c>
      <c r="H34" s="62">
        <v>0</v>
      </c>
      <c r="I34" s="62">
        <v>362.94515699999999</v>
      </c>
      <c r="J34" s="62">
        <v>4.46303594786911</v>
      </c>
      <c r="K34" s="75">
        <v>395.6976999130523</v>
      </c>
    </row>
    <row r="35" spans="1:11" s="55" customFormat="1" ht="18.75" customHeight="1">
      <c r="A35" s="6" t="s">
        <v>10</v>
      </c>
      <c r="B35" s="62">
        <v>0</v>
      </c>
      <c r="C35" s="62">
        <v>0</v>
      </c>
      <c r="D35" s="62">
        <v>0</v>
      </c>
      <c r="E35" s="62">
        <v>25.860398071676801</v>
      </c>
      <c r="F35" s="62">
        <v>0</v>
      </c>
      <c r="G35" s="62">
        <v>0</v>
      </c>
      <c r="H35" s="62">
        <v>0</v>
      </c>
      <c r="I35" s="62">
        <v>361.28915699999999</v>
      </c>
      <c r="J35" s="62">
        <v>4.46303594786911</v>
      </c>
      <c r="K35" s="75">
        <v>391.6125910195459</v>
      </c>
    </row>
    <row r="36" spans="1:11" s="55" customFormat="1" ht="18.75" customHeight="1">
      <c r="A36" s="6" t="s">
        <v>11</v>
      </c>
      <c r="B36" s="62">
        <v>0</v>
      </c>
      <c r="C36" s="62">
        <v>0</v>
      </c>
      <c r="D36" s="62">
        <v>0</v>
      </c>
      <c r="E36" s="62">
        <v>2.4291088935064402</v>
      </c>
      <c r="F36" s="62">
        <v>0</v>
      </c>
      <c r="G36" s="62">
        <v>0</v>
      </c>
      <c r="H36" s="62">
        <v>0</v>
      </c>
      <c r="I36" s="62">
        <v>1.6559999999999999</v>
      </c>
      <c r="J36" s="62">
        <v>0</v>
      </c>
      <c r="K36" s="75">
        <v>4.0851088935064404</v>
      </c>
    </row>
    <row r="37" spans="1:11" s="55" customFormat="1" ht="18.75" customHeight="1">
      <c r="A37" s="15" t="s">
        <v>71</v>
      </c>
      <c r="B37" s="61">
        <v>0</v>
      </c>
      <c r="C37" s="61">
        <v>0</v>
      </c>
      <c r="D37" s="61">
        <v>0</v>
      </c>
      <c r="E37" s="61">
        <v>2.61279118600201E-3</v>
      </c>
      <c r="F37" s="61">
        <v>0</v>
      </c>
      <c r="G37" s="61">
        <v>0</v>
      </c>
      <c r="H37" s="61">
        <v>0</v>
      </c>
      <c r="I37" s="61">
        <v>400.37599999999998</v>
      </c>
      <c r="J37" s="61">
        <v>0</v>
      </c>
      <c r="K37" s="75">
        <v>400.37861279118596</v>
      </c>
    </row>
    <row r="38" spans="1:11" s="55" customFormat="1" ht="18.75" customHeight="1">
      <c r="A38" s="6" t="s">
        <v>10</v>
      </c>
      <c r="B38" s="62">
        <v>0</v>
      </c>
      <c r="C38" s="62">
        <v>0</v>
      </c>
      <c r="D38" s="62">
        <v>0</v>
      </c>
      <c r="E38" s="62">
        <v>2.61279118600201E-3</v>
      </c>
      <c r="F38" s="62">
        <v>0</v>
      </c>
      <c r="G38" s="62">
        <v>0</v>
      </c>
      <c r="H38" s="62">
        <v>0</v>
      </c>
      <c r="I38" s="62">
        <v>400.37599999999998</v>
      </c>
      <c r="J38" s="62">
        <v>0</v>
      </c>
      <c r="K38" s="75">
        <v>400.37861279118596</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308.74892289351465</v>
      </c>
      <c r="F40" s="62">
        <v>0</v>
      </c>
      <c r="G40" s="62">
        <v>2.0707205968343101</v>
      </c>
      <c r="H40" s="62">
        <v>0</v>
      </c>
      <c r="I40" s="62">
        <v>2476.1571100000001</v>
      </c>
      <c r="J40" s="62">
        <v>12.820532407370901</v>
      </c>
      <c r="K40" s="75">
        <v>2799.7972858977196</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88.6954768115842</v>
      </c>
      <c r="F44" s="62">
        <v>0</v>
      </c>
      <c r="G44" s="62">
        <v>0</v>
      </c>
      <c r="H44" s="62">
        <v>0</v>
      </c>
      <c r="I44" s="62">
        <v>746.68881799999997</v>
      </c>
      <c r="J44" s="62">
        <v>4.1496478037178797</v>
      </c>
      <c r="K44" s="75">
        <v>839.53394261530207</v>
      </c>
    </row>
    <row r="45" spans="1:11" s="55" customFormat="1" ht="18.75" customHeight="1">
      <c r="A45" s="6" t="s">
        <v>10</v>
      </c>
      <c r="B45" s="62">
        <v>0</v>
      </c>
      <c r="C45" s="62">
        <v>0</v>
      </c>
      <c r="D45" s="62">
        <v>0</v>
      </c>
      <c r="E45" s="62">
        <v>13.9799981580344</v>
      </c>
      <c r="F45" s="62">
        <v>0</v>
      </c>
      <c r="G45" s="62">
        <v>0</v>
      </c>
      <c r="H45" s="62">
        <v>0</v>
      </c>
      <c r="I45" s="62">
        <v>77.618598000000006</v>
      </c>
      <c r="J45" s="62">
        <v>0</v>
      </c>
      <c r="K45" s="75">
        <v>91.598596158034411</v>
      </c>
    </row>
    <row r="46" spans="1:11" s="55" customFormat="1" ht="18.75" customHeight="1">
      <c r="A46" s="6" t="s">
        <v>11</v>
      </c>
      <c r="B46" s="62">
        <v>0</v>
      </c>
      <c r="C46" s="62">
        <v>0</v>
      </c>
      <c r="D46" s="62">
        <v>0</v>
      </c>
      <c r="E46" s="62">
        <v>74.715478653549795</v>
      </c>
      <c r="F46" s="62">
        <v>0</v>
      </c>
      <c r="G46" s="62">
        <v>0</v>
      </c>
      <c r="H46" s="62">
        <v>0</v>
      </c>
      <c r="I46" s="62">
        <v>669.07021999999995</v>
      </c>
      <c r="J46" s="62">
        <v>4.1496478037178797</v>
      </c>
      <c r="K46" s="75">
        <v>747.93534645726766</v>
      </c>
    </row>
    <row r="47" spans="1:11" s="55" customFormat="1" ht="18.75" customHeight="1">
      <c r="A47" s="3" t="s">
        <v>69</v>
      </c>
      <c r="B47" s="62">
        <v>0</v>
      </c>
      <c r="C47" s="62">
        <v>0</v>
      </c>
      <c r="D47" s="62">
        <v>0</v>
      </c>
      <c r="E47" s="62">
        <v>0</v>
      </c>
      <c r="F47" s="62">
        <v>0</v>
      </c>
      <c r="G47" s="62">
        <v>0</v>
      </c>
      <c r="H47" s="62">
        <v>0</v>
      </c>
      <c r="I47" s="62">
        <v>915</v>
      </c>
      <c r="J47" s="62">
        <v>0</v>
      </c>
      <c r="K47" s="75">
        <v>915</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915</v>
      </c>
      <c r="J49" s="62">
        <v>0</v>
      </c>
      <c r="K49" s="75">
        <v>915</v>
      </c>
    </row>
    <row r="50" spans="1:11" s="55" customFormat="1" ht="18.75" customHeight="1">
      <c r="A50" s="3" t="s">
        <v>12</v>
      </c>
      <c r="B50" s="62">
        <v>0</v>
      </c>
      <c r="C50" s="62">
        <v>0</v>
      </c>
      <c r="D50" s="62">
        <v>0</v>
      </c>
      <c r="E50" s="62">
        <v>46.429442149128199</v>
      </c>
      <c r="F50" s="62">
        <v>0</v>
      </c>
      <c r="G50" s="62">
        <v>0</v>
      </c>
      <c r="H50" s="62">
        <v>0</v>
      </c>
      <c r="I50" s="62">
        <v>930</v>
      </c>
      <c r="J50" s="62">
        <v>0</v>
      </c>
      <c r="K50" s="75">
        <v>976.42944214912825</v>
      </c>
    </row>
    <row r="51" spans="1:11" s="55" customFormat="1" ht="18.75" customHeight="1">
      <c r="A51" s="6" t="s">
        <v>10</v>
      </c>
      <c r="B51" s="62">
        <v>0</v>
      </c>
      <c r="C51" s="62">
        <v>0</v>
      </c>
      <c r="D51" s="62">
        <v>0</v>
      </c>
      <c r="E51" s="62">
        <v>0.53652825241095903</v>
      </c>
      <c r="F51" s="62">
        <v>0</v>
      </c>
      <c r="G51" s="62">
        <v>0</v>
      </c>
      <c r="H51" s="62">
        <v>0</v>
      </c>
      <c r="I51" s="62">
        <v>0</v>
      </c>
      <c r="J51" s="62">
        <v>0</v>
      </c>
      <c r="K51" s="75">
        <v>0.53652825241095903</v>
      </c>
    </row>
    <row r="52" spans="1:11" s="55" customFormat="1" ht="18.75" customHeight="1">
      <c r="A52" s="6" t="s">
        <v>11</v>
      </c>
      <c r="B52" s="62">
        <v>0</v>
      </c>
      <c r="C52" s="62">
        <v>0</v>
      </c>
      <c r="D52" s="62">
        <v>0</v>
      </c>
      <c r="E52" s="62">
        <v>45.892913896717197</v>
      </c>
      <c r="F52" s="62">
        <v>0</v>
      </c>
      <c r="G52" s="62">
        <v>0</v>
      </c>
      <c r="H52" s="62">
        <v>0</v>
      </c>
      <c r="I52" s="62">
        <v>930</v>
      </c>
      <c r="J52" s="62">
        <v>0</v>
      </c>
      <c r="K52" s="75">
        <v>975.89291389671723</v>
      </c>
    </row>
    <row r="53" spans="1:11" s="55" customFormat="1" ht="18.75" customHeight="1">
      <c r="A53" s="3" t="s">
        <v>13</v>
      </c>
      <c r="B53" s="62">
        <v>0</v>
      </c>
      <c r="C53" s="62">
        <v>0</v>
      </c>
      <c r="D53" s="62">
        <v>0</v>
      </c>
      <c r="E53" s="62">
        <v>150.27915831879699</v>
      </c>
      <c r="F53" s="62">
        <v>0</v>
      </c>
      <c r="G53" s="62">
        <v>2.0373511667283299</v>
      </c>
      <c r="H53" s="62">
        <v>0</v>
      </c>
      <c r="I53" s="62">
        <v>1275.071856</v>
      </c>
      <c r="J53" s="62">
        <v>8.4480819032732892</v>
      </c>
      <c r="K53" s="75">
        <v>1435.8364473887987</v>
      </c>
    </row>
    <row r="54" spans="1:11" s="55" customFormat="1" ht="18.75" customHeight="1">
      <c r="A54" s="6" t="s">
        <v>10</v>
      </c>
      <c r="B54" s="62">
        <v>0</v>
      </c>
      <c r="C54" s="62">
        <v>0</v>
      </c>
      <c r="D54" s="62">
        <v>0</v>
      </c>
      <c r="E54" s="62">
        <v>150.27915831879699</v>
      </c>
      <c r="F54" s="62">
        <v>0</v>
      </c>
      <c r="G54" s="62">
        <v>2.0373511667283299</v>
      </c>
      <c r="H54" s="62">
        <v>0</v>
      </c>
      <c r="I54" s="62">
        <v>1274.967926</v>
      </c>
      <c r="J54" s="62">
        <v>8.4480819032732892</v>
      </c>
      <c r="K54" s="75">
        <v>1435.7325173887987</v>
      </c>
    </row>
    <row r="55" spans="1:11" s="55" customFormat="1" ht="18.75" customHeight="1">
      <c r="A55" s="6" t="s">
        <v>11</v>
      </c>
      <c r="B55" s="62">
        <v>0</v>
      </c>
      <c r="C55" s="62">
        <v>0</v>
      </c>
      <c r="D55" s="62">
        <v>0</v>
      </c>
      <c r="E55" s="62">
        <v>0</v>
      </c>
      <c r="F55" s="62">
        <v>0</v>
      </c>
      <c r="G55" s="62">
        <v>0</v>
      </c>
      <c r="H55" s="62">
        <v>0</v>
      </c>
      <c r="I55" s="62">
        <v>0.10392999999999999</v>
      </c>
      <c r="J55" s="62">
        <v>0</v>
      </c>
      <c r="K55" s="75">
        <v>0.10392999999999999</v>
      </c>
    </row>
    <row r="56" spans="1:11" s="55" customFormat="1" ht="18.75" customHeight="1">
      <c r="A56" s="15" t="s">
        <v>71</v>
      </c>
      <c r="B56" s="61">
        <v>0</v>
      </c>
      <c r="C56" s="61">
        <v>0</v>
      </c>
      <c r="D56" s="61">
        <v>0</v>
      </c>
      <c r="E56" s="61">
        <v>0</v>
      </c>
      <c r="F56" s="61">
        <v>0</v>
      </c>
      <c r="G56" s="61">
        <v>0</v>
      </c>
      <c r="H56" s="61">
        <v>0</v>
      </c>
      <c r="I56" s="61">
        <v>369.08800000000002</v>
      </c>
      <c r="J56" s="61">
        <v>0</v>
      </c>
      <c r="K56" s="75">
        <v>369.08800000000002</v>
      </c>
    </row>
    <row r="57" spans="1:11" s="55" customFormat="1" ht="18.75" customHeight="1">
      <c r="A57" s="6" t="s">
        <v>10</v>
      </c>
      <c r="B57" s="62">
        <v>0</v>
      </c>
      <c r="C57" s="62">
        <v>0</v>
      </c>
      <c r="D57" s="62">
        <v>0</v>
      </c>
      <c r="E57" s="62">
        <v>0</v>
      </c>
      <c r="F57" s="62">
        <v>0</v>
      </c>
      <c r="G57" s="62">
        <v>0</v>
      </c>
      <c r="H57" s="62">
        <v>0</v>
      </c>
      <c r="I57" s="62">
        <v>369.08800000000002</v>
      </c>
      <c r="J57" s="62">
        <v>0</v>
      </c>
      <c r="K57" s="75">
        <v>369.08800000000002</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285.40407727950935</v>
      </c>
      <c r="F59" s="62">
        <v>0</v>
      </c>
      <c r="G59" s="62">
        <v>2.0373511667283299</v>
      </c>
      <c r="H59" s="62">
        <v>0</v>
      </c>
      <c r="I59" s="62">
        <v>4235.8486739999998</v>
      </c>
      <c r="J59" s="62">
        <v>12.597729706991169</v>
      </c>
      <c r="K59" s="75">
        <v>4535.8878321532284</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594.153000173024</v>
      </c>
      <c r="F61" s="62">
        <v>0</v>
      </c>
      <c r="G61" s="62">
        <v>4.1080717635626396</v>
      </c>
      <c r="H61" s="62">
        <v>0</v>
      </c>
      <c r="I61" s="62">
        <v>6712.0057839999999</v>
      </c>
      <c r="J61" s="62">
        <v>25.418262114362072</v>
      </c>
      <c r="K61" s="75">
        <v>7335.6851180509484</v>
      </c>
    </row>
    <row r="62" spans="1:11" s="55" customFormat="1" ht="18.75" customHeight="1">
      <c r="A62" s="113"/>
      <c r="B62" s="71">
        <v>0</v>
      </c>
      <c r="C62" s="71">
        <v>0</v>
      </c>
      <c r="D62" s="71">
        <v>0</v>
      </c>
      <c r="E62" s="71">
        <v>0</v>
      </c>
      <c r="F62" s="71">
        <v>0</v>
      </c>
      <c r="G62" s="71">
        <v>0</v>
      </c>
      <c r="H62" s="71">
        <v>0</v>
      </c>
      <c r="I62" s="71">
        <v>0</v>
      </c>
      <c r="J62" s="71">
        <v>0</v>
      </c>
      <c r="K62" s="76">
        <v>0</v>
      </c>
    </row>
    <row r="63" spans="1:11" ht="15.5">
      <c r="A63" s="180" t="s">
        <v>3088</v>
      </c>
      <c r="B63" s="180"/>
      <c r="C63" s="180"/>
      <c r="D63" s="180"/>
      <c r="E63" s="180"/>
      <c r="F63" s="180"/>
      <c r="G63" s="180"/>
      <c r="H63" s="180"/>
      <c r="I63" s="180"/>
      <c r="J63" s="180"/>
      <c r="K63" s="180"/>
    </row>
    <row r="64" spans="1:11">
      <c r="A64" s="123"/>
    </row>
    <row r="65" spans="1:1">
      <c r="A65" s="123"/>
    </row>
    <row r="66" spans="1:1">
      <c r="A66" s="123"/>
    </row>
    <row r="67" spans="1:1">
      <c r="A67" s="123"/>
    </row>
    <row r="68" spans="1:1">
      <c r="A68" s="123"/>
    </row>
    <row r="69" spans="1:1">
      <c r="A69" s="123"/>
    </row>
    <row r="70" spans="1:1">
      <c r="A70" s="123"/>
    </row>
    <row r="71" spans="1:1">
      <c r="A71" s="123"/>
    </row>
    <row r="72" spans="1:1">
      <c r="A72" s="123"/>
    </row>
    <row r="73" spans="1:1">
      <c r="A73" s="123"/>
    </row>
    <row r="74" spans="1:1">
      <c r="A74" s="123"/>
    </row>
    <row r="75" spans="1:1">
      <c r="A75" s="123"/>
    </row>
    <row r="76" spans="1:1">
      <c r="A76" s="123"/>
    </row>
    <row r="77" spans="1:1">
      <c r="A77" s="123"/>
    </row>
    <row r="78" spans="1:1">
      <c r="A78" s="123"/>
    </row>
    <row r="79" spans="1:1">
      <c r="A79" s="123"/>
    </row>
    <row r="80" spans="1:1">
      <c r="A80" s="123"/>
    </row>
    <row r="81" spans="1:1">
      <c r="A81" s="123"/>
    </row>
    <row r="82" spans="1:1">
      <c r="A82" s="123"/>
    </row>
    <row r="83" spans="1:1">
      <c r="A83" s="123"/>
    </row>
    <row r="84" spans="1:1">
      <c r="A84" s="123"/>
    </row>
    <row r="85" spans="1:1">
      <c r="A85" s="123"/>
    </row>
    <row r="86" spans="1:1">
      <c r="A86" s="123"/>
    </row>
    <row r="87" spans="1:1">
      <c r="A87" s="123"/>
    </row>
    <row r="88" spans="1:1">
      <c r="A88" s="123"/>
    </row>
    <row r="89" spans="1:1">
      <c r="A89" s="123"/>
    </row>
    <row r="90" spans="1:1">
      <c r="A90" s="123"/>
    </row>
    <row r="91" spans="1:1">
      <c r="A91" s="123"/>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0" zoomScaleNormal="9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5" zeroHeight="1"/>
  <cols>
    <col min="1" max="1" width="56.69921875" style="9" customWidth="1"/>
    <col min="2" max="22" width="15.3984375" style="82" customWidth="1"/>
    <col min="23" max="23" width="16.296875" style="82" customWidth="1"/>
    <col min="24" max="24" width="9.59765625" style="82" hidden="1" customWidth="1"/>
    <col min="25" max="25" width="0" style="82" hidden="1" customWidth="1"/>
    <col min="26" max="26" width="10.3984375" style="82" hidden="1" customWidth="1"/>
    <col min="27" max="16384" width="0" style="82" hidden="1"/>
  </cols>
  <sheetData>
    <row r="1" spans="1:3071 3073:6143 6145:9215 9217:12287 12289:15359 15361:16384"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row>
    <row r="2" spans="1:3071 3073:6143 6145:9215 9217:12287 12289:15359 15361:16384" ht="17.5">
      <c r="A2" s="227" t="s">
        <v>3093</v>
      </c>
      <c r="B2" s="227"/>
      <c r="C2" s="227"/>
      <c r="D2" s="227"/>
      <c r="E2" s="227"/>
      <c r="F2" s="227"/>
      <c r="G2" s="227"/>
      <c r="H2" s="227"/>
      <c r="I2" s="227"/>
      <c r="J2" s="227"/>
      <c r="K2" s="227"/>
      <c r="L2" s="227"/>
      <c r="M2" s="227"/>
      <c r="N2" s="227"/>
      <c r="O2" s="227"/>
      <c r="P2" s="227"/>
      <c r="Q2" s="227"/>
      <c r="R2" s="227"/>
      <c r="S2" s="227"/>
      <c r="T2" s="227"/>
      <c r="U2" s="227"/>
      <c r="V2" s="227"/>
      <c r="W2" s="227"/>
    </row>
    <row r="3" spans="1:3071 3073:6143 6145:9215 9217:12287 12289:15359 15361:16384" ht="13.5" customHeight="1">
      <c r="A3" s="125"/>
      <c r="B3" s="125"/>
      <c r="C3" s="125"/>
      <c r="D3" s="125"/>
      <c r="E3" s="125"/>
      <c r="F3" s="125"/>
      <c r="G3" s="125"/>
      <c r="H3" s="125"/>
      <c r="I3" s="125"/>
      <c r="J3" s="125"/>
      <c r="K3" s="125"/>
      <c r="L3" s="125"/>
      <c r="M3" s="125"/>
      <c r="N3" s="125"/>
      <c r="O3" s="125"/>
      <c r="P3" s="125"/>
      <c r="Q3" s="125"/>
      <c r="R3" s="125"/>
      <c r="S3" s="125"/>
      <c r="T3" s="125"/>
      <c r="U3" s="125"/>
      <c r="V3" s="125"/>
      <c r="W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W3" s="125"/>
      <c r="YX3" s="125"/>
      <c r="YY3" s="125"/>
      <c r="YZ3" s="125"/>
      <c r="ZA3" s="125"/>
      <c r="ZB3" s="125"/>
      <c r="ZC3" s="125"/>
      <c r="ZD3" s="125"/>
      <c r="ZE3" s="125"/>
      <c r="ZF3" s="125"/>
      <c r="ZG3" s="125"/>
      <c r="ZH3" s="125"/>
      <c r="ZI3" s="125"/>
      <c r="ZJ3" s="125"/>
      <c r="ZK3" s="125"/>
      <c r="ZL3" s="125"/>
      <c r="ZM3" s="125"/>
      <c r="ZN3" s="125"/>
      <c r="ZO3" s="125"/>
      <c r="ZP3" s="125"/>
      <c r="ZQ3" s="125"/>
      <c r="ZR3" s="125"/>
      <c r="ZS3" s="125"/>
      <c r="ZU3" s="125"/>
      <c r="ZV3" s="125"/>
      <c r="ZW3" s="125"/>
      <c r="ZX3" s="125"/>
      <c r="ZY3" s="125"/>
      <c r="ZZ3" s="125"/>
      <c r="AAA3" s="125"/>
      <c r="AAB3" s="125"/>
      <c r="AAC3" s="125"/>
      <c r="AAD3" s="125"/>
      <c r="AAE3" s="125"/>
      <c r="AAF3" s="125"/>
      <c r="AAG3" s="125"/>
      <c r="AAH3" s="125"/>
      <c r="AAI3" s="125"/>
      <c r="AAJ3" s="125"/>
      <c r="AAK3" s="125"/>
      <c r="AAL3" s="125"/>
      <c r="AAM3" s="125"/>
      <c r="AAN3" s="125"/>
      <c r="AAO3" s="125"/>
      <c r="AAP3" s="125"/>
      <c r="AAQ3" s="125"/>
      <c r="AAS3" s="125"/>
      <c r="AAT3" s="125"/>
      <c r="AAU3" s="125"/>
      <c r="AAV3" s="125"/>
      <c r="AAW3" s="125"/>
      <c r="AAX3" s="125"/>
      <c r="AAY3" s="125"/>
      <c r="AAZ3" s="125"/>
      <c r="ABA3" s="125"/>
      <c r="ABB3" s="125"/>
      <c r="ABC3" s="125"/>
      <c r="ABD3" s="125"/>
      <c r="ABE3" s="125"/>
      <c r="ABF3" s="125"/>
      <c r="ABG3" s="125"/>
      <c r="ABH3" s="125"/>
      <c r="ABI3" s="125"/>
      <c r="ABJ3" s="125"/>
      <c r="ABK3" s="125"/>
      <c r="ABL3" s="125"/>
      <c r="ABM3" s="125"/>
      <c r="ABN3" s="125"/>
      <c r="ABO3" s="125"/>
      <c r="ABQ3" s="125"/>
      <c r="ABR3" s="125"/>
      <c r="ABS3" s="125"/>
      <c r="ABT3" s="125"/>
      <c r="ABU3" s="125"/>
      <c r="ABV3" s="125"/>
      <c r="ABW3" s="125"/>
      <c r="ABX3" s="125"/>
      <c r="ABY3" s="125"/>
      <c r="ABZ3" s="125"/>
      <c r="ACA3" s="125"/>
      <c r="ACB3" s="125"/>
      <c r="ACC3" s="125"/>
      <c r="ACD3" s="125"/>
      <c r="ACE3" s="125"/>
      <c r="ACF3" s="125"/>
      <c r="ACG3" s="125"/>
      <c r="ACH3" s="125"/>
      <c r="ACI3" s="125"/>
      <c r="ACJ3" s="125"/>
      <c r="ACK3" s="125"/>
      <c r="ACL3" s="125"/>
      <c r="ACM3" s="125"/>
      <c r="ACO3" s="125"/>
      <c r="ACP3" s="125"/>
      <c r="ACQ3" s="125"/>
      <c r="ACR3" s="125"/>
      <c r="ACS3" s="125"/>
      <c r="ACT3" s="125"/>
      <c r="ACU3" s="125"/>
      <c r="ACV3" s="125"/>
      <c r="ACW3" s="125"/>
      <c r="ACX3" s="125"/>
      <c r="ACY3" s="125"/>
      <c r="ACZ3" s="125"/>
      <c r="ADA3" s="125"/>
      <c r="ADB3" s="125"/>
      <c r="ADC3" s="125"/>
      <c r="ADD3" s="125"/>
      <c r="ADE3" s="125"/>
      <c r="ADF3" s="125"/>
      <c r="ADG3" s="125"/>
      <c r="ADH3" s="125"/>
      <c r="ADI3" s="125"/>
      <c r="ADJ3" s="125"/>
      <c r="ADK3" s="125"/>
      <c r="ADM3" s="125"/>
      <c r="ADN3" s="125"/>
      <c r="ADO3" s="125"/>
      <c r="ADP3" s="125"/>
      <c r="ADQ3" s="125"/>
      <c r="ADR3" s="125"/>
      <c r="ADS3" s="125"/>
      <c r="ADT3" s="125"/>
      <c r="ADU3" s="125"/>
      <c r="ADV3" s="125"/>
      <c r="ADW3" s="125"/>
      <c r="ADX3" s="125"/>
      <c r="ADY3" s="125"/>
      <c r="ADZ3" s="125"/>
      <c r="AEA3" s="125"/>
      <c r="AEB3" s="125"/>
      <c r="AEC3" s="125"/>
      <c r="AED3" s="125"/>
      <c r="AEE3" s="125"/>
      <c r="AEF3" s="125"/>
      <c r="AEG3" s="125"/>
      <c r="AEH3" s="125"/>
      <c r="AEI3" s="125"/>
      <c r="AEK3" s="125"/>
      <c r="AEL3" s="125"/>
      <c r="AEM3" s="125"/>
      <c r="AEN3" s="125"/>
      <c r="AEO3" s="125"/>
      <c r="AEP3" s="125"/>
      <c r="AEQ3" s="125"/>
      <c r="AER3" s="125"/>
      <c r="AES3" s="125"/>
      <c r="AET3" s="125"/>
      <c r="AEU3" s="125"/>
      <c r="AEV3" s="125"/>
      <c r="AEW3" s="125"/>
      <c r="AEX3" s="125"/>
      <c r="AEY3" s="125"/>
      <c r="AEZ3" s="125"/>
      <c r="AFA3" s="125"/>
      <c r="AFB3" s="125"/>
      <c r="AFC3" s="125"/>
      <c r="AFD3" s="125"/>
      <c r="AFE3" s="125"/>
      <c r="AFF3" s="125"/>
      <c r="AFG3" s="125"/>
      <c r="AFI3" s="125"/>
      <c r="AFJ3" s="125"/>
      <c r="AFK3" s="125"/>
      <c r="AFL3" s="125"/>
      <c r="AFM3" s="125"/>
      <c r="AFN3" s="125"/>
      <c r="AFO3" s="125"/>
      <c r="AFP3" s="125"/>
      <c r="AFQ3" s="125"/>
      <c r="AFR3" s="125"/>
      <c r="AFS3" s="125"/>
      <c r="AFT3" s="125"/>
      <c r="AFU3" s="125"/>
      <c r="AFV3" s="125"/>
      <c r="AFW3" s="125"/>
      <c r="AFX3" s="125"/>
      <c r="AFY3" s="125"/>
      <c r="AFZ3" s="125"/>
      <c r="AGA3" s="125"/>
      <c r="AGB3" s="125"/>
      <c r="AGC3" s="125"/>
      <c r="AGD3" s="125"/>
      <c r="AGE3" s="125"/>
      <c r="AGG3" s="125"/>
      <c r="AGH3" s="125"/>
      <c r="AGI3" s="125"/>
      <c r="AGJ3" s="125"/>
      <c r="AGK3" s="125"/>
      <c r="AGL3" s="125"/>
      <c r="AGM3" s="125"/>
      <c r="AGN3" s="125"/>
      <c r="AGO3" s="125"/>
      <c r="AGP3" s="125"/>
      <c r="AGQ3" s="125"/>
      <c r="AGR3" s="125"/>
      <c r="AGS3" s="125"/>
      <c r="AGT3" s="125"/>
      <c r="AGU3" s="125"/>
      <c r="AGV3" s="125"/>
      <c r="AGW3" s="125"/>
      <c r="AGX3" s="125"/>
      <c r="AGY3" s="125"/>
      <c r="AGZ3" s="125"/>
      <c r="AHA3" s="125"/>
      <c r="AHB3" s="125"/>
      <c r="AHC3" s="125"/>
      <c r="AHE3" s="125"/>
      <c r="AHF3" s="125"/>
      <c r="AHG3" s="125"/>
      <c r="AHH3" s="125"/>
      <c r="AHI3" s="125"/>
      <c r="AHJ3" s="125"/>
      <c r="AHK3" s="125"/>
      <c r="AHL3" s="125"/>
      <c r="AHM3" s="125"/>
      <c r="AHN3" s="125"/>
      <c r="AHO3" s="125"/>
      <c r="AHP3" s="125"/>
      <c r="AHQ3" s="125"/>
      <c r="AHR3" s="125"/>
      <c r="AHS3" s="125"/>
      <c r="AHT3" s="125"/>
      <c r="AHU3" s="125"/>
      <c r="AHV3" s="125"/>
      <c r="AHW3" s="125"/>
      <c r="AHX3" s="125"/>
      <c r="AHY3" s="125"/>
      <c r="AHZ3" s="125"/>
      <c r="AIA3" s="125"/>
      <c r="AIC3" s="125"/>
      <c r="AID3" s="125"/>
      <c r="AIE3" s="125"/>
      <c r="AIF3" s="125"/>
      <c r="AIG3" s="125"/>
      <c r="AIH3" s="125"/>
      <c r="AII3" s="125"/>
      <c r="AIJ3" s="125"/>
      <c r="AIK3" s="125"/>
      <c r="AIL3" s="125"/>
      <c r="AIM3" s="125"/>
      <c r="AIN3" s="125"/>
      <c r="AIO3" s="125"/>
      <c r="AIP3" s="125"/>
      <c r="AIQ3" s="125"/>
      <c r="AIR3" s="125"/>
      <c r="AIS3" s="125"/>
      <c r="AIT3" s="125"/>
      <c r="AIU3" s="125"/>
      <c r="AIV3" s="125"/>
      <c r="AIW3" s="125"/>
      <c r="AIX3" s="125"/>
      <c r="AIY3" s="125"/>
      <c r="AJA3" s="125"/>
      <c r="AJB3" s="125"/>
      <c r="AJC3" s="125"/>
      <c r="AJD3" s="125"/>
      <c r="AJE3" s="125"/>
      <c r="AJF3" s="125"/>
      <c r="AJG3" s="125"/>
      <c r="AJH3" s="125"/>
      <c r="AJI3" s="125"/>
      <c r="AJJ3" s="125"/>
      <c r="AJK3" s="125"/>
      <c r="AJL3" s="125"/>
      <c r="AJM3" s="125"/>
      <c r="AJN3" s="125"/>
      <c r="AJO3" s="125"/>
      <c r="AJP3" s="125"/>
      <c r="AJQ3" s="125"/>
      <c r="AJR3" s="125"/>
      <c r="AJS3" s="125"/>
      <c r="AJT3" s="125"/>
      <c r="AJU3" s="125"/>
      <c r="AJV3" s="125"/>
      <c r="AJW3" s="125"/>
      <c r="AJY3" s="125"/>
      <c r="AJZ3" s="125"/>
      <c r="AKA3" s="125"/>
      <c r="AKB3" s="125"/>
      <c r="AKC3" s="125"/>
      <c r="AKD3" s="125"/>
      <c r="AKE3" s="125"/>
      <c r="AKF3" s="125"/>
      <c r="AKG3" s="125"/>
      <c r="AKH3" s="125"/>
      <c r="AKI3" s="125"/>
      <c r="AKJ3" s="125"/>
      <c r="AKK3" s="125"/>
      <c r="AKL3" s="125"/>
      <c r="AKM3" s="125"/>
      <c r="AKN3" s="125"/>
      <c r="AKO3" s="125"/>
      <c r="AKP3" s="125"/>
      <c r="AKQ3" s="125"/>
      <c r="AKR3" s="125"/>
      <c r="AKS3" s="125"/>
      <c r="AKT3" s="125"/>
      <c r="AKU3" s="125"/>
      <c r="AKW3" s="125"/>
      <c r="AKX3" s="125"/>
      <c r="AKY3" s="125"/>
      <c r="AKZ3" s="125"/>
      <c r="ALA3" s="125"/>
      <c r="ALB3" s="125"/>
      <c r="ALC3" s="125"/>
      <c r="ALD3" s="125"/>
      <c r="ALE3" s="125"/>
      <c r="ALF3" s="125"/>
      <c r="ALG3" s="125"/>
      <c r="ALH3" s="125"/>
      <c r="ALI3" s="125"/>
      <c r="ALJ3" s="125"/>
      <c r="ALK3" s="125"/>
      <c r="ALL3" s="125"/>
      <c r="ALM3" s="125"/>
      <c r="ALN3" s="125"/>
      <c r="ALO3" s="125"/>
      <c r="ALP3" s="125"/>
      <c r="ALQ3" s="125"/>
      <c r="ALR3" s="125"/>
      <c r="ALS3" s="125"/>
      <c r="ALU3" s="125"/>
      <c r="ALV3" s="125"/>
      <c r="ALW3" s="125"/>
      <c r="ALX3" s="125"/>
      <c r="ALY3" s="125"/>
      <c r="ALZ3" s="125"/>
      <c r="AMA3" s="125"/>
      <c r="AMB3" s="125"/>
      <c r="AMC3" s="125"/>
      <c r="AMD3" s="125"/>
      <c r="AME3" s="125"/>
      <c r="AMF3" s="125"/>
      <c r="AMG3" s="125"/>
      <c r="AMH3" s="125"/>
      <c r="AMI3" s="125"/>
      <c r="AMJ3" s="125"/>
      <c r="AMK3" s="125"/>
      <c r="AML3" s="125"/>
      <c r="AMM3" s="125"/>
      <c r="AMN3" s="125"/>
      <c r="AMO3" s="125"/>
      <c r="AMP3" s="125"/>
      <c r="AMQ3" s="125"/>
      <c r="AMS3" s="125"/>
      <c r="AMT3" s="125"/>
      <c r="AMU3" s="125"/>
      <c r="AMV3" s="125"/>
      <c r="AMW3" s="125"/>
      <c r="AMX3" s="125"/>
      <c r="AMY3" s="125"/>
      <c r="AMZ3" s="125"/>
      <c r="ANA3" s="125"/>
      <c r="ANB3" s="125"/>
      <c r="ANC3" s="125"/>
      <c r="AND3" s="125"/>
      <c r="ANE3" s="125"/>
      <c r="ANF3" s="125"/>
      <c r="ANG3" s="125"/>
      <c r="ANH3" s="125"/>
      <c r="ANI3" s="125"/>
      <c r="ANJ3" s="125"/>
      <c r="ANK3" s="125"/>
      <c r="ANL3" s="125"/>
      <c r="ANM3" s="125"/>
      <c r="ANN3" s="125"/>
      <c r="ANO3" s="125"/>
      <c r="ANQ3" s="125"/>
      <c r="ANR3" s="125"/>
      <c r="ANS3" s="125"/>
      <c r="ANT3" s="125"/>
      <c r="ANU3" s="125"/>
      <c r="ANV3" s="125"/>
      <c r="ANW3" s="125"/>
      <c r="ANX3" s="125"/>
      <c r="ANY3" s="125"/>
      <c r="ANZ3" s="125"/>
      <c r="AOA3" s="125"/>
      <c r="AOB3" s="125"/>
      <c r="AOC3" s="125"/>
      <c r="AOD3" s="125"/>
      <c r="AOE3" s="125"/>
      <c r="AOF3" s="125"/>
      <c r="AOG3" s="125"/>
      <c r="AOH3" s="125"/>
      <c r="AOI3" s="125"/>
      <c r="AOJ3" s="125"/>
      <c r="AOK3" s="125"/>
      <c r="AOL3" s="125"/>
      <c r="AOM3" s="125"/>
      <c r="AOO3" s="125"/>
      <c r="AOP3" s="125"/>
      <c r="AOQ3" s="125"/>
      <c r="AOR3" s="125"/>
      <c r="AOS3" s="125"/>
      <c r="AOT3" s="125"/>
      <c r="AOU3" s="125"/>
      <c r="AOV3" s="125"/>
      <c r="AOW3" s="125"/>
      <c r="AOX3" s="125"/>
      <c r="AOY3" s="125"/>
      <c r="AOZ3" s="125"/>
      <c r="APA3" s="125"/>
      <c r="APB3" s="125"/>
      <c r="APC3" s="125"/>
      <c r="APD3" s="125"/>
      <c r="APE3" s="125"/>
      <c r="APF3" s="125"/>
      <c r="APG3" s="125"/>
      <c r="APH3" s="125"/>
      <c r="API3" s="125"/>
      <c r="APJ3" s="125"/>
      <c r="APK3" s="125"/>
      <c r="APM3" s="125"/>
      <c r="APN3" s="125"/>
      <c r="APO3" s="125"/>
      <c r="APP3" s="125"/>
      <c r="APQ3" s="125"/>
      <c r="APR3" s="125"/>
      <c r="APS3" s="125"/>
      <c r="APT3" s="125"/>
      <c r="APU3" s="125"/>
      <c r="APV3" s="125"/>
      <c r="APW3" s="125"/>
      <c r="APX3" s="125"/>
      <c r="APY3" s="125"/>
      <c r="APZ3" s="125"/>
      <c r="AQA3" s="125"/>
      <c r="AQB3" s="125"/>
      <c r="AQC3" s="125"/>
      <c r="AQD3" s="125"/>
      <c r="AQE3" s="125"/>
      <c r="AQF3" s="125"/>
      <c r="AQG3" s="125"/>
      <c r="AQH3" s="125"/>
      <c r="AQI3" s="125"/>
      <c r="AQK3" s="125"/>
      <c r="AQL3" s="125"/>
      <c r="AQM3" s="125"/>
      <c r="AQN3" s="125"/>
      <c r="AQO3" s="125"/>
      <c r="AQP3" s="125"/>
      <c r="AQQ3" s="125"/>
      <c r="AQR3" s="125"/>
      <c r="AQS3" s="125"/>
      <c r="AQT3" s="125"/>
      <c r="AQU3" s="125"/>
      <c r="AQV3" s="125"/>
      <c r="AQW3" s="125"/>
      <c r="AQX3" s="125"/>
      <c r="AQY3" s="125"/>
      <c r="AQZ3" s="125"/>
      <c r="ARA3" s="125"/>
      <c r="ARB3" s="125"/>
      <c r="ARC3" s="125"/>
      <c r="ARD3" s="125"/>
      <c r="ARE3" s="125"/>
      <c r="ARF3" s="125"/>
      <c r="ARG3" s="125"/>
      <c r="ARI3" s="125"/>
      <c r="ARJ3" s="125"/>
      <c r="ARK3" s="125"/>
      <c r="ARL3" s="125"/>
      <c r="ARM3" s="125"/>
      <c r="ARN3" s="125"/>
      <c r="ARO3" s="125"/>
      <c r="ARP3" s="125"/>
      <c r="ARQ3" s="125"/>
      <c r="ARR3" s="125"/>
      <c r="ARS3" s="125"/>
      <c r="ART3" s="125"/>
      <c r="ARU3" s="125"/>
      <c r="ARV3" s="125"/>
      <c r="ARW3" s="125"/>
      <c r="ARX3" s="125"/>
      <c r="ARY3" s="125"/>
      <c r="ARZ3" s="125"/>
      <c r="ASA3" s="125"/>
      <c r="ASB3" s="125"/>
      <c r="ASC3" s="125"/>
      <c r="ASD3" s="125"/>
      <c r="ASE3" s="125"/>
      <c r="ASG3" s="125"/>
      <c r="ASH3" s="125"/>
      <c r="ASI3" s="125"/>
      <c r="ASJ3" s="125"/>
      <c r="ASK3" s="125"/>
      <c r="ASL3" s="125"/>
      <c r="ASM3" s="125"/>
      <c r="ASN3" s="125"/>
      <c r="ASO3" s="125"/>
      <c r="ASP3" s="125"/>
      <c r="ASQ3" s="125"/>
      <c r="ASR3" s="125"/>
      <c r="ASS3" s="125"/>
      <c r="AST3" s="125"/>
      <c r="ASU3" s="125"/>
      <c r="ASV3" s="125"/>
      <c r="ASW3" s="125"/>
      <c r="ASX3" s="125"/>
      <c r="ASY3" s="125"/>
      <c r="ASZ3" s="125"/>
      <c r="ATA3" s="125"/>
      <c r="ATB3" s="125"/>
      <c r="ATC3" s="125"/>
      <c r="ATE3" s="125"/>
      <c r="ATF3" s="125"/>
      <c r="ATG3" s="125"/>
      <c r="ATH3" s="125"/>
      <c r="ATI3" s="125"/>
      <c r="ATJ3" s="125"/>
      <c r="ATK3" s="125"/>
      <c r="ATL3" s="125"/>
      <c r="ATM3" s="125"/>
      <c r="ATN3" s="125"/>
      <c r="ATO3" s="125"/>
      <c r="ATP3" s="125"/>
      <c r="ATQ3" s="125"/>
      <c r="ATR3" s="125"/>
      <c r="ATS3" s="125"/>
      <c r="ATT3" s="125"/>
      <c r="ATU3" s="125"/>
      <c r="ATV3" s="125"/>
      <c r="ATW3" s="125"/>
      <c r="ATX3" s="125"/>
      <c r="ATY3" s="125"/>
      <c r="ATZ3" s="125"/>
      <c r="AUA3" s="125"/>
      <c r="AUC3" s="125"/>
      <c r="AUD3" s="125"/>
      <c r="AUE3" s="125"/>
      <c r="AUF3" s="125"/>
      <c r="AUG3" s="125"/>
      <c r="AUH3" s="125"/>
      <c r="AUI3" s="125"/>
      <c r="AUJ3" s="125"/>
      <c r="AUK3" s="125"/>
      <c r="AUL3" s="125"/>
      <c r="AUM3" s="125"/>
      <c r="AUN3" s="125"/>
      <c r="AUO3" s="125"/>
      <c r="AUP3" s="125"/>
      <c r="AUQ3" s="125"/>
      <c r="AUR3" s="125"/>
      <c r="AUS3" s="125"/>
      <c r="AUT3" s="125"/>
      <c r="AUU3" s="125"/>
      <c r="AUV3" s="125"/>
      <c r="AUW3" s="125"/>
      <c r="AUX3" s="125"/>
      <c r="AUY3" s="125"/>
      <c r="AVA3" s="125"/>
      <c r="AVB3" s="125"/>
      <c r="AVC3" s="125"/>
      <c r="AVD3" s="125"/>
      <c r="AVE3" s="125"/>
      <c r="AVF3" s="125"/>
      <c r="AVG3" s="125"/>
      <c r="AVH3" s="125"/>
      <c r="AVI3" s="125"/>
      <c r="AVJ3" s="125"/>
      <c r="AVK3" s="125"/>
      <c r="AVL3" s="125"/>
      <c r="AVM3" s="125"/>
      <c r="AVN3" s="125"/>
      <c r="AVO3" s="125"/>
      <c r="AVP3" s="125"/>
      <c r="AVQ3" s="125"/>
      <c r="AVR3" s="125"/>
      <c r="AVS3" s="125"/>
      <c r="AVT3" s="125"/>
      <c r="AVU3" s="125"/>
      <c r="AVV3" s="125"/>
      <c r="AVW3" s="125"/>
      <c r="AVY3" s="125"/>
      <c r="AVZ3" s="125"/>
      <c r="AWA3" s="125"/>
      <c r="AWB3" s="125"/>
      <c r="AWC3" s="125"/>
      <c r="AWD3" s="125"/>
      <c r="AWE3" s="125"/>
      <c r="AWF3" s="125"/>
      <c r="AWG3" s="125"/>
      <c r="AWH3" s="125"/>
      <c r="AWI3" s="125"/>
      <c r="AWJ3" s="125"/>
      <c r="AWK3" s="125"/>
      <c r="AWL3" s="125"/>
      <c r="AWM3" s="125"/>
      <c r="AWN3" s="125"/>
      <c r="AWO3" s="125"/>
      <c r="AWP3" s="125"/>
      <c r="AWQ3" s="125"/>
      <c r="AWR3" s="125"/>
      <c r="AWS3" s="125"/>
      <c r="AWT3" s="125"/>
      <c r="AWU3" s="125"/>
      <c r="AWW3" s="125"/>
      <c r="AWX3" s="125"/>
      <c r="AWY3" s="125"/>
      <c r="AWZ3" s="125"/>
      <c r="AXA3" s="125"/>
      <c r="AXB3" s="125"/>
      <c r="AXC3" s="125"/>
      <c r="AXD3" s="125"/>
      <c r="AXE3" s="125"/>
      <c r="AXF3" s="125"/>
      <c r="AXG3" s="125"/>
      <c r="AXH3" s="125"/>
      <c r="AXI3" s="125"/>
      <c r="AXJ3" s="125"/>
      <c r="AXK3" s="125"/>
      <c r="AXL3" s="125"/>
      <c r="AXM3" s="125"/>
      <c r="AXN3" s="125"/>
      <c r="AXO3" s="125"/>
      <c r="AXP3" s="125"/>
      <c r="AXQ3" s="125"/>
      <c r="AXR3" s="125"/>
      <c r="AXS3" s="125"/>
      <c r="AXU3" s="125"/>
      <c r="AXV3" s="125"/>
      <c r="AXW3" s="125"/>
      <c r="AXX3" s="125"/>
      <c r="AXY3" s="125"/>
      <c r="AXZ3" s="125"/>
      <c r="AYA3" s="125"/>
      <c r="AYB3" s="125"/>
      <c r="AYC3" s="125"/>
      <c r="AYD3" s="125"/>
      <c r="AYE3" s="125"/>
      <c r="AYF3" s="125"/>
      <c r="AYG3" s="125"/>
      <c r="AYH3" s="125"/>
      <c r="AYI3" s="125"/>
      <c r="AYJ3" s="125"/>
      <c r="AYK3" s="125"/>
      <c r="AYL3" s="125"/>
      <c r="AYM3" s="125"/>
      <c r="AYN3" s="125"/>
      <c r="AYO3" s="125"/>
      <c r="AYP3" s="125"/>
      <c r="AYQ3" s="125"/>
      <c r="AYS3" s="125"/>
      <c r="AYT3" s="125"/>
      <c r="AYU3" s="125"/>
      <c r="AYV3" s="125"/>
      <c r="AYW3" s="125"/>
      <c r="AYX3" s="125"/>
      <c r="AYY3" s="125"/>
      <c r="AYZ3" s="125"/>
      <c r="AZA3" s="125"/>
      <c r="AZB3" s="125"/>
      <c r="AZC3" s="125"/>
      <c r="AZD3" s="125"/>
      <c r="AZE3" s="125"/>
      <c r="AZF3" s="125"/>
      <c r="AZG3" s="125"/>
      <c r="AZH3" s="125"/>
      <c r="AZI3" s="125"/>
      <c r="AZJ3" s="125"/>
      <c r="AZK3" s="125"/>
      <c r="AZL3" s="125"/>
      <c r="AZM3" s="125"/>
      <c r="AZN3" s="125"/>
      <c r="AZO3" s="125"/>
      <c r="AZQ3" s="125"/>
      <c r="AZR3" s="125"/>
      <c r="AZS3" s="125"/>
      <c r="AZT3" s="125"/>
      <c r="AZU3" s="125"/>
      <c r="AZV3" s="125"/>
      <c r="AZW3" s="125"/>
      <c r="AZX3" s="125"/>
      <c r="AZY3" s="125"/>
      <c r="AZZ3" s="125"/>
      <c r="BAA3" s="125"/>
      <c r="BAB3" s="125"/>
      <c r="BAC3" s="125"/>
      <c r="BAD3" s="125"/>
      <c r="BAE3" s="125"/>
      <c r="BAF3" s="125"/>
      <c r="BAG3" s="125"/>
      <c r="BAH3" s="125"/>
      <c r="BAI3" s="125"/>
      <c r="BAJ3" s="125"/>
      <c r="BAK3" s="125"/>
      <c r="BAL3" s="125"/>
      <c r="BAM3" s="125"/>
      <c r="BAO3" s="125"/>
      <c r="BAP3" s="125"/>
      <c r="BAQ3" s="125"/>
      <c r="BAR3" s="125"/>
      <c r="BAS3" s="125"/>
      <c r="BAT3" s="125"/>
      <c r="BAU3" s="125"/>
      <c r="BAV3" s="125"/>
      <c r="BAW3" s="125"/>
      <c r="BAX3" s="125"/>
      <c r="BAY3" s="125"/>
      <c r="BAZ3" s="125"/>
      <c r="BBA3" s="125"/>
      <c r="BBB3" s="125"/>
      <c r="BBC3" s="125"/>
      <c r="BBD3" s="125"/>
      <c r="BBE3" s="125"/>
      <c r="BBF3" s="125"/>
      <c r="BBG3" s="125"/>
      <c r="BBH3" s="125"/>
      <c r="BBI3" s="125"/>
      <c r="BBJ3" s="125"/>
      <c r="BBK3" s="125"/>
      <c r="BBM3" s="125"/>
      <c r="BBN3" s="125"/>
      <c r="BBO3" s="125"/>
      <c r="BBP3" s="125"/>
      <c r="BBQ3" s="125"/>
      <c r="BBR3" s="125"/>
      <c r="BBS3" s="125"/>
      <c r="BBT3" s="125"/>
      <c r="BBU3" s="125"/>
      <c r="BBV3" s="125"/>
      <c r="BBW3" s="125"/>
      <c r="BBX3" s="125"/>
      <c r="BBY3" s="125"/>
      <c r="BBZ3" s="125"/>
      <c r="BCA3" s="125"/>
      <c r="BCB3" s="125"/>
      <c r="BCC3" s="125"/>
      <c r="BCD3" s="125"/>
      <c r="BCE3" s="125"/>
      <c r="BCF3" s="125"/>
      <c r="BCG3" s="125"/>
      <c r="BCH3" s="125"/>
      <c r="BCI3" s="125"/>
      <c r="BCK3" s="125"/>
      <c r="BCL3" s="125"/>
      <c r="BCM3" s="125"/>
      <c r="BCN3" s="125"/>
      <c r="BCO3" s="125"/>
      <c r="BCP3" s="125"/>
      <c r="BCQ3" s="125"/>
      <c r="BCR3" s="125"/>
      <c r="BCS3" s="125"/>
      <c r="BCT3" s="125"/>
      <c r="BCU3" s="125"/>
      <c r="BCV3" s="125"/>
      <c r="BCW3" s="125"/>
      <c r="BCX3" s="125"/>
      <c r="BCY3" s="125"/>
      <c r="BCZ3" s="125"/>
      <c r="BDA3" s="125"/>
      <c r="BDB3" s="125"/>
      <c r="BDC3" s="125"/>
      <c r="BDD3" s="125"/>
      <c r="BDE3" s="125"/>
      <c r="BDF3" s="125"/>
      <c r="BDG3" s="125"/>
      <c r="BDI3" s="125"/>
      <c r="BDJ3" s="125"/>
      <c r="BDK3" s="125"/>
      <c r="BDL3" s="125"/>
      <c r="BDM3" s="125"/>
      <c r="BDN3" s="125"/>
      <c r="BDO3" s="125"/>
      <c r="BDP3" s="125"/>
      <c r="BDQ3" s="125"/>
      <c r="BDR3" s="125"/>
      <c r="BDS3" s="125"/>
      <c r="BDT3" s="125"/>
      <c r="BDU3" s="125"/>
      <c r="BDV3" s="125"/>
      <c r="BDW3" s="125"/>
      <c r="BDX3" s="125"/>
      <c r="BDY3" s="125"/>
      <c r="BDZ3" s="125"/>
      <c r="BEA3" s="125"/>
      <c r="BEB3" s="125"/>
      <c r="BEC3" s="125"/>
      <c r="BED3" s="125"/>
      <c r="BEE3" s="125"/>
      <c r="BEG3" s="125"/>
      <c r="BEH3" s="125"/>
      <c r="BEI3" s="125"/>
      <c r="BEJ3" s="125"/>
      <c r="BEK3" s="125"/>
      <c r="BEL3" s="125"/>
      <c r="BEM3" s="125"/>
      <c r="BEN3" s="125"/>
      <c r="BEO3" s="125"/>
      <c r="BEP3" s="125"/>
      <c r="BEQ3" s="125"/>
      <c r="BER3" s="125"/>
      <c r="BES3" s="125"/>
      <c r="BET3" s="125"/>
      <c r="BEU3" s="125"/>
      <c r="BEV3" s="125"/>
      <c r="BEW3" s="125"/>
      <c r="BEX3" s="125"/>
      <c r="BEY3" s="125"/>
      <c r="BEZ3" s="125"/>
      <c r="BFA3" s="125"/>
      <c r="BFB3" s="125"/>
      <c r="BFC3" s="125"/>
      <c r="BFE3" s="125"/>
      <c r="BFF3" s="125"/>
      <c r="BFG3" s="125"/>
      <c r="BFH3" s="125"/>
      <c r="BFI3" s="125"/>
      <c r="BFJ3" s="125"/>
      <c r="BFK3" s="125"/>
      <c r="BFL3" s="125"/>
      <c r="BFM3" s="125"/>
      <c r="BFN3" s="125"/>
      <c r="BFO3" s="125"/>
      <c r="BFP3" s="125"/>
      <c r="BFQ3" s="125"/>
      <c r="BFR3" s="125"/>
      <c r="BFS3" s="125"/>
      <c r="BFT3" s="125"/>
      <c r="BFU3" s="125"/>
      <c r="BFV3" s="125"/>
      <c r="BFW3" s="125"/>
      <c r="BFX3" s="125"/>
      <c r="BFY3" s="125"/>
      <c r="BFZ3" s="125"/>
      <c r="BGA3" s="125"/>
      <c r="BGC3" s="125"/>
      <c r="BGD3" s="125"/>
      <c r="BGE3" s="125"/>
      <c r="BGF3" s="125"/>
      <c r="BGG3" s="125"/>
      <c r="BGH3" s="125"/>
      <c r="BGI3" s="125"/>
      <c r="BGJ3" s="125"/>
      <c r="BGK3" s="125"/>
      <c r="BGL3" s="125"/>
      <c r="BGM3" s="125"/>
      <c r="BGN3" s="125"/>
      <c r="BGO3" s="125"/>
      <c r="BGP3" s="125"/>
      <c r="BGQ3" s="125"/>
      <c r="BGR3" s="125"/>
      <c r="BGS3" s="125"/>
      <c r="BGT3" s="125"/>
      <c r="BGU3" s="125"/>
      <c r="BGV3" s="125"/>
      <c r="BGW3" s="125"/>
      <c r="BGX3" s="125"/>
      <c r="BGY3" s="125"/>
      <c r="BHA3" s="125"/>
      <c r="BHB3" s="125"/>
      <c r="BHC3" s="125"/>
      <c r="BHD3" s="125"/>
      <c r="BHE3" s="125"/>
      <c r="BHF3" s="125"/>
      <c r="BHG3" s="125"/>
      <c r="BHH3" s="125"/>
      <c r="BHI3" s="125"/>
      <c r="BHJ3" s="125"/>
      <c r="BHK3" s="125"/>
      <c r="BHL3" s="125"/>
      <c r="BHM3" s="125"/>
      <c r="BHN3" s="125"/>
      <c r="BHO3" s="125"/>
      <c r="BHP3" s="125"/>
      <c r="BHQ3" s="125"/>
      <c r="BHR3" s="125"/>
      <c r="BHS3" s="125"/>
      <c r="BHT3" s="125"/>
      <c r="BHU3" s="125"/>
      <c r="BHV3" s="125"/>
      <c r="BHW3" s="125"/>
      <c r="BHY3" s="125"/>
      <c r="BHZ3" s="125"/>
      <c r="BIA3" s="125"/>
      <c r="BIB3" s="125"/>
      <c r="BIC3" s="125"/>
      <c r="BID3" s="125"/>
      <c r="BIE3" s="125"/>
      <c r="BIF3" s="125"/>
      <c r="BIG3" s="125"/>
      <c r="BIH3" s="125"/>
      <c r="BII3" s="125"/>
      <c r="BIJ3" s="125"/>
      <c r="BIK3" s="125"/>
      <c r="BIL3" s="125"/>
      <c r="BIM3" s="125"/>
      <c r="BIN3" s="125"/>
      <c r="BIO3" s="125"/>
      <c r="BIP3" s="125"/>
      <c r="BIQ3" s="125"/>
      <c r="BIR3" s="125"/>
      <c r="BIS3" s="125"/>
      <c r="BIT3" s="125"/>
      <c r="BIU3" s="125"/>
      <c r="BIW3" s="125"/>
      <c r="BIX3" s="125"/>
      <c r="BIY3" s="125"/>
      <c r="BIZ3" s="125"/>
      <c r="BJA3" s="125"/>
      <c r="BJB3" s="125"/>
      <c r="BJC3" s="125"/>
      <c r="BJD3" s="125"/>
      <c r="BJE3" s="125"/>
      <c r="BJF3" s="125"/>
      <c r="BJG3" s="125"/>
      <c r="BJH3" s="125"/>
      <c r="BJI3" s="125"/>
      <c r="BJJ3" s="125"/>
      <c r="BJK3" s="125"/>
      <c r="BJL3" s="125"/>
      <c r="BJM3" s="125"/>
      <c r="BJN3" s="125"/>
      <c r="BJO3" s="125"/>
      <c r="BJP3" s="125"/>
      <c r="BJQ3" s="125"/>
      <c r="BJR3" s="125"/>
      <c r="BJS3" s="125"/>
      <c r="BJU3" s="125"/>
      <c r="BJV3" s="125"/>
      <c r="BJW3" s="125"/>
      <c r="BJX3" s="125"/>
      <c r="BJY3" s="125"/>
      <c r="BJZ3" s="125"/>
      <c r="BKA3" s="125"/>
      <c r="BKB3" s="125"/>
      <c r="BKC3" s="125"/>
      <c r="BKD3" s="125"/>
      <c r="BKE3" s="125"/>
      <c r="BKF3" s="125"/>
      <c r="BKG3" s="125"/>
      <c r="BKH3" s="125"/>
      <c r="BKI3" s="125"/>
      <c r="BKJ3" s="125"/>
      <c r="BKK3" s="125"/>
      <c r="BKL3" s="125"/>
      <c r="BKM3" s="125"/>
      <c r="BKN3" s="125"/>
      <c r="BKO3" s="125"/>
      <c r="BKP3" s="125"/>
      <c r="BKQ3" s="125"/>
      <c r="BKS3" s="125"/>
      <c r="BKT3" s="125"/>
      <c r="BKU3" s="125"/>
      <c r="BKV3" s="125"/>
      <c r="BKW3" s="125"/>
      <c r="BKX3" s="125"/>
      <c r="BKY3" s="125"/>
      <c r="BKZ3" s="125"/>
      <c r="BLA3" s="125"/>
      <c r="BLB3" s="125"/>
      <c r="BLC3" s="125"/>
      <c r="BLD3" s="125"/>
      <c r="BLE3" s="125"/>
      <c r="BLF3" s="125"/>
      <c r="BLG3" s="125"/>
      <c r="BLH3" s="125"/>
      <c r="BLI3" s="125"/>
      <c r="BLJ3" s="125"/>
      <c r="BLK3" s="125"/>
      <c r="BLL3" s="125"/>
      <c r="BLM3" s="125"/>
      <c r="BLN3" s="125"/>
      <c r="BLO3" s="125"/>
      <c r="BLQ3" s="125"/>
      <c r="BLR3" s="125"/>
      <c r="BLS3" s="125"/>
      <c r="BLT3" s="125"/>
      <c r="BLU3" s="125"/>
      <c r="BLV3" s="125"/>
      <c r="BLW3" s="125"/>
      <c r="BLX3" s="125"/>
      <c r="BLY3" s="125"/>
      <c r="BLZ3" s="125"/>
      <c r="BMA3" s="125"/>
      <c r="BMB3" s="125"/>
      <c r="BMC3" s="125"/>
      <c r="BMD3" s="125"/>
      <c r="BME3" s="125"/>
      <c r="BMF3" s="125"/>
      <c r="BMG3" s="125"/>
      <c r="BMH3" s="125"/>
      <c r="BMI3" s="125"/>
      <c r="BMJ3" s="125"/>
      <c r="BMK3" s="125"/>
      <c r="BML3" s="125"/>
      <c r="BMM3" s="125"/>
      <c r="BMO3" s="125"/>
      <c r="BMP3" s="125"/>
      <c r="BMQ3" s="125"/>
      <c r="BMR3" s="125"/>
      <c r="BMS3" s="125"/>
      <c r="BMT3" s="125"/>
      <c r="BMU3" s="125"/>
      <c r="BMV3" s="125"/>
      <c r="BMW3" s="125"/>
      <c r="BMX3" s="125"/>
      <c r="BMY3" s="125"/>
      <c r="BMZ3" s="125"/>
      <c r="BNA3" s="125"/>
      <c r="BNB3" s="125"/>
      <c r="BNC3" s="125"/>
      <c r="BND3" s="125"/>
      <c r="BNE3" s="125"/>
      <c r="BNF3" s="125"/>
      <c r="BNG3" s="125"/>
      <c r="BNH3" s="125"/>
      <c r="BNI3" s="125"/>
      <c r="BNJ3" s="125"/>
      <c r="BNK3" s="125"/>
      <c r="BNM3" s="125"/>
      <c r="BNN3" s="125"/>
      <c r="BNO3" s="125"/>
      <c r="BNP3" s="125"/>
      <c r="BNQ3" s="125"/>
      <c r="BNR3" s="125"/>
      <c r="BNS3" s="125"/>
      <c r="BNT3" s="125"/>
      <c r="BNU3" s="125"/>
      <c r="BNV3" s="125"/>
      <c r="BNW3" s="125"/>
      <c r="BNX3" s="125"/>
      <c r="BNY3" s="125"/>
      <c r="BNZ3" s="125"/>
      <c r="BOA3" s="125"/>
      <c r="BOB3" s="125"/>
      <c r="BOC3" s="125"/>
      <c r="BOD3" s="125"/>
      <c r="BOE3" s="125"/>
      <c r="BOF3" s="125"/>
      <c r="BOG3" s="125"/>
      <c r="BOH3" s="125"/>
      <c r="BOI3" s="125"/>
      <c r="BOK3" s="125"/>
      <c r="BOL3" s="125"/>
      <c r="BOM3" s="125"/>
      <c r="BON3" s="125"/>
      <c r="BOO3" s="125"/>
      <c r="BOP3" s="125"/>
      <c r="BOQ3" s="125"/>
      <c r="BOR3" s="125"/>
      <c r="BOS3" s="125"/>
      <c r="BOT3" s="125"/>
      <c r="BOU3" s="125"/>
      <c r="BOV3" s="125"/>
      <c r="BOW3" s="125"/>
      <c r="BOX3" s="125"/>
      <c r="BOY3" s="125"/>
      <c r="BOZ3" s="125"/>
      <c r="BPA3" s="125"/>
      <c r="BPB3" s="125"/>
      <c r="BPC3" s="125"/>
      <c r="BPD3" s="125"/>
      <c r="BPE3" s="125"/>
      <c r="BPF3" s="125"/>
      <c r="BPG3" s="125"/>
      <c r="BPI3" s="125"/>
      <c r="BPJ3" s="125"/>
      <c r="BPK3" s="125"/>
      <c r="BPL3" s="125"/>
      <c r="BPM3" s="125"/>
      <c r="BPN3" s="125"/>
      <c r="BPO3" s="125"/>
      <c r="BPP3" s="125"/>
      <c r="BPQ3" s="125"/>
      <c r="BPR3" s="125"/>
      <c r="BPS3" s="125"/>
      <c r="BPT3" s="125"/>
      <c r="BPU3" s="125"/>
      <c r="BPV3" s="125"/>
      <c r="BPW3" s="125"/>
      <c r="BPX3" s="125"/>
      <c r="BPY3" s="125"/>
      <c r="BPZ3" s="125"/>
      <c r="BQA3" s="125"/>
      <c r="BQB3" s="125"/>
      <c r="BQC3" s="125"/>
      <c r="BQD3" s="125"/>
      <c r="BQE3" s="125"/>
      <c r="BQG3" s="125"/>
      <c r="BQH3" s="125"/>
      <c r="BQI3" s="125"/>
      <c r="BQJ3" s="125"/>
      <c r="BQK3" s="125"/>
      <c r="BQL3" s="125"/>
      <c r="BQM3" s="125"/>
      <c r="BQN3" s="125"/>
      <c r="BQO3" s="125"/>
      <c r="BQP3" s="125"/>
      <c r="BQQ3" s="125"/>
      <c r="BQR3" s="125"/>
      <c r="BQS3" s="125"/>
      <c r="BQT3" s="125"/>
      <c r="BQU3" s="125"/>
      <c r="BQV3" s="125"/>
      <c r="BQW3" s="125"/>
      <c r="BQX3" s="125"/>
      <c r="BQY3" s="125"/>
      <c r="BQZ3" s="125"/>
      <c r="BRA3" s="125"/>
      <c r="BRB3" s="125"/>
      <c r="BRC3" s="125"/>
      <c r="BRE3" s="125"/>
      <c r="BRF3" s="125"/>
      <c r="BRG3" s="125"/>
      <c r="BRH3" s="125"/>
      <c r="BRI3" s="125"/>
      <c r="BRJ3" s="125"/>
      <c r="BRK3" s="125"/>
      <c r="BRL3" s="125"/>
      <c r="BRM3" s="125"/>
      <c r="BRN3" s="125"/>
      <c r="BRO3" s="125"/>
      <c r="BRP3" s="125"/>
      <c r="BRQ3" s="125"/>
      <c r="BRR3" s="125"/>
      <c r="BRS3" s="125"/>
      <c r="BRT3" s="125"/>
      <c r="BRU3" s="125"/>
      <c r="BRV3" s="125"/>
      <c r="BRW3" s="125"/>
      <c r="BRX3" s="125"/>
      <c r="BRY3" s="125"/>
      <c r="BRZ3" s="125"/>
      <c r="BSA3" s="125"/>
      <c r="BSC3" s="125"/>
      <c r="BSD3" s="125"/>
      <c r="BSE3" s="125"/>
      <c r="BSF3" s="125"/>
      <c r="BSG3" s="125"/>
      <c r="BSH3" s="125"/>
      <c r="BSI3" s="125"/>
      <c r="BSJ3" s="125"/>
      <c r="BSK3" s="125"/>
      <c r="BSL3" s="125"/>
      <c r="BSM3" s="125"/>
      <c r="BSN3" s="125"/>
      <c r="BSO3" s="125"/>
      <c r="BSP3" s="125"/>
      <c r="BSQ3" s="125"/>
      <c r="BSR3" s="125"/>
      <c r="BSS3" s="125"/>
      <c r="BST3" s="125"/>
      <c r="BSU3" s="125"/>
      <c r="BSV3" s="125"/>
      <c r="BSW3" s="125"/>
      <c r="BSX3" s="125"/>
      <c r="BSY3" s="125"/>
      <c r="BTA3" s="125"/>
      <c r="BTB3" s="125"/>
      <c r="BTC3" s="125"/>
      <c r="BTD3" s="125"/>
      <c r="BTE3" s="125"/>
      <c r="BTF3" s="125"/>
      <c r="BTG3" s="125"/>
      <c r="BTH3" s="125"/>
      <c r="BTI3" s="125"/>
      <c r="BTJ3" s="125"/>
      <c r="BTK3" s="125"/>
      <c r="BTL3" s="125"/>
      <c r="BTM3" s="125"/>
      <c r="BTN3" s="125"/>
      <c r="BTO3" s="125"/>
      <c r="BTP3" s="125"/>
      <c r="BTQ3" s="125"/>
      <c r="BTR3" s="125"/>
      <c r="BTS3" s="125"/>
      <c r="BTT3" s="125"/>
      <c r="BTU3" s="125"/>
      <c r="BTV3" s="125"/>
      <c r="BTW3" s="125"/>
      <c r="BTY3" s="125"/>
      <c r="BTZ3" s="125"/>
      <c r="BUA3" s="125"/>
      <c r="BUB3" s="125"/>
      <c r="BUC3" s="125"/>
      <c r="BUD3" s="125"/>
      <c r="BUE3" s="125"/>
      <c r="BUF3" s="125"/>
      <c r="BUG3" s="125"/>
      <c r="BUH3" s="125"/>
      <c r="BUI3" s="125"/>
      <c r="BUJ3" s="125"/>
      <c r="BUK3" s="125"/>
      <c r="BUL3" s="125"/>
      <c r="BUM3" s="125"/>
      <c r="BUN3" s="125"/>
      <c r="BUO3" s="125"/>
      <c r="BUP3" s="125"/>
      <c r="BUQ3" s="125"/>
      <c r="BUR3" s="125"/>
      <c r="BUS3" s="125"/>
      <c r="BUT3" s="125"/>
      <c r="BUU3" s="125"/>
      <c r="BUW3" s="125"/>
      <c r="BUX3" s="125"/>
      <c r="BUY3" s="125"/>
      <c r="BUZ3" s="125"/>
      <c r="BVA3" s="125"/>
      <c r="BVB3" s="125"/>
      <c r="BVC3" s="125"/>
      <c r="BVD3" s="125"/>
      <c r="BVE3" s="125"/>
      <c r="BVF3" s="125"/>
      <c r="BVG3" s="125"/>
      <c r="BVH3" s="125"/>
      <c r="BVI3" s="125"/>
      <c r="BVJ3" s="125"/>
      <c r="BVK3" s="125"/>
      <c r="BVL3" s="125"/>
      <c r="BVM3" s="125"/>
      <c r="BVN3" s="125"/>
      <c r="BVO3" s="125"/>
      <c r="BVP3" s="125"/>
      <c r="BVQ3" s="125"/>
      <c r="BVR3" s="125"/>
      <c r="BVS3" s="125"/>
      <c r="BVU3" s="125"/>
      <c r="BVV3" s="125"/>
      <c r="BVW3" s="125"/>
      <c r="BVX3" s="125"/>
      <c r="BVY3" s="125"/>
      <c r="BVZ3" s="125"/>
      <c r="BWA3" s="125"/>
      <c r="BWB3" s="125"/>
      <c r="BWC3" s="125"/>
      <c r="BWD3" s="125"/>
      <c r="BWE3" s="125"/>
      <c r="BWF3" s="125"/>
      <c r="BWG3" s="125"/>
      <c r="BWH3" s="125"/>
      <c r="BWI3" s="125"/>
      <c r="BWJ3" s="125"/>
      <c r="BWK3" s="125"/>
      <c r="BWL3" s="125"/>
      <c r="BWM3" s="125"/>
      <c r="BWN3" s="125"/>
      <c r="BWO3" s="125"/>
      <c r="BWP3" s="125"/>
      <c r="BWQ3" s="125"/>
      <c r="BWS3" s="125"/>
      <c r="BWT3" s="125"/>
      <c r="BWU3" s="125"/>
      <c r="BWV3" s="125"/>
      <c r="BWW3" s="125"/>
      <c r="BWX3" s="125"/>
      <c r="BWY3" s="125"/>
      <c r="BWZ3" s="125"/>
      <c r="BXA3" s="125"/>
      <c r="BXB3" s="125"/>
      <c r="BXC3" s="125"/>
      <c r="BXD3" s="125"/>
      <c r="BXE3" s="125"/>
      <c r="BXF3" s="125"/>
      <c r="BXG3" s="125"/>
      <c r="BXH3" s="125"/>
      <c r="BXI3" s="125"/>
      <c r="BXJ3" s="125"/>
      <c r="BXK3" s="125"/>
      <c r="BXL3" s="125"/>
      <c r="BXM3" s="125"/>
      <c r="BXN3" s="125"/>
      <c r="BXO3" s="125"/>
      <c r="BXQ3" s="125"/>
      <c r="BXR3" s="125"/>
      <c r="BXS3" s="125"/>
      <c r="BXT3" s="125"/>
      <c r="BXU3" s="125"/>
      <c r="BXV3" s="125"/>
      <c r="BXW3" s="125"/>
      <c r="BXX3" s="125"/>
      <c r="BXY3" s="125"/>
      <c r="BXZ3" s="125"/>
      <c r="BYA3" s="125"/>
      <c r="BYB3" s="125"/>
      <c r="BYC3" s="125"/>
      <c r="BYD3" s="125"/>
      <c r="BYE3" s="125"/>
      <c r="BYF3" s="125"/>
      <c r="BYG3" s="125"/>
      <c r="BYH3" s="125"/>
      <c r="BYI3" s="125"/>
      <c r="BYJ3" s="125"/>
      <c r="BYK3" s="125"/>
      <c r="BYL3" s="125"/>
      <c r="BYM3" s="125"/>
      <c r="BYO3" s="125"/>
      <c r="BYP3" s="125"/>
      <c r="BYQ3" s="125"/>
      <c r="BYR3" s="125"/>
      <c r="BYS3" s="125"/>
      <c r="BYT3" s="125"/>
      <c r="BYU3" s="125"/>
      <c r="BYV3" s="125"/>
      <c r="BYW3" s="125"/>
      <c r="BYX3" s="125"/>
      <c r="BYY3" s="125"/>
      <c r="BYZ3" s="125"/>
      <c r="BZA3" s="125"/>
      <c r="BZB3" s="125"/>
      <c r="BZC3" s="125"/>
      <c r="BZD3" s="125"/>
      <c r="BZE3" s="125"/>
      <c r="BZF3" s="125"/>
      <c r="BZG3" s="125"/>
      <c r="BZH3" s="125"/>
      <c r="BZI3" s="125"/>
      <c r="BZJ3" s="125"/>
      <c r="BZK3" s="125"/>
      <c r="BZM3" s="125"/>
      <c r="BZN3" s="125"/>
      <c r="BZO3" s="125"/>
      <c r="BZP3" s="125"/>
      <c r="BZQ3" s="125"/>
      <c r="BZR3" s="125"/>
      <c r="BZS3" s="125"/>
      <c r="BZT3" s="125"/>
      <c r="BZU3" s="125"/>
      <c r="BZV3" s="125"/>
      <c r="BZW3" s="125"/>
      <c r="BZX3" s="125"/>
      <c r="BZY3" s="125"/>
      <c r="BZZ3" s="125"/>
      <c r="CAA3" s="125"/>
      <c r="CAB3" s="125"/>
      <c r="CAC3" s="125"/>
      <c r="CAD3" s="125"/>
      <c r="CAE3" s="125"/>
      <c r="CAF3" s="125"/>
      <c r="CAG3" s="125"/>
      <c r="CAH3" s="125"/>
      <c r="CAI3" s="125"/>
      <c r="CAK3" s="125"/>
      <c r="CAL3" s="125"/>
      <c r="CAM3" s="125"/>
      <c r="CAN3" s="125"/>
      <c r="CAO3" s="125"/>
      <c r="CAP3" s="125"/>
      <c r="CAQ3" s="125"/>
      <c r="CAR3" s="125"/>
      <c r="CAS3" s="125"/>
      <c r="CAT3" s="125"/>
      <c r="CAU3" s="125"/>
      <c r="CAV3" s="125"/>
      <c r="CAW3" s="125"/>
      <c r="CAX3" s="125"/>
      <c r="CAY3" s="125"/>
      <c r="CAZ3" s="125"/>
      <c r="CBA3" s="125"/>
      <c r="CBB3" s="125"/>
      <c r="CBC3" s="125"/>
      <c r="CBD3" s="125"/>
      <c r="CBE3" s="125"/>
      <c r="CBF3" s="125"/>
      <c r="CBG3" s="125"/>
      <c r="CBI3" s="125"/>
      <c r="CBJ3" s="125"/>
      <c r="CBK3" s="125"/>
      <c r="CBL3" s="125"/>
      <c r="CBM3" s="125"/>
      <c r="CBN3" s="125"/>
      <c r="CBO3" s="125"/>
      <c r="CBP3" s="125"/>
      <c r="CBQ3" s="125"/>
      <c r="CBR3" s="125"/>
      <c r="CBS3" s="125"/>
      <c r="CBT3" s="125"/>
      <c r="CBU3" s="125"/>
      <c r="CBV3" s="125"/>
      <c r="CBW3" s="125"/>
      <c r="CBX3" s="125"/>
      <c r="CBY3" s="125"/>
      <c r="CBZ3" s="125"/>
      <c r="CCA3" s="125"/>
      <c r="CCB3" s="125"/>
      <c r="CCC3" s="125"/>
      <c r="CCD3" s="125"/>
      <c r="CCE3" s="125"/>
      <c r="CCG3" s="125"/>
      <c r="CCH3" s="125"/>
      <c r="CCI3" s="125"/>
      <c r="CCJ3" s="125"/>
      <c r="CCK3" s="125"/>
      <c r="CCL3" s="125"/>
      <c r="CCM3" s="125"/>
      <c r="CCN3" s="125"/>
      <c r="CCO3" s="125"/>
      <c r="CCP3" s="125"/>
      <c r="CCQ3" s="125"/>
      <c r="CCR3" s="125"/>
      <c r="CCS3" s="125"/>
      <c r="CCT3" s="125"/>
      <c r="CCU3" s="125"/>
      <c r="CCV3" s="125"/>
      <c r="CCW3" s="125"/>
      <c r="CCX3" s="125"/>
      <c r="CCY3" s="125"/>
      <c r="CCZ3" s="125"/>
      <c r="CDA3" s="125"/>
      <c r="CDB3" s="125"/>
      <c r="CDC3" s="125"/>
      <c r="CDE3" s="125"/>
      <c r="CDF3" s="125"/>
      <c r="CDG3" s="125"/>
      <c r="CDH3" s="125"/>
      <c r="CDI3" s="125"/>
      <c r="CDJ3" s="125"/>
      <c r="CDK3" s="125"/>
      <c r="CDL3" s="125"/>
      <c r="CDM3" s="125"/>
      <c r="CDN3" s="125"/>
      <c r="CDO3" s="125"/>
      <c r="CDP3" s="125"/>
      <c r="CDQ3" s="125"/>
      <c r="CDR3" s="125"/>
      <c r="CDS3" s="125"/>
      <c r="CDT3" s="125"/>
      <c r="CDU3" s="125"/>
      <c r="CDV3" s="125"/>
      <c r="CDW3" s="125"/>
      <c r="CDX3" s="125"/>
      <c r="CDY3" s="125"/>
      <c r="CDZ3" s="125"/>
      <c r="CEA3" s="125"/>
      <c r="CEC3" s="125"/>
      <c r="CED3" s="125"/>
      <c r="CEE3" s="125"/>
      <c r="CEF3" s="125"/>
      <c r="CEG3" s="125"/>
      <c r="CEH3" s="125"/>
      <c r="CEI3" s="125"/>
      <c r="CEJ3" s="125"/>
      <c r="CEK3" s="125"/>
      <c r="CEL3" s="125"/>
      <c r="CEM3" s="125"/>
      <c r="CEN3" s="125"/>
      <c r="CEO3" s="125"/>
      <c r="CEP3" s="125"/>
      <c r="CEQ3" s="125"/>
      <c r="CER3" s="125"/>
      <c r="CES3" s="125"/>
      <c r="CET3" s="125"/>
      <c r="CEU3" s="125"/>
      <c r="CEV3" s="125"/>
      <c r="CEW3" s="125"/>
      <c r="CEX3" s="125"/>
      <c r="CEY3" s="125"/>
      <c r="CFA3" s="125"/>
      <c r="CFB3" s="125"/>
      <c r="CFC3" s="125"/>
      <c r="CFD3" s="125"/>
      <c r="CFE3" s="125"/>
      <c r="CFF3" s="125"/>
      <c r="CFG3" s="125"/>
      <c r="CFH3" s="125"/>
      <c r="CFI3" s="125"/>
      <c r="CFJ3" s="125"/>
      <c r="CFK3" s="125"/>
      <c r="CFL3" s="125"/>
      <c r="CFM3" s="125"/>
      <c r="CFN3" s="125"/>
      <c r="CFO3" s="125"/>
      <c r="CFP3" s="125"/>
      <c r="CFQ3" s="125"/>
      <c r="CFR3" s="125"/>
      <c r="CFS3" s="125"/>
      <c r="CFT3" s="125"/>
      <c r="CFU3" s="125"/>
      <c r="CFV3" s="125"/>
      <c r="CFW3" s="125"/>
      <c r="CFY3" s="125"/>
      <c r="CFZ3" s="125"/>
      <c r="CGA3" s="125"/>
      <c r="CGB3" s="125"/>
      <c r="CGC3" s="125"/>
      <c r="CGD3" s="125"/>
      <c r="CGE3" s="125"/>
      <c r="CGF3" s="125"/>
      <c r="CGG3" s="125"/>
      <c r="CGH3" s="125"/>
      <c r="CGI3" s="125"/>
      <c r="CGJ3" s="125"/>
      <c r="CGK3" s="125"/>
      <c r="CGL3" s="125"/>
      <c r="CGM3" s="125"/>
      <c r="CGN3" s="125"/>
      <c r="CGO3" s="125"/>
      <c r="CGP3" s="125"/>
      <c r="CGQ3" s="125"/>
      <c r="CGR3" s="125"/>
      <c r="CGS3" s="125"/>
      <c r="CGT3" s="125"/>
      <c r="CGU3" s="125"/>
      <c r="CGW3" s="125"/>
      <c r="CGX3" s="125"/>
      <c r="CGY3" s="125"/>
      <c r="CGZ3" s="125"/>
      <c r="CHA3" s="125"/>
      <c r="CHB3" s="125"/>
      <c r="CHC3" s="125"/>
      <c r="CHD3" s="125"/>
      <c r="CHE3" s="125"/>
      <c r="CHF3" s="125"/>
      <c r="CHG3" s="125"/>
      <c r="CHH3" s="125"/>
      <c r="CHI3" s="125"/>
      <c r="CHJ3" s="125"/>
      <c r="CHK3" s="125"/>
      <c r="CHL3" s="125"/>
      <c r="CHM3" s="125"/>
      <c r="CHN3" s="125"/>
      <c r="CHO3" s="125"/>
      <c r="CHP3" s="125"/>
      <c r="CHQ3" s="125"/>
      <c r="CHR3" s="125"/>
      <c r="CHS3" s="125"/>
      <c r="CHU3" s="125"/>
      <c r="CHV3" s="125"/>
      <c r="CHW3" s="125"/>
      <c r="CHX3" s="125"/>
      <c r="CHY3" s="125"/>
      <c r="CHZ3" s="125"/>
      <c r="CIA3" s="125"/>
      <c r="CIB3" s="125"/>
      <c r="CIC3" s="125"/>
      <c r="CID3" s="125"/>
      <c r="CIE3" s="125"/>
      <c r="CIF3" s="125"/>
      <c r="CIG3" s="125"/>
      <c r="CIH3" s="125"/>
      <c r="CII3" s="125"/>
      <c r="CIJ3" s="125"/>
      <c r="CIK3" s="125"/>
      <c r="CIL3" s="125"/>
      <c r="CIM3" s="125"/>
      <c r="CIN3" s="125"/>
      <c r="CIO3" s="125"/>
      <c r="CIP3" s="125"/>
      <c r="CIQ3" s="125"/>
      <c r="CIS3" s="125"/>
      <c r="CIT3" s="125"/>
      <c r="CIU3" s="125"/>
      <c r="CIV3" s="125"/>
      <c r="CIW3" s="125"/>
      <c r="CIX3" s="125"/>
      <c r="CIY3" s="125"/>
      <c r="CIZ3" s="125"/>
      <c r="CJA3" s="125"/>
      <c r="CJB3" s="125"/>
      <c r="CJC3" s="125"/>
      <c r="CJD3" s="125"/>
      <c r="CJE3" s="125"/>
      <c r="CJF3" s="125"/>
      <c r="CJG3" s="125"/>
      <c r="CJH3" s="125"/>
      <c r="CJI3" s="125"/>
      <c r="CJJ3" s="125"/>
      <c r="CJK3" s="125"/>
      <c r="CJL3" s="125"/>
      <c r="CJM3" s="125"/>
      <c r="CJN3" s="125"/>
      <c r="CJO3" s="125"/>
      <c r="CJQ3" s="125"/>
      <c r="CJR3" s="125"/>
      <c r="CJS3" s="125"/>
      <c r="CJT3" s="125"/>
      <c r="CJU3" s="125"/>
      <c r="CJV3" s="125"/>
      <c r="CJW3" s="125"/>
      <c r="CJX3" s="125"/>
      <c r="CJY3" s="125"/>
      <c r="CJZ3" s="125"/>
      <c r="CKA3" s="125"/>
      <c r="CKB3" s="125"/>
      <c r="CKC3" s="125"/>
      <c r="CKD3" s="125"/>
      <c r="CKE3" s="125"/>
      <c r="CKF3" s="125"/>
      <c r="CKG3" s="125"/>
      <c r="CKH3" s="125"/>
      <c r="CKI3" s="125"/>
      <c r="CKJ3" s="125"/>
      <c r="CKK3" s="125"/>
      <c r="CKL3" s="125"/>
      <c r="CKM3" s="125"/>
      <c r="CKO3" s="125"/>
      <c r="CKP3" s="125"/>
      <c r="CKQ3" s="125"/>
      <c r="CKR3" s="125"/>
      <c r="CKS3" s="125"/>
      <c r="CKT3" s="125"/>
      <c r="CKU3" s="125"/>
      <c r="CKV3" s="125"/>
      <c r="CKW3" s="125"/>
      <c r="CKX3" s="125"/>
      <c r="CKY3" s="125"/>
      <c r="CKZ3" s="125"/>
      <c r="CLA3" s="125"/>
      <c r="CLB3" s="125"/>
      <c r="CLC3" s="125"/>
      <c r="CLD3" s="125"/>
      <c r="CLE3" s="125"/>
      <c r="CLF3" s="125"/>
      <c r="CLG3" s="125"/>
      <c r="CLH3" s="125"/>
      <c r="CLI3" s="125"/>
      <c r="CLJ3" s="125"/>
      <c r="CLK3" s="125"/>
      <c r="CLM3" s="125"/>
      <c r="CLN3" s="125"/>
      <c r="CLO3" s="125"/>
      <c r="CLP3" s="125"/>
      <c r="CLQ3" s="125"/>
      <c r="CLR3" s="125"/>
      <c r="CLS3" s="125"/>
      <c r="CLT3" s="125"/>
      <c r="CLU3" s="125"/>
      <c r="CLV3" s="125"/>
      <c r="CLW3" s="125"/>
      <c r="CLX3" s="125"/>
      <c r="CLY3" s="125"/>
      <c r="CLZ3" s="125"/>
      <c r="CMA3" s="125"/>
      <c r="CMB3" s="125"/>
      <c r="CMC3" s="125"/>
      <c r="CMD3" s="125"/>
      <c r="CME3" s="125"/>
      <c r="CMF3" s="125"/>
      <c r="CMG3" s="125"/>
      <c r="CMH3" s="125"/>
      <c r="CMI3" s="125"/>
      <c r="CMK3" s="125"/>
      <c r="CML3" s="125"/>
      <c r="CMM3" s="125"/>
      <c r="CMN3" s="125"/>
      <c r="CMO3" s="125"/>
      <c r="CMP3" s="125"/>
      <c r="CMQ3" s="125"/>
      <c r="CMR3" s="125"/>
      <c r="CMS3" s="125"/>
      <c r="CMT3" s="125"/>
      <c r="CMU3" s="125"/>
      <c r="CMV3" s="125"/>
      <c r="CMW3" s="125"/>
      <c r="CMX3" s="125"/>
      <c r="CMY3" s="125"/>
      <c r="CMZ3" s="125"/>
      <c r="CNA3" s="125"/>
      <c r="CNB3" s="125"/>
      <c r="CNC3" s="125"/>
      <c r="CND3" s="125"/>
      <c r="CNE3" s="125"/>
      <c r="CNF3" s="125"/>
      <c r="CNG3" s="125"/>
      <c r="CNI3" s="125"/>
      <c r="CNJ3" s="125"/>
      <c r="CNK3" s="125"/>
      <c r="CNL3" s="125"/>
      <c r="CNM3" s="125"/>
      <c r="CNN3" s="125"/>
      <c r="CNO3" s="125"/>
      <c r="CNP3" s="125"/>
      <c r="CNQ3" s="125"/>
      <c r="CNR3" s="125"/>
      <c r="CNS3" s="125"/>
      <c r="CNT3" s="125"/>
      <c r="CNU3" s="125"/>
      <c r="CNV3" s="125"/>
      <c r="CNW3" s="125"/>
      <c r="CNX3" s="125"/>
      <c r="CNY3" s="125"/>
      <c r="CNZ3" s="125"/>
      <c r="COA3" s="125"/>
      <c r="COB3" s="125"/>
      <c r="COC3" s="125"/>
      <c r="COD3" s="125"/>
      <c r="COE3" s="125"/>
      <c r="COG3" s="125"/>
      <c r="COH3" s="125"/>
      <c r="COI3" s="125"/>
      <c r="COJ3" s="125"/>
      <c r="COK3" s="125"/>
      <c r="COL3" s="125"/>
      <c r="COM3" s="125"/>
      <c r="CON3" s="125"/>
      <c r="COO3" s="125"/>
      <c r="COP3" s="125"/>
      <c r="COQ3" s="125"/>
      <c r="COR3" s="125"/>
      <c r="COS3" s="125"/>
      <c r="COT3" s="125"/>
      <c r="COU3" s="125"/>
      <c r="COV3" s="125"/>
      <c r="COW3" s="125"/>
      <c r="COX3" s="125"/>
      <c r="COY3" s="125"/>
      <c r="COZ3" s="125"/>
      <c r="CPA3" s="125"/>
      <c r="CPB3" s="125"/>
      <c r="CPC3" s="125"/>
      <c r="CPE3" s="125"/>
      <c r="CPF3" s="125"/>
      <c r="CPG3" s="125"/>
      <c r="CPH3" s="125"/>
      <c r="CPI3" s="125"/>
      <c r="CPJ3" s="125"/>
      <c r="CPK3" s="125"/>
      <c r="CPL3" s="125"/>
      <c r="CPM3" s="125"/>
      <c r="CPN3" s="125"/>
      <c r="CPO3" s="125"/>
      <c r="CPP3" s="125"/>
      <c r="CPQ3" s="125"/>
      <c r="CPR3" s="125"/>
      <c r="CPS3" s="125"/>
      <c r="CPT3" s="125"/>
      <c r="CPU3" s="125"/>
      <c r="CPV3" s="125"/>
      <c r="CPW3" s="125"/>
      <c r="CPX3" s="125"/>
      <c r="CPY3" s="125"/>
      <c r="CPZ3" s="125"/>
      <c r="CQA3" s="125"/>
      <c r="CQC3" s="125"/>
      <c r="CQD3" s="125"/>
      <c r="CQE3" s="125"/>
      <c r="CQF3" s="125"/>
      <c r="CQG3" s="125"/>
      <c r="CQH3" s="125"/>
      <c r="CQI3" s="125"/>
      <c r="CQJ3" s="125"/>
      <c r="CQK3" s="125"/>
      <c r="CQL3" s="125"/>
      <c r="CQM3" s="125"/>
      <c r="CQN3" s="125"/>
      <c r="CQO3" s="125"/>
      <c r="CQP3" s="125"/>
      <c r="CQQ3" s="125"/>
      <c r="CQR3" s="125"/>
      <c r="CQS3" s="125"/>
      <c r="CQT3" s="125"/>
      <c r="CQU3" s="125"/>
      <c r="CQV3" s="125"/>
      <c r="CQW3" s="125"/>
      <c r="CQX3" s="125"/>
      <c r="CQY3" s="125"/>
      <c r="CRA3" s="125"/>
      <c r="CRB3" s="125"/>
      <c r="CRC3" s="125"/>
      <c r="CRD3" s="125"/>
      <c r="CRE3" s="125"/>
      <c r="CRF3" s="125"/>
      <c r="CRG3" s="125"/>
      <c r="CRH3" s="125"/>
      <c r="CRI3" s="125"/>
      <c r="CRJ3" s="125"/>
      <c r="CRK3" s="125"/>
      <c r="CRL3" s="125"/>
      <c r="CRM3" s="125"/>
      <c r="CRN3" s="125"/>
      <c r="CRO3" s="125"/>
      <c r="CRP3" s="125"/>
      <c r="CRQ3" s="125"/>
      <c r="CRR3" s="125"/>
      <c r="CRS3" s="125"/>
      <c r="CRT3" s="125"/>
      <c r="CRU3" s="125"/>
      <c r="CRV3" s="125"/>
      <c r="CRW3" s="125"/>
      <c r="CRY3" s="125"/>
      <c r="CRZ3" s="125"/>
      <c r="CSA3" s="125"/>
      <c r="CSB3" s="125"/>
      <c r="CSC3" s="125"/>
      <c r="CSD3" s="125"/>
      <c r="CSE3" s="125"/>
      <c r="CSF3" s="125"/>
      <c r="CSG3" s="125"/>
      <c r="CSH3" s="125"/>
      <c r="CSI3" s="125"/>
      <c r="CSJ3" s="125"/>
      <c r="CSK3" s="125"/>
      <c r="CSL3" s="125"/>
      <c r="CSM3" s="125"/>
      <c r="CSN3" s="125"/>
      <c r="CSO3" s="125"/>
      <c r="CSP3" s="125"/>
      <c r="CSQ3" s="125"/>
      <c r="CSR3" s="125"/>
      <c r="CSS3" s="125"/>
      <c r="CST3" s="125"/>
      <c r="CSU3" s="125"/>
      <c r="CSW3" s="125"/>
      <c r="CSX3" s="125"/>
      <c r="CSY3" s="125"/>
      <c r="CSZ3" s="125"/>
      <c r="CTA3" s="125"/>
      <c r="CTB3" s="125"/>
      <c r="CTC3" s="125"/>
      <c r="CTD3" s="125"/>
      <c r="CTE3" s="125"/>
      <c r="CTF3" s="125"/>
      <c r="CTG3" s="125"/>
      <c r="CTH3" s="125"/>
      <c r="CTI3" s="125"/>
      <c r="CTJ3" s="125"/>
      <c r="CTK3" s="125"/>
      <c r="CTL3" s="125"/>
      <c r="CTM3" s="125"/>
      <c r="CTN3" s="125"/>
      <c r="CTO3" s="125"/>
      <c r="CTP3" s="125"/>
      <c r="CTQ3" s="125"/>
      <c r="CTR3" s="125"/>
      <c r="CTS3" s="125"/>
      <c r="CTU3" s="125"/>
      <c r="CTV3" s="125"/>
      <c r="CTW3" s="125"/>
      <c r="CTX3" s="125"/>
      <c r="CTY3" s="125"/>
      <c r="CTZ3" s="125"/>
      <c r="CUA3" s="125"/>
      <c r="CUB3" s="125"/>
      <c r="CUC3" s="125"/>
      <c r="CUD3" s="125"/>
      <c r="CUE3" s="125"/>
      <c r="CUF3" s="125"/>
      <c r="CUG3" s="125"/>
      <c r="CUH3" s="125"/>
      <c r="CUI3" s="125"/>
      <c r="CUJ3" s="125"/>
      <c r="CUK3" s="125"/>
      <c r="CUL3" s="125"/>
      <c r="CUM3" s="125"/>
      <c r="CUN3" s="125"/>
      <c r="CUO3" s="125"/>
      <c r="CUP3" s="125"/>
      <c r="CUQ3" s="125"/>
      <c r="CUS3" s="125"/>
      <c r="CUT3" s="125"/>
      <c r="CUU3" s="125"/>
      <c r="CUV3" s="125"/>
      <c r="CUW3" s="125"/>
      <c r="CUX3" s="125"/>
      <c r="CUY3" s="125"/>
      <c r="CUZ3" s="125"/>
      <c r="CVA3" s="125"/>
      <c r="CVB3" s="125"/>
      <c r="CVC3" s="125"/>
      <c r="CVD3" s="125"/>
      <c r="CVE3" s="125"/>
      <c r="CVF3" s="125"/>
      <c r="CVG3" s="125"/>
      <c r="CVH3" s="125"/>
      <c r="CVI3" s="125"/>
      <c r="CVJ3" s="125"/>
      <c r="CVK3" s="125"/>
      <c r="CVL3" s="125"/>
      <c r="CVM3" s="125"/>
      <c r="CVN3" s="125"/>
      <c r="CVO3" s="125"/>
      <c r="CVQ3" s="125"/>
      <c r="CVR3" s="125"/>
      <c r="CVS3" s="125"/>
      <c r="CVT3" s="125"/>
      <c r="CVU3" s="125"/>
      <c r="CVV3" s="125"/>
      <c r="CVW3" s="125"/>
      <c r="CVX3" s="125"/>
      <c r="CVY3" s="125"/>
      <c r="CVZ3" s="125"/>
      <c r="CWA3" s="125"/>
      <c r="CWB3" s="125"/>
      <c r="CWC3" s="125"/>
      <c r="CWD3" s="125"/>
      <c r="CWE3" s="125"/>
      <c r="CWF3" s="125"/>
      <c r="CWG3" s="125"/>
      <c r="CWH3" s="125"/>
      <c r="CWI3" s="125"/>
      <c r="CWJ3" s="125"/>
      <c r="CWK3" s="125"/>
      <c r="CWL3" s="125"/>
      <c r="CWM3" s="125"/>
      <c r="CWO3" s="125"/>
      <c r="CWP3" s="125"/>
      <c r="CWQ3" s="125"/>
      <c r="CWR3" s="125"/>
      <c r="CWS3" s="125"/>
      <c r="CWT3" s="125"/>
      <c r="CWU3" s="125"/>
      <c r="CWV3" s="125"/>
      <c r="CWW3" s="125"/>
      <c r="CWX3" s="125"/>
      <c r="CWY3" s="125"/>
      <c r="CWZ3" s="125"/>
      <c r="CXA3" s="125"/>
      <c r="CXB3" s="125"/>
      <c r="CXC3" s="125"/>
      <c r="CXD3" s="125"/>
      <c r="CXE3" s="125"/>
      <c r="CXF3" s="125"/>
      <c r="CXG3" s="125"/>
      <c r="CXH3" s="125"/>
      <c r="CXI3" s="125"/>
      <c r="CXJ3" s="125"/>
      <c r="CXK3" s="125"/>
      <c r="CXM3" s="125"/>
      <c r="CXN3" s="125"/>
      <c r="CXO3" s="125"/>
      <c r="CXP3" s="125"/>
      <c r="CXQ3" s="125"/>
      <c r="CXR3" s="125"/>
      <c r="CXS3" s="125"/>
      <c r="CXT3" s="125"/>
      <c r="CXU3" s="125"/>
      <c r="CXV3" s="125"/>
      <c r="CXW3" s="125"/>
      <c r="CXX3" s="125"/>
      <c r="CXY3" s="125"/>
      <c r="CXZ3" s="125"/>
      <c r="CYA3" s="125"/>
      <c r="CYB3" s="125"/>
      <c r="CYC3" s="125"/>
      <c r="CYD3" s="125"/>
      <c r="CYE3" s="125"/>
      <c r="CYF3" s="125"/>
      <c r="CYG3" s="125"/>
      <c r="CYH3" s="125"/>
      <c r="CYI3" s="125"/>
      <c r="CYK3" s="125"/>
      <c r="CYL3" s="125"/>
      <c r="CYM3" s="125"/>
      <c r="CYN3" s="125"/>
      <c r="CYO3" s="125"/>
      <c r="CYP3" s="125"/>
      <c r="CYQ3" s="125"/>
      <c r="CYR3" s="125"/>
      <c r="CYS3" s="125"/>
      <c r="CYT3" s="125"/>
      <c r="CYU3" s="125"/>
      <c r="CYV3" s="125"/>
      <c r="CYW3" s="125"/>
      <c r="CYX3" s="125"/>
      <c r="CYY3" s="125"/>
      <c r="CYZ3" s="125"/>
      <c r="CZA3" s="125"/>
      <c r="CZB3" s="125"/>
      <c r="CZC3" s="125"/>
      <c r="CZD3" s="125"/>
      <c r="CZE3" s="125"/>
      <c r="CZF3" s="125"/>
      <c r="CZG3" s="125"/>
      <c r="CZI3" s="125"/>
      <c r="CZJ3" s="125"/>
      <c r="CZK3" s="125"/>
      <c r="CZL3" s="125"/>
      <c r="CZM3" s="125"/>
      <c r="CZN3" s="125"/>
      <c r="CZO3" s="125"/>
      <c r="CZP3" s="125"/>
      <c r="CZQ3" s="125"/>
      <c r="CZR3" s="125"/>
      <c r="CZS3" s="125"/>
      <c r="CZT3" s="125"/>
      <c r="CZU3" s="125"/>
      <c r="CZV3" s="125"/>
      <c r="CZW3" s="125"/>
      <c r="CZX3" s="125"/>
      <c r="CZY3" s="125"/>
      <c r="CZZ3" s="125"/>
      <c r="DAA3" s="125"/>
      <c r="DAB3" s="125"/>
      <c r="DAC3" s="125"/>
      <c r="DAD3" s="125"/>
      <c r="DAE3" s="125"/>
      <c r="DAG3" s="125"/>
      <c r="DAH3" s="125"/>
      <c r="DAI3" s="125"/>
      <c r="DAJ3" s="125"/>
      <c r="DAK3" s="125"/>
      <c r="DAL3" s="125"/>
      <c r="DAM3" s="125"/>
      <c r="DAN3" s="125"/>
      <c r="DAO3" s="125"/>
      <c r="DAP3" s="125"/>
      <c r="DAQ3" s="125"/>
      <c r="DAR3" s="125"/>
      <c r="DAS3" s="125"/>
      <c r="DAT3" s="125"/>
      <c r="DAU3" s="125"/>
      <c r="DAV3" s="125"/>
      <c r="DAW3" s="125"/>
      <c r="DAX3" s="125"/>
      <c r="DAY3" s="125"/>
      <c r="DAZ3" s="125"/>
      <c r="DBA3" s="125"/>
      <c r="DBB3" s="125"/>
      <c r="DBC3" s="125"/>
      <c r="DBE3" s="125"/>
      <c r="DBF3" s="125"/>
      <c r="DBG3" s="125"/>
      <c r="DBH3" s="125"/>
      <c r="DBI3" s="125"/>
      <c r="DBJ3" s="125"/>
      <c r="DBK3" s="125"/>
      <c r="DBL3" s="125"/>
      <c r="DBM3" s="125"/>
      <c r="DBN3" s="125"/>
      <c r="DBO3" s="125"/>
      <c r="DBP3" s="125"/>
      <c r="DBQ3" s="125"/>
      <c r="DBR3" s="125"/>
      <c r="DBS3" s="125"/>
      <c r="DBT3" s="125"/>
      <c r="DBU3" s="125"/>
      <c r="DBV3" s="125"/>
      <c r="DBW3" s="125"/>
      <c r="DBX3" s="125"/>
      <c r="DBY3" s="125"/>
      <c r="DBZ3" s="125"/>
      <c r="DCA3" s="125"/>
      <c r="DCC3" s="125"/>
      <c r="DCD3" s="125"/>
      <c r="DCE3" s="125"/>
      <c r="DCF3" s="125"/>
      <c r="DCG3" s="125"/>
      <c r="DCH3" s="125"/>
      <c r="DCI3" s="125"/>
      <c r="DCJ3" s="125"/>
      <c r="DCK3" s="125"/>
      <c r="DCL3" s="125"/>
      <c r="DCM3" s="125"/>
      <c r="DCN3" s="125"/>
      <c r="DCO3" s="125"/>
      <c r="DCP3" s="125"/>
      <c r="DCQ3" s="125"/>
      <c r="DCR3" s="125"/>
      <c r="DCS3" s="125"/>
      <c r="DCT3" s="125"/>
      <c r="DCU3" s="125"/>
      <c r="DCV3" s="125"/>
      <c r="DCW3" s="125"/>
      <c r="DCX3" s="125"/>
      <c r="DCY3" s="125"/>
      <c r="DDA3" s="125"/>
      <c r="DDB3" s="125"/>
      <c r="DDC3" s="125"/>
      <c r="DDD3" s="125"/>
      <c r="DDE3" s="125"/>
      <c r="DDF3" s="125"/>
      <c r="DDG3" s="125"/>
      <c r="DDH3" s="125"/>
      <c r="DDI3" s="125"/>
      <c r="DDJ3" s="125"/>
      <c r="DDK3" s="125"/>
      <c r="DDL3" s="125"/>
      <c r="DDM3" s="125"/>
      <c r="DDN3" s="125"/>
      <c r="DDO3" s="125"/>
      <c r="DDP3" s="125"/>
      <c r="DDQ3" s="125"/>
      <c r="DDR3" s="125"/>
      <c r="DDS3" s="125"/>
      <c r="DDT3" s="125"/>
      <c r="DDU3" s="125"/>
      <c r="DDV3" s="125"/>
      <c r="DDW3" s="125"/>
      <c r="DDY3" s="125"/>
      <c r="DDZ3" s="125"/>
      <c r="DEA3" s="125"/>
      <c r="DEB3" s="125"/>
      <c r="DEC3" s="125"/>
      <c r="DED3" s="125"/>
      <c r="DEE3" s="125"/>
      <c r="DEF3" s="125"/>
      <c r="DEG3" s="125"/>
      <c r="DEH3" s="125"/>
      <c r="DEI3" s="125"/>
      <c r="DEJ3" s="125"/>
      <c r="DEK3" s="125"/>
      <c r="DEL3" s="125"/>
      <c r="DEM3" s="125"/>
      <c r="DEN3" s="125"/>
      <c r="DEO3" s="125"/>
      <c r="DEP3" s="125"/>
      <c r="DEQ3" s="125"/>
      <c r="DER3" s="125"/>
      <c r="DES3" s="125"/>
      <c r="DET3" s="125"/>
      <c r="DEU3" s="125"/>
      <c r="DEW3" s="125"/>
      <c r="DEX3" s="125"/>
      <c r="DEY3" s="125"/>
      <c r="DEZ3" s="125"/>
      <c r="DFA3" s="125"/>
      <c r="DFB3" s="125"/>
      <c r="DFC3" s="125"/>
      <c r="DFD3" s="125"/>
      <c r="DFE3" s="125"/>
      <c r="DFF3" s="125"/>
      <c r="DFG3" s="125"/>
      <c r="DFH3" s="125"/>
      <c r="DFI3" s="125"/>
      <c r="DFJ3" s="125"/>
      <c r="DFK3" s="125"/>
      <c r="DFL3" s="125"/>
      <c r="DFM3" s="125"/>
      <c r="DFN3" s="125"/>
      <c r="DFO3" s="125"/>
      <c r="DFP3" s="125"/>
      <c r="DFQ3" s="125"/>
      <c r="DFR3" s="125"/>
      <c r="DFS3" s="125"/>
      <c r="DFU3" s="125"/>
      <c r="DFV3" s="125"/>
      <c r="DFW3" s="125"/>
      <c r="DFX3" s="125"/>
      <c r="DFY3" s="125"/>
      <c r="DFZ3" s="125"/>
      <c r="DGA3" s="125"/>
      <c r="DGB3" s="125"/>
      <c r="DGC3" s="125"/>
      <c r="DGD3" s="125"/>
      <c r="DGE3" s="125"/>
      <c r="DGF3" s="125"/>
      <c r="DGG3" s="125"/>
      <c r="DGH3" s="125"/>
      <c r="DGI3" s="125"/>
      <c r="DGJ3" s="125"/>
      <c r="DGK3" s="125"/>
      <c r="DGL3" s="125"/>
      <c r="DGM3" s="125"/>
      <c r="DGN3" s="125"/>
      <c r="DGO3" s="125"/>
      <c r="DGP3" s="125"/>
      <c r="DGQ3" s="125"/>
      <c r="DGS3" s="125"/>
      <c r="DGT3" s="125"/>
      <c r="DGU3" s="125"/>
      <c r="DGV3" s="125"/>
      <c r="DGW3" s="125"/>
      <c r="DGX3" s="125"/>
      <c r="DGY3" s="125"/>
      <c r="DGZ3" s="125"/>
      <c r="DHA3" s="125"/>
      <c r="DHB3" s="125"/>
      <c r="DHC3" s="125"/>
      <c r="DHD3" s="125"/>
      <c r="DHE3" s="125"/>
      <c r="DHF3" s="125"/>
      <c r="DHG3" s="125"/>
      <c r="DHH3" s="125"/>
      <c r="DHI3" s="125"/>
      <c r="DHJ3" s="125"/>
      <c r="DHK3" s="125"/>
      <c r="DHL3" s="125"/>
      <c r="DHM3" s="125"/>
      <c r="DHN3" s="125"/>
      <c r="DHO3" s="125"/>
      <c r="DHQ3" s="125"/>
      <c r="DHR3" s="125"/>
      <c r="DHS3" s="125"/>
      <c r="DHT3" s="125"/>
      <c r="DHU3" s="125"/>
      <c r="DHV3" s="125"/>
      <c r="DHW3" s="125"/>
      <c r="DHX3" s="125"/>
      <c r="DHY3" s="125"/>
      <c r="DHZ3" s="125"/>
      <c r="DIA3" s="125"/>
      <c r="DIB3" s="125"/>
      <c r="DIC3" s="125"/>
      <c r="DID3" s="125"/>
      <c r="DIE3" s="125"/>
      <c r="DIF3" s="125"/>
      <c r="DIG3" s="125"/>
      <c r="DIH3" s="125"/>
      <c r="DII3" s="125"/>
      <c r="DIJ3" s="125"/>
      <c r="DIK3" s="125"/>
      <c r="DIL3" s="125"/>
      <c r="DIM3" s="125"/>
      <c r="DIO3" s="125"/>
      <c r="DIP3" s="125"/>
      <c r="DIQ3" s="125"/>
      <c r="DIR3" s="125"/>
      <c r="DIS3" s="125"/>
      <c r="DIT3" s="125"/>
      <c r="DIU3" s="125"/>
      <c r="DIV3" s="125"/>
      <c r="DIW3" s="125"/>
      <c r="DIX3" s="125"/>
      <c r="DIY3" s="125"/>
      <c r="DIZ3" s="125"/>
      <c r="DJA3" s="125"/>
      <c r="DJB3" s="125"/>
      <c r="DJC3" s="125"/>
      <c r="DJD3" s="125"/>
      <c r="DJE3" s="125"/>
      <c r="DJF3" s="125"/>
      <c r="DJG3" s="125"/>
      <c r="DJH3" s="125"/>
      <c r="DJI3" s="125"/>
      <c r="DJJ3" s="125"/>
      <c r="DJK3" s="125"/>
      <c r="DJM3" s="125"/>
      <c r="DJN3" s="125"/>
      <c r="DJO3" s="125"/>
      <c r="DJP3" s="125"/>
      <c r="DJQ3" s="125"/>
      <c r="DJR3" s="125"/>
      <c r="DJS3" s="125"/>
      <c r="DJT3" s="125"/>
      <c r="DJU3" s="125"/>
      <c r="DJV3" s="125"/>
      <c r="DJW3" s="125"/>
      <c r="DJX3" s="125"/>
      <c r="DJY3" s="125"/>
      <c r="DJZ3" s="125"/>
      <c r="DKA3" s="125"/>
      <c r="DKB3" s="125"/>
      <c r="DKC3" s="125"/>
      <c r="DKD3" s="125"/>
      <c r="DKE3" s="125"/>
      <c r="DKF3" s="125"/>
      <c r="DKG3" s="125"/>
      <c r="DKH3" s="125"/>
      <c r="DKI3" s="125"/>
      <c r="DKK3" s="125"/>
      <c r="DKL3" s="125"/>
      <c r="DKM3" s="125"/>
      <c r="DKN3" s="125"/>
      <c r="DKO3" s="125"/>
      <c r="DKP3" s="125"/>
      <c r="DKQ3" s="125"/>
      <c r="DKR3" s="125"/>
      <c r="DKS3" s="125"/>
      <c r="DKT3" s="125"/>
      <c r="DKU3" s="125"/>
      <c r="DKV3" s="125"/>
      <c r="DKW3" s="125"/>
      <c r="DKX3" s="125"/>
      <c r="DKY3" s="125"/>
      <c r="DKZ3" s="125"/>
      <c r="DLA3" s="125"/>
      <c r="DLB3" s="125"/>
      <c r="DLC3" s="125"/>
      <c r="DLD3" s="125"/>
      <c r="DLE3" s="125"/>
      <c r="DLF3" s="125"/>
      <c r="DLG3" s="125"/>
      <c r="DLI3" s="125"/>
      <c r="DLJ3" s="125"/>
      <c r="DLK3" s="125"/>
      <c r="DLL3" s="125"/>
      <c r="DLM3" s="125"/>
      <c r="DLN3" s="125"/>
      <c r="DLO3" s="125"/>
      <c r="DLP3" s="125"/>
      <c r="DLQ3" s="125"/>
      <c r="DLR3" s="125"/>
      <c r="DLS3" s="125"/>
      <c r="DLT3" s="125"/>
      <c r="DLU3" s="125"/>
      <c r="DLV3" s="125"/>
      <c r="DLW3" s="125"/>
      <c r="DLX3" s="125"/>
      <c r="DLY3" s="125"/>
      <c r="DLZ3" s="125"/>
      <c r="DMA3" s="125"/>
      <c r="DMB3" s="125"/>
      <c r="DMC3" s="125"/>
      <c r="DMD3" s="125"/>
      <c r="DME3" s="125"/>
      <c r="DMG3" s="125"/>
      <c r="DMH3" s="125"/>
      <c r="DMI3" s="125"/>
      <c r="DMJ3" s="125"/>
      <c r="DMK3" s="125"/>
      <c r="DML3" s="125"/>
      <c r="DMM3" s="125"/>
      <c r="DMN3" s="125"/>
      <c r="DMO3" s="125"/>
      <c r="DMP3" s="125"/>
      <c r="DMQ3" s="125"/>
      <c r="DMR3" s="125"/>
      <c r="DMS3" s="125"/>
      <c r="DMT3" s="125"/>
      <c r="DMU3" s="125"/>
      <c r="DMV3" s="125"/>
      <c r="DMW3" s="125"/>
      <c r="DMX3" s="125"/>
      <c r="DMY3" s="125"/>
      <c r="DMZ3" s="125"/>
      <c r="DNA3" s="125"/>
      <c r="DNB3" s="125"/>
      <c r="DNC3" s="125"/>
      <c r="DNE3" s="125"/>
      <c r="DNF3" s="125"/>
      <c r="DNG3" s="125"/>
      <c r="DNH3" s="125"/>
      <c r="DNI3" s="125"/>
      <c r="DNJ3" s="125"/>
      <c r="DNK3" s="125"/>
      <c r="DNL3" s="125"/>
      <c r="DNM3" s="125"/>
      <c r="DNN3" s="125"/>
      <c r="DNO3" s="125"/>
      <c r="DNP3" s="125"/>
      <c r="DNQ3" s="125"/>
      <c r="DNR3" s="125"/>
      <c r="DNS3" s="125"/>
      <c r="DNT3" s="125"/>
      <c r="DNU3" s="125"/>
      <c r="DNV3" s="125"/>
      <c r="DNW3" s="125"/>
      <c r="DNX3" s="125"/>
      <c r="DNY3" s="125"/>
      <c r="DNZ3" s="125"/>
      <c r="DOA3" s="125"/>
      <c r="DOC3" s="125"/>
      <c r="DOD3" s="125"/>
      <c r="DOE3" s="125"/>
      <c r="DOF3" s="125"/>
      <c r="DOG3" s="125"/>
      <c r="DOH3" s="125"/>
      <c r="DOI3" s="125"/>
      <c r="DOJ3" s="125"/>
      <c r="DOK3" s="125"/>
      <c r="DOL3" s="125"/>
      <c r="DOM3" s="125"/>
      <c r="DON3" s="125"/>
      <c r="DOO3" s="125"/>
      <c r="DOP3" s="125"/>
      <c r="DOQ3" s="125"/>
      <c r="DOR3" s="125"/>
      <c r="DOS3" s="125"/>
      <c r="DOT3" s="125"/>
      <c r="DOU3" s="125"/>
      <c r="DOV3" s="125"/>
      <c r="DOW3" s="125"/>
      <c r="DOX3" s="125"/>
      <c r="DOY3" s="125"/>
      <c r="DPA3" s="125"/>
      <c r="DPB3" s="125"/>
      <c r="DPC3" s="125"/>
      <c r="DPD3" s="125"/>
      <c r="DPE3" s="125"/>
      <c r="DPF3" s="125"/>
      <c r="DPG3" s="125"/>
      <c r="DPH3" s="125"/>
      <c r="DPI3" s="125"/>
      <c r="DPJ3" s="125"/>
      <c r="DPK3" s="125"/>
      <c r="DPL3" s="125"/>
      <c r="DPM3" s="125"/>
      <c r="DPN3" s="125"/>
      <c r="DPO3" s="125"/>
      <c r="DPP3" s="125"/>
      <c r="DPQ3" s="125"/>
      <c r="DPR3" s="125"/>
      <c r="DPS3" s="125"/>
      <c r="DPT3" s="125"/>
      <c r="DPU3" s="125"/>
      <c r="DPV3" s="125"/>
      <c r="DPW3" s="125"/>
      <c r="DPY3" s="125"/>
      <c r="DPZ3" s="125"/>
      <c r="DQA3" s="125"/>
      <c r="DQB3" s="125"/>
      <c r="DQC3" s="125"/>
      <c r="DQD3" s="125"/>
      <c r="DQE3" s="125"/>
      <c r="DQF3" s="125"/>
      <c r="DQG3" s="125"/>
      <c r="DQH3" s="125"/>
      <c r="DQI3" s="125"/>
      <c r="DQJ3" s="125"/>
      <c r="DQK3" s="125"/>
      <c r="DQL3" s="125"/>
      <c r="DQM3" s="125"/>
      <c r="DQN3" s="125"/>
      <c r="DQO3" s="125"/>
      <c r="DQP3" s="125"/>
      <c r="DQQ3" s="125"/>
      <c r="DQR3" s="125"/>
      <c r="DQS3" s="125"/>
      <c r="DQT3" s="125"/>
      <c r="DQU3" s="125"/>
      <c r="DQW3" s="125"/>
      <c r="DQX3" s="125"/>
      <c r="DQY3" s="125"/>
      <c r="DQZ3" s="125"/>
      <c r="DRA3" s="125"/>
      <c r="DRB3" s="125"/>
      <c r="DRC3" s="125"/>
      <c r="DRD3" s="125"/>
      <c r="DRE3" s="125"/>
      <c r="DRF3" s="125"/>
      <c r="DRG3" s="125"/>
      <c r="DRH3" s="125"/>
      <c r="DRI3" s="125"/>
      <c r="DRJ3" s="125"/>
      <c r="DRK3" s="125"/>
      <c r="DRL3" s="125"/>
      <c r="DRM3" s="125"/>
      <c r="DRN3" s="125"/>
      <c r="DRO3" s="125"/>
      <c r="DRP3" s="125"/>
      <c r="DRQ3" s="125"/>
      <c r="DRR3" s="125"/>
      <c r="DRS3" s="125"/>
      <c r="DRU3" s="125"/>
      <c r="DRV3" s="125"/>
      <c r="DRW3" s="125"/>
      <c r="DRX3" s="125"/>
      <c r="DRY3" s="125"/>
      <c r="DRZ3" s="125"/>
      <c r="DSA3" s="125"/>
      <c r="DSB3" s="125"/>
      <c r="DSC3" s="125"/>
      <c r="DSD3" s="125"/>
      <c r="DSE3" s="125"/>
      <c r="DSF3" s="125"/>
      <c r="DSG3" s="125"/>
      <c r="DSH3" s="125"/>
      <c r="DSI3" s="125"/>
      <c r="DSJ3" s="125"/>
      <c r="DSK3" s="125"/>
      <c r="DSL3" s="125"/>
      <c r="DSM3" s="125"/>
      <c r="DSN3" s="125"/>
      <c r="DSO3" s="125"/>
      <c r="DSP3" s="125"/>
      <c r="DSQ3" s="125"/>
      <c r="DSS3" s="125"/>
      <c r="DST3" s="125"/>
      <c r="DSU3" s="125"/>
      <c r="DSV3" s="125"/>
      <c r="DSW3" s="125"/>
      <c r="DSX3" s="125"/>
      <c r="DSY3" s="125"/>
      <c r="DSZ3" s="125"/>
      <c r="DTA3" s="125"/>
      <c r="DTB3" s="125"/>
      <c r="DTC3" s="125"/>
      <c r="DTD3" s="125"/>
      <c r="DTE3" s="125"/>
      <c r="DTF3" s="125"/>
      <c r="DTG3" s="125"/>
      <c r="DTH3" s="125"/>
      <c r="DTI3" s="125"/>
      <c r="DTJ3" s="125"/>
      <c r="DTK3" s="125"/>
      <c r="DTL3" s="125"/>
      <c r="DTM3" s="125"/>
      <c r="DTN3" s="125"/>
      <c r="DTO3" s="125"/>
      <c r="DTQ3" s="125"/>
      <c r="DTR3" s="125"/>
      <c r="DTS3" s="125"/>
      <c r="DTT3" s="125"/>
      <c r="DTU3" s="125"/>
      <c r="DTV3" s="125"/>
      <c r="DTW3" s="125"/>
      <c r="DTX3" s="125"/>
      <c r="DTY3" s="125"/>
      <c r="DTZ3" s="125"/>
      <c r="DUA3" s="125"/>
      <c r="DUB3" s="125"/>
      <c r="DUC3" s="125"/>
      <c r="DUD3" s="125"/>
      <c r="DUE3" s="125"/>
      <c r="DUF3" s="125"/>
      <c r="DUG3" s="125"/>
      <c r="DUH3" s="125"/>
      <c r="DUI3" s="125"/>
      <c r="DUJ3" s="125"/>
      <c r="DUK3" s="125"/>
      <c r="DUL3" s="125"/>
      <c r="DUM3" s="125"/>
      <c r="DUO3" s="125"/>
      <c r="DUP3" s="125"/>
      <c r="DUQ3" s="125"/>
      <c r="DUR3" s="125"/>
      <c r="DUS3" s="125"/>
      <c r="DUT3" s="125"/>
      <c r="DUU3" s="125"/>
      <c r="DUV3" s="125"/>
      <c r="DUW3" s="125"/>
      <c r="DUX3" s="125"/>
      <c r="DUY3" s="125"/>
      <c r="DUZ3" s="125"/>
      <c r="DVA3" s="125"/>
      <c r="DVB3" s="125"/>
      <c r="DVC3" s="125"/>
      <c r="DVD3" s="125"/>
      <c r="DVE3" s="125"/>
      <c r="DVF3" s="125"/>
      <c r="DVG3" s="125"/>
      <c r="DVH3" s="125"/>
      <c r="DVI3" s="125"/>
      <c r="DVJ3" s="125"/>
      <c r="DVK3" s="125"/>
      <c r="DVM3" s="125"/>
      <c r="DVN3" s="125"/>
      <c r="DVO3" s="125"/>
      <c r="DVP3" s="125"/>
      <c r="DVQ3" s="125"/>
      <c r="DVR3" s="125"/>
      <c r="DVS3" s="125"/>
      <c r="DVT3" s="125"/>
      <c r="DVU3" s="125"/>
      <c r="DVV3" s="125"/>
      <c r="DVW3" s="125"/>
      <c r="DVX3" s="125"/>
      <c r="DVY3" s="125"/>
      <c r="DVZ3" s="125"/>
      <c r="DWA3" s="125"/>
      <c r="DWB3" s="125"/>
      <c r="DWC3" s="125"/>
      <c r="DWD3" s="125"/>
      <c r="DWE3" s="125"/>
      <c r="DWF3" s="125"/>
      <c r="DWG3" s="125"/>
      <c r="DWH3" s="125"/>
      <c r="DWI3" s="125"/>
      <c r="DWK3" s="125"/>
      <c r="DWL3" s="125"/>
      <c r="DWM3" s="125"/>
      <c r="DWN3" s="125"/>
      <c r="DWO3" s="125"/>
      <c r="DWP3" s="125"/>
      <c r="DWQ3" s="125"/>
      <c r="DWR3" s="125"/>
      <c r="DWS3" s="125"/>
      <c r="DWT3" s="125"/>
      <c r="DWU3" s="125"/>
      <c r="DWV3" s="125"/>
      <c r="DWW3" s="125"/>
      <c r="DWX3" s="125"/>
      <c r="DWY3" s="125"/>
      <c r="DWZ3" s="125"/>
      <c r="DXA3" s="125"/>
      <c r="DXB3" s="125"/>
      <c r="DXC3" s="125"/>
      <c r="DXD3" s="125"/>
      <c r="DXE3" s="125"/>
      <c r="DXF3" s="125"/>
      <c r="DXG3" s="125"/>
      <c r="DXI3" s="125"/>
      <c r="DXJ3" s="125"/>
      <c r="DXK3" s="125"/>
      <c r="DXL3" s="125"/>
      <c r="DXM3" s="125"/>
      <c r="DXN3" s="125"/>
      <c r="DXO3" s="125"/>
      <c r="DXP3" s="125"/>
      <c r="DXQ3" s="125"/>
      <c r="DXR3" s="125"/>
      <c r="DXS3" s="125"/>
      <c r="DXT3" s="125"/>
      <c r="DXU3" s="125"/>
      <c r="DXV3" s="125"/>
      <c r="DXW3" s="125"/>
      <c r="DXX3" s="125"/>
      <c r="DXY3" s="125"/>
      <c r="DXZ3" s="125"/>
      <c r="DYA3" s="125"/>
      <c r="DYB3" s="125"/>
      <c r="DYC3" s="125"/>
      <c r="DYD3" s="125"/>
      <c r="DYE3" s="125"/>
      <c r="DYG3" s="125"/>
      <c r="DYH3" s="125"/>
      <c r="DYI3" s="125"/>
      <c r="DYJ3" s="125"/>
      <c r="DYK3" s="125"/>
      <c r="DYL3" s="125"/>
      <c r="DYM3" s="125"/>
      <c r="DYN3" s="125"/>
      <c r="DYO3" s="125"/>
      <c r="DYP3" s="125"/>
      <c r="DYQ3" s="125"/>
      <c r="DYR3" s="125"/>
      <c r="DYS3" s="125"/>
      <c r="DYT3" s="125"/>
      <c r="DYU3" s="125"/>
      <c r="DYV3" s="125"/>
      <c r="DYW3" s="125"/>
      <c r="DYX3" s="125"/>
      <c r="DYY3" s="125"/>
      <c r="DYZ3" s="125"/>
      <c r="DZA3" s="125"/>
      <c r="DZB3" s="125"/>
      <c r="DZC3" s="125"/>
      <c r="DZE3" s="125"/>
      <c r="DZF3" s="125"/>
      <c r="DZG3" s="125"/>
      <c r="DZH3" s="125"/>
      <c r="DZI3" s="125"/>
      <c r="DZJ3" s="125"/>
      <c r="DZK3" s="125"/>
      <c r="DZL3" s="125"/>
      <c r="DZM3" s="125"/>
      <c r="DZN3" s="125"/>
      <c r="DZO3" s="125"/>
      <c r="DZP3" s="125"/>
      <c r="DZQ3" s="125"/>
      <c r="DZR3" s="125"/>
      <c r="DZS3" s="125"/>
      <c r="DZT3" s="125"/>
      <c r="DZU3" s="125"/>
      <c r="DZV3" s="125"/>
      <c r="DZW3" s="125"/>
      <c r="DZX3" s="125"/>
      <c r="DZY3" s="125"/>
      <c r="DZZ3" s="125"/>
      <c r="EAA3" s="125"/>
      <c r="EAC3" s="125"/>
      <c r="EAD3" s="125"/>
      <c r="EAE3" s="125"/>
      <c r="EAF3" s="125"/>
      <c r="EAG3" s="125"/>
      <c r="EAH3" s="125"/>
      <c r="EAI3" s="125"/>
      <c r="EAJ3" s="125"/>
      <c r="EAK3" s="125"/>
      <c r="EAL3" s="125"/>
      <c r="EAM3" s="125"/>
      <c r="EAN3" s="125"/>
      <c r="EAO3" s="125"/>
      <c r="EAP3" s="125"/>
      <c r="EAQ3" s="125"/>
      <c r="EAR3" s="125"/>
      <c r="EAS3" s="125"/>
      <c r="EAT3" s="125"/>
      <c r="EAU3" s="125"/>
      <c r="EAV3" s="125"/>
      <c r="EAW3" s="125"/>
      <c r="EAX3" s="125"/>
      <c r="EAY3" s="125"/>
      <c r="EBA3" s="125"/>
      <c r="EBB3" s="125"/>
      <c r="EBC3" s="125"/>
      <c r="EBD3" s="125"/>
      <c r="EBE3" s="125"/>
      <c r="EBF3" s="125"/>
      <c r="EBG3" s="125"/>
      <c r="EBH3" s="125"/>
      <c r="EBI3" s="125"/>
      <c r="EBJ3" s="125"/>
      <c r="EBK3" s="125"/>
      <c r="EBL3" s="125"/>
      <c r="EBM3" s="125"/>
      <c r="EBN3" s="125"/>
      <c r="EBO3" s="125"/>
      <c r="EBP3" s="125"/>
      <c r="EBQ3" s="125"/>
      <c r="EBR3" s="125"/>
      <c r="EBS3" s="125"/>
      <c r="EBT3" s="125"/>
      <c r="EBU3" s="125"/>
      <c r="EBV3" s="125"/>
      <c r="EBW3" s="125"/>
      <c r="EBY3" s="125"/>
      <c r="EBZ3" s="125"/>
      <c r="ECA3" s="125"/>
      <c r="ECB3" s="125"/>
      <c r="ECC3" s="125"/>
      <c r="ECD3" s="125"/>
      <c r="ECE3" s="125"/>
      <c r="ECF3" s="125"/>
      <c r="ECG3" s="125"/>
      <c r="ECH3" s="125"/>
      <c r="ECI3" s="125"/>
      <c r="ECJ3" s="125"/>
      <c r="ECK3" s="125"/>
      <c r="ECL3" s="125"/>
      <c r="ECM3" s="125"/>
      <c r="ECN3" s="125"/>
      <c r="ECO3" s="125"/>
      <c r="ECP3" s="125"/>
      <c r="ECQ3" s="125"/>
      <c r="ECR3" s="125"/>
      <c r="ECS3" s="125"/>
      <c r="ECT3" s="125"/>
      <c r="ECU3" s="125"/>
      <c r="ECW3" s="125"/>
      <c r="ECX3" s="125"/>
      <c r="ECY3" s="125"/>
      <c r="ECZ3" s="125"/>
      <c r="EDA3" s="125"/>
      <c r="EDB3" s="125"/>
      <c r="EDC3" s="125"/>
      <c r="EDD3" s="125"/>
      <c r="EDE3" s="125"/>
      <c r="EDF3" s="125"/>
      <c r="EDG3" s="125"/>
      <c r="EDH3" s="125"/>
      <c r="EDI3" s="125"/>
      <c r="EDJ3" s="125"/>
      <c r="EDK3" s="125"/>
      <c r="EDL3" s="125"/>
      <c r="EDM3" s="125"/>
      <c r="EDN3" s="125"/>
      <c r="EDO3" s="125"/>
      <c r="EDP3" s="125"/>
      <c r="EDQ3" s="125"/>
      <c r="EDR3" s="125"/>
      <c r="EDS3" s="125"/>
      <c r="EDU3" s="125"/>
      <c r="EDV3" s="125"/>
      <c r="EDW3" s="125"/>
      <c r="EDX3" s="125"/>
      <c r="EDY3" s="125"/>
      <c r="EDZ3" s="125"/>
      <c r="EEA3" s="125"/>
      <c r="EEB3" s="125"/>
      <c r="EEC3" s="125"/>
      <c r="EED3" s="125"/>
      <c r="EEE3" s="125"/>
      <c r="EEF3" s="125"/>
      <c r="EEG3" s="125"/>
      <c r="EEH3" s="125"/>
      <c r="EEI3" s="125"/>
      <c r="EEJ3" s="125"/>
      <c r="EEK3" s="125"/>
      <c r="EEL3" s="125"/>
      <c r="EEM3" s="125"/>
      <c r="EEN3" s="125"/>
      <c r="EEO3" s="125"/>
      <c r="EEP3" s="125"/>
      <c r="EEQ3" s="125"/>
      <c r="EES3" s="125"/>
      <c r="EET3" s="125"/>
      <c r="EEU3" s="125"/>
      <c r="EEV3" s="125"/>
      <c r="EEW3" s="125"/>
      <c r="EEX3" s="125"/>
      <c r="EEY3" s="125"/>
      <c r="EEZ3" s="125"/>
      <c r="EFA3" s="125"/>
      <c r="EFB3" s="125"/>
      <c r="EFC3" s="125"/>
      <c r="EFD3" s="125"/>
      <c r="EFE3" s="125"/>
      <c r="EFF3" s="125"/>
      <c r="EFG3" s="125"/>
      <c r="EFH3" s="125"/>
      <c r="EFI3" s="125"/>
      <c r="EFJ3" s="125"/>
      <c r="EFK3" s="125"/>
      <c r="EFL3" s="125"/>
      <c r="EFM3" s="125"/>
      <c r="EFN3" s="125"/>
      <c r="EFO3" s="125"/>
      <c r="EFQ3" s="125"/>
      <c r="EFR3" s="125"/>
      <c r="EFS3" s="125"/>
      <c r="EFT3" s="125"/>
      <c r="EFU3" s="125"/>
      <c r="EFV3" s="125"/>
      <c r="EFW3" s="125"/>
      <c r="EFX3" s="125"/>
      <c r="EFY3" s="125"/>
      <c r="EFZ3" s="125"/>
      <c r="EGA3" s="125"/>
      <c r="EGB3" s="125"/>
      <c r="EGC3" s="125"/>
      <c r="EGD3" s="125"/>
      <c r="EGE3" s="125"/>
      <c r="EGF3" s="125"/>
      <c r="EGG3" s="125"/>
      <c r="EGH3" s="125"/>
      <c r="EGI3" s="125"/>
      <c r="EGJ3" s="125"/>
      <c r="EGK3" s="125"/>
      <c r="EGL3" s="125"/>
      <c r="EGM3" s="125"/>
      <c r="EGO3" s="125"/>
      <c r="EGP3" s="125"/>
      <c r="EGQ3" s="125"/>
      <c r="EGR3" s="125"/>
      <c r="EGS3" s="125"/>
      <c r="EGT3" s="125"/>
      <c r="EGU3" s="125"/>
      <c r="EGV3" s="125"/>
      <c r="EGW3" s="125"/>
      <c r="EGX3" s="125"/>
      <c r="EGY3" s="125"/>
      <c r="EGZ3" s="125"/>
      <c r="EHA3" s="125"/>
      <c r="EHB3" s="125"/>
      <c r="EHC3" s="125"/>
      <c r="EHD3" s="125"/>
      <c r="EHE3" s="125"/>
      <c r="EHF3" s="125"/>
      <c r="EHG3" s="125"/>
      <c r="EHH3" s="125"/>
      <c r="EHI3" s="125"/>
      <c r="EHJ3" s="125"/>
      <c r="EHK3" s="125"/>
      <c r="EHM3" s="125"/>
      <c r="EHN3" s="125"/>
      <c r="EHO3" s="125"/>
      <c r="EHP3" s="125"/>
      <c r="EHQ3" s="125"/>
      <c r="EHR3" s="125"/>
      <c r="EHS3" s="125"/>
      <c r="EHT3" s="125"/>
      <c r="EHU3" s="125"/>
      <c r="EHV3" s="125"/>
      <c r="EHW3" s="125"/>
      <c r="EHX3" s="125"/>
      <c r="EHY3" s="125"/>
      <c r="EHZ3" s="125"/>
      <c r="EIA3" s="125"/>
      <c r="EIB3" s="125"/>
      <c r="EIC3" s="125"/>
      <c r="EID3" s="125"/>
      <c r="EIE3" s="125"/>
      <c r="EIF3" s="125"/>
      <c r="EIG3" s="125"/>
      <c r="EIH3" s="125"/>
      <c r="EII3" s="125"/>
      <c r="EIK3" s="125"/>
      <c r="EIL3" s="125"/>
      <c r="EIM3" s="125"/>
      <c r="EIN3" s="125"/>
      <c r="EIO3" s="125"/>
      <c r="EIP3" s="125"/>
      <c r="EIQ3" s="125"/>
      <c r="EIR3" s="125"/>
      <c r="EIS3" s="125"/>
      <c r="EIT3" s="125"/>
      <c r="EIU3" s="125"/>
      <c r="EIV3" s="125"/>
      <c r="EIW3" s="125"/>
      <c r="EIX3" s="125"/>
      <c r="EIY3" s="125"/>
      <c r="EIZ3" s="125"/>
      <c r="EJA3" s="125"/>
      <c r="EJB3" s="125"/>
      <c r="EJC3" s="125"/>
      <c r="EJD3" s="125"/>
      <c r="EJE3" s="125"/>
      <c r="EJF3" s="125"/>
      <c r="EJG3" s="125"/>
      <c r="EJI3" s="125"/>
      <c r="EJJ3" s="125"/>
      <c r="EJK3" s="125"/>
      <c r="EJL3" s="125"/>
      <c r="EJM3" s="125"/>
      <c r="EJN3" s="125"/>
      <c r="EJO3" s="125"/>
      <c r="EJP3" s="125"/>
      <c r="EJQ3" s="125"/>
      <c r="EJR3" s="125"/>
      <c r="EJS3" s="125"/>
      <c r="EJT3" s="125"/>
      <c r="EJU3" s="125"/>
      <c r="EJV3" s="125"/>
      <c r="EJW3" s="125"/>
      <c r="EJX3" s="125"/>
      <c r="EJY3" s="125"/>
      <c r="EJZ3" s="125"/>
      <c r="EKA3" s="125"/>
      <c r="EKB3" s="125"/>
      <c r="EKC3" s="125"/>
      <c r="EKD3" s="125"/>
      <c r="EKE3" s="125"/>
      <c r="EKG3" s="125"/>
      <c r="EKH3" s="125"/>
      <c r="EKI3" s="125"/>
      <c r="EKJ3" s="125"/>
      <c r="EKK3" s="125"/>
      <c r="EKL3" s="125"/>
      <c r="EKM3" s="125"/>
      <c r="EKN3" s="125"/>
      <c r="EKO3" s="125"/>
      <c r="EKP3" s="125"/>
      <c r="EKQ3" s="125"/>
      <c r="EKR3" s="125"/>
      <c r="EKS3" s="125"/>
      <c r="EKT3" s="125"/>
      <c r="EKU3" s="125"/>
      <c r="EKV3" s="125"/>
      <c r="EKW3" s="125"/>
      <c r="EKX3" s="125"/>
      <c r="EKY3" s="125"/>
      <c r="EKZ3" s="125"/>
      <c r="ELA3" s="125"/>
      <c r="ELB3" s="125"/>
      <c r="ELC3" s="125"/>
      <c r="ELE3" s="125"/>
      <c r="ELF3" s="125"/>
      <c r="ELG3" s="125"/>
      <c r="ELH3" s="125"/>
      <c r="ELI3" s="125"/>
      <c r="ELJ3" s="125"/>
      <c r="ELK3" s="125"/>
      <c r="ELL3" s="125"/>
      <c r="ELM3" s="125"/>
      <c r="ELN3" s="125"/>
      <c r="ELO3" s="125"/>
      <c r="ELP3" s="125"/>
      <c r="ELQ3" s="125"/>
      <c r="ELR3" s="125"/>
      <c r="ELS3" s="125"/>
      <c r="ELT3" s="125"/>
      <c r="ELU3" s="125"/>
      <c r="ELV3" s="125"/>
      <c r="ELW3" s="125"/>
      <c r="ELX3" s="125"/>
      <c r="ELY3" s="125"/>
      <c r="ELZ3" s="125"/>
      <c r="EMA3" s="125"/>
      <c r="EMC3" s="125"/>
      <c r="EMD3" s="125"/>
      <c r="EME3" s="125"/>
      <c r="EMF3" s="125"/>
      <c r="EMG3" s="125"/>
      <c r="EMH3" s="125"/>
      <c r="EMI3" s="125"/>
      <c r="EMJ3" s="125"/>
      <c r="EMK3" s="125"/>
      <c r="EML3" s="125"/>
      <c r="EMM3" s="125"/>
      <c r="EMN3" s="125"/>
      <c r="EMO3" s="125"/>
      <c r="EMP3" s="125"/>
      <c r="EMQ3" s="125"/>
      <c r="EMR3" s="125"/>
      <c r="EMS3" s="125"/>
      <c r="EMT3" s="125"/>
      <c r="EMU3" s="125"/>
      <c r="EMV3" s="125"/>
      <c r="EMW3" s="125"/>
      <c r="EMX3" s="125"/>
      <c r="EMY3" s="125"/>
      <c r="ENA3" s="125"/>
      <c r="ENB3" s="125"/>
      <c r="ENC3" s="125"/>
      <c r="END3" s="125"/>
      <c r="ENE3" s="125"/>
      <c r="ENF3" s="125"/>
      <c r="ENG3" s="125"/>
      <c r="ENH3" s="125"/>
      <c r="ENI3" s="125"/>
      <c r="ENJ3" s="125"/>
      <c r="ENK3" s="125"/>
      <c r="ENL3" s="125"/>
      <c r="ENM3" s="125"/>
      <c r="ENN3" s="125"/>
      <c r="ENO3" s="125"/>
      <c r="ENP3" s="125"/>
      <c r="ENQ3" s="125"/>
      <c r="ENR3" s="125"/>
      <c r="ENS3" s="125"/>
      <c r="ENT3" s="125"/>
      <c r="ENU3" s="125"/>
      <c r="ENV3" s="125"/>
      <c r="ENW3" s="125"/>
      <c r="ENY3" s="125"/>
      <c r="ENZ3" s="125"/>
      <c r="EOA3" s="125"/>
      <c r="EOB3" s="125"/>
      <c r="EOC3" s="125"/>
      <c r="EOD3" s="125"/>
      <c r="EOE3" s="125"/>
      <c r="EOF3" s="125"/>
      <c r="EOG3" s="125"/>
      <c r="EOH3" s="125"/>
      <c r="EOI3" s="125"/>
      <c r="EOJ3" s="125"/>
      <c r="EOK3" s="125"/>
      <c r="EOL3" s="125"/>
      <c r="EOM3" s="125"/>
      <c r="EON3" s="125"/>
      <c r="EOO3" s="125"/>
      <c r="EOP3" s="125"/>
      <c r="EOQ3" s="125"/>
      <c r="EOR3" s="125"/>
      <c r="EOS3" s="125"/>
      <c r="EOT3" s="125"/>
      <c r="EOU3" s="125"/>
      <c r="EOW3" s="125"/>
      <c r="EOX3" s="125"/>
      <c r="EOY3" s="125"/>
      <c r="EOZ3" s="125"/>
      <c r="EPA3" s="125"/>
      <c r="EPB3" s="125"/>
      <c r="EPC3" s="125"/>
      <c r="EPD3" s="125"/>
      <c r="EPE3" s="125"/>
      <c r="EPF3" s="125"/>
      <c r="EPG3" s="125"/>
      <c r="EPH3" s="125"/>
      <c r="EPI3" s="125"/>
      <c r="EPJ3" s="125"/>
      <c r="EPK3" s="125"/>
      <c r="EPL3" s="125"/>
      <c r="EPM3" s="125"/>
      <c r="EPN3" s="125"/>
      <c r="EPO3" s="125"/>
      <c r="EPP3" s="125"/>
      <c r="EPQ3" s="125"/>
      <c r="EPR3" s="125"/>
      <c r="EPS3" s="125"/>
      <c r="EPU3" s="125"/>
      <c r="EPV3" s="125"/>
      <c r="EPW3" s="125"/>
      <c r="EPX3" s="125"/>
      <c r="EPY3" s="125"/>
      <c r="EPZ3" s="125"/>
      <c r="EQA3" s="125"/>
      <c r="EQB3" s="125"/>
      <c r="EQC3" s="125"/>
      <c r="EQD3" s="125"/>
      <c r="EQE3" s="125"/>
      <c r="EQF3" s="125"/>
      <c r="EQG3" s="125"/>
      <c r="EQH3" s="125"/>
      <c r="EQI3" s="125"/>
      <c r="EQJ3" s="125"/>
      <c r="EQK3" s="125"/>
      <c r="EQL3" s="125"/>
      <c r="EQM3" s="125"/>
      <c r="EQN3" s="125"/>
      <c r="EQO3" s="125"/>
      <c r="EQP3" s="125"/>
      <c r="EQQ3" s="125"/>
      <c r="EQS3" s="125"/>
      <c r="EQT3" s="125"/>
      <c r="EQU3" s="125"/>
      <c r="EQV3" s="125"/>
      <c r="EQW3" s="125"/>
      <c r="EQX3" s="125"/>
      <c r="EQY3" s="125"/>
      <c r="EQZ3" s="125"/>
      <c r="ERA3" s="125"/>
      <c r="ERB3" s="125"/>
      <c r="ERC3" s="125"/>
      <c r="ERD3" s="125"/>
      <c r="ERE3" s="125"/>
      <c r="ERF3" s="125"/>
      <c r="ERG3" s="125"/>
      <c r="ERH3" s="125"/>
      <c r="ERI3" s="125"/>
      <c r="ERJ3" s="125"/>
      <c r="ERK3" s="125"/>
      <c r="ERL3" s="125"/>
      <c r="ERM3" s="125"/>
      <c r="ERN3" s="125"/>
      <c r="ERO3" s="125"/>
      <c r="ERQ3" s="125"/>
      <c r="ERR3" s="125"/>
      <c r="ERS3" s="125"/>
      <c r="ERT3" s="125"/>
      <c r="ERU3" s="125"/>
      <c r="ERV3" s="125"/>
      <c r="ERW3" s="125"/>
      <c r="ERX3" s="125"/>
      <c r="ERY3" s="125"/>
      <c r="ERZ3" s="125"/>
      <c r="ESA3" s="125"/>
      <c r="ESB3" s="125"/>
      <c r="ESC3" s="125"/>
      <c r="ESD3" s="125"/>
      <c r="ESE3" s="125"/>
      <c r="ESF3" s="125"/>
      <c r="ESG3" s="125"/>
      <c r="ESH3" s="125"/>
      <c r="ESI3" s="125"/>
      <c r="ESJ3" s="125"/>
      <c r="ESK3" s="125"/>
      <c r="ESL3" s="125"/>
      <c r="ESM3" s="125"/>
      <c r="ESO3" s="125"/>
      <c r="ESP3" s="125"/>
      <c r="ESQ3" s="125"/>
      <c r="ESR3" s="125"/>
      <c r="ESS3" s="125"/>
      <c r="EST3" s="125"/>
      <c r="ESU3" s="125"/>
      <c r="ESV3" s="125"/>
      <c r="ESW3" s="125"/>
      <c r="ESX3" s="125"/>
      <c r="ESY3" s="125"/>
      <c r="ESZ3" s="125"/>
      <c r="ETA3" s="125"/>
      <c r="ETB3" s="125"/>
      <c r="ETC3" s="125"/>
      <c r="ETD3" s="125"/>
      <c r="ETE3" s="125"/>
      <c r="ETF3" s="125"/>
      <c r="ETG3" s="125"/>
      <c r="ETH3" s="125"/>
      <c r="ETI3" s="125"/>
      <c r="ETJ3" s="125"/>
      <c r="ETK3" s="125"/>
      <c r="ETM3" s="125"/>
      <c r="ETN3" s="125"/>
      <c r="ETO3" s="125"/>
      <c r="ETP3" s="125"/>
      <c r="ETQ3" s="125"/>
      <c r="ETR3" s="125"/>
      <c r="ETS3" s="125"/>
      <c r="ETT3" s="125"/>
      <c r="ETU3" s="125"/>
      <c r="ETV3" s="125"/>
      <c r="ETW3" s="125"/>
      <c r="ETX3" s="125"/>
      <c r="ETY3" s="125"/>
      <c r="ETZ3" s="125"/>
      <c r="EUA3" s="125"/>
      <c r="EUB3" s="125"/>
      <c r="EUC3" s="125"/>
      <c r="EUD3" s="125"/>
      <c r="EUE3" s="125"/>
      <c r="EUF3" s="125"/>
      <c r="EUG3" s="125"/>
      <c r="EUH3" s="125"/>
      <c r="EUI3" s="125"/>
      <c r="EUK3" s="125"/>
      <c r="EUL3" s="125"/>
      <c r="EUM3" s="125"/>
      <c r="EUN3" s="125"/>
      <c r="EUO3" s="125"/>
      <c r="EUP3" s="125"/>
      <c r="EUQ3" s="125"/>
      <c r="EUR3" s="125"/>
      <c r="EUS3" s="125"/>
      <c r="EUT3" s="125"/>
      <c r="EUU3" s="125"/>
      <c r="EUV3" s="125"/>
      <c r="EUW3" s="125"/>
      <c r="EUX3" s="125"/>
      <c r="EUY3" s="125"/>
      <c r="EUZ3" s="125"/>
      <c r="EVA3" s="125"/>
      <c r="EVB3" s="125"/>
      <c r="EVC3" s="125"/>
      <c r="EVD3" s="125"/>
      <c r="EVE3" s="125"/>
      <c r="EVF3" s="125"/>
      <c r="EVG3" s="125"/>
      <c r="EVI3" s="125"/>
      <c r="EVJ3" s="125"/>
      <c r="EVK3" s="125"/>
      <c r="EVL3" s="125"/>
      <c r="EVM3" s="125"/>
      <c r="EVN3" s="125"/>
      <c r="EVO3" s="125"/>
      <c r="EVP3" s="125"/>
      <c r="EVQ3" s="125"/>
      <c r="EVR3" s="125"/>
      <c r="EVS3" s="125"/>
      <c r="EVT3" s="125"/>
      <c r="EVU3" s="125"/>
      <c r="EVV3" s="125"/>
      <c r="EVW3" s="125"/>
      <c r="EVX3" s="125"/>
      <c r="EVY3" s="125"/>
      <c r="EVZ3" s="125"/>
      <c r="EWA3" s="125"/>
      <c r="EWB3" s="125"/>
      <c r="EWC3" s="125"/>
      <c r="EWD3" s="125"/>
      <c r="EWE3" s="125"/>
      <c r="EWG3" s="125"/>
      <c r="EWH3" s="125"/>
      <c r="EWI3" s="125"/>
      <c r="EWJ3" s="125"/>
      <c r="EWK3" s="125"/>
      <c r="EWL3" s="125"/>
      <c r="EWM3" s="125"/>
      <c r="EWN3" s="125"/>
      <c r="EWO3" s="125"/>
      <c r="EWP3" s="125"/>
      <c r="EWQ3" s="125"/>
      <c r="EWR3" s="125"/>
      <c r="EWS3" s="125"/>
      <c r="EWT3" s="125"/>
      <c r="EWU3" s="125"/>
      <c r="EWV3" s="125"/>
      <c r="EWW3" s="125"/>
      <c r="EWX3" s="125"/>
      <c r="EWY3" s="125"/>
      <c r="EWZ3" s="125"/>
      <c r="EXA3" s="125"/>
      <c r="EXB3" s="125"/>
      <c r="EXC3" s="125"/>
      <c r="EXE3" s="125"/>
      <c r="EXF3" s="125"/>
      <c r="EXG3" s="125"/>
      <c r="EXH3" s="125"/>
      <c r="EXI3" s="125"/>
      <c r="EXJ3" s="125"/>
      <c r="EXK3" s="125"/>
      <c r="EXL3" s="125"/>
      <c r="EXM3" s="125"/>
      <c r="EXN3" s="125"/>
      <c r="EXO3" s="125"/>
      <c r="EXP3" s="125"/>
      <c r="EXQ3" s="125"/>
      <c r="EXR3" s="125"/>
      <c r="EXS3" s="125"/>
      <c r="EXT3" s="125"/>
      <c r="EXU3" s="125"/>
      <c r="EXV3" s="125"/>
      <c r="EXW3" s="125"/>
      <c r="EXX3" s="125"/>
      <c r="EXY3" s="125"/>
      <c r="EXZ3" s="125"/>
      <c r="EYA3" s="125"/>
      <c r="EYC3" s="125"/>
      <c r="EYD3" s="125"/>
      <c r="EYE3" s="125"/>
      <c r="EYF3" s="125"/>
      <c r="EYG3" s="125"/>
      <c r="EYH3" s="125"/>
      <c r="EYI3" s="125"/>
      <c r="EYJ3" s="125"/>
      <c r="EYK3" s="125"/>
      <c r="EYL3" s="125"/>
      <c r="EYM3" s="125"/>
      <c r="EYN3" s="125"/>
      <c r="EYO3" s="125"/>
      <c r="EYP3" s="125"/>
      <c r="EYQ3" s="125"/>
      <c r="EYR3" s="125"/>
      <c r="EYS3" s="125"/>
      <c r="EYT3" s="125"/>
      <c r="EYU3" s="125"/>
      <c r="EYV3" s="125"/>
      <c r="EYW3" s="125"/>
      <c r="EYX3" s="125"/>
      <c r="EYY3" s="125"/>
      <c r="EZA3" s="125"/>
      <c r="EZB3" s="125"/>
      <c r="EZC3" s="125"/>
      <c r="EZD3" s="125"/>
      <c r="EZE3" s="125"/>
      <c r="EZF3" s="125"/>
      <c r="EZG3" s="125"/>
      <c r="EZH3" s="125"/>
      <c r="EZI3" s="125"/>
      <c r="EZJ3" s="125"/>
      <c r="EZK3" s="125"/>
      <c r="EZL3" s="125"/>
      <c r="EZM3" s="125"/>
      <c r="EZN3" s="125"/>
      <c r="EZO3" s="125"/>
      <c r="EZP3" s="125"/>
      <c r="EZQ3" s="125"/>
      <c r="EZR3" s="125"/>
      <c r="EZS3" s="125"/>
      <c r="EZT3" s="125"/>
      <c r="EZU3" s="125"/>
      <c r="EZV3" s="125"/>
      <c r="EZW3" s="125"/>
      <c r="EZY3" s="125"/>
      <c r="EZZ3" s="125"/>
      <c r="FAA3" s="125"/>
      <c r="FAB3" s="125"/>
      <c r="FAC3" s="125"/>
      <c r="FAD3" s="125"/>
      <c r="FAE3" s="125"/>
      <c r="FAF3" s="125"/>
      <c r="FAG3" s="125"/>
      <c r="FAH3" s="125"/>
      <c r="FAI3" s="125"/>
      <c r="FAJ3" s="125"/>
      <c r="FAK3" s="125"/>
      <c r="FAL3" s="125"/>
      <c r="FAM3" s="125"/>
      <c r="FAN3" s="125"/>
      <c r="FAO3" s="125"/>
      <c r="FAP3" s="125"/>
      <c r="FAQ3" s="125"/>
      <c r="FAR3" s="125"/>
      <c r="FAS3" s="125"/>
      <c r="FAT3" s="125"/>
      <c r="FAU3" s="125"/>
      <c r="FAW3" s="125"/>
      <c r="FAX3" s="125"/>
      <c r="FAY3" s="125"/>
      <c r="FAZ3" s="125"/>
      <c r="FBA3" s="125"/>
      <c r="FBB3" s="125"/>
      <c r="FBC3" s="125"/>
      <c r="FBD3" s="125"/>
      <c r="FBE3" s="125"/>
      <c r="FBF3" s="125"/>
      <c r="FBG3" s="125"/>
      <c r="FBH3" s="125"/>
      <c r="FBI3" s="125"/>
      <c r="FBJ3" s="125"/>
      <c r="FBK3" s="125"/>
      <c r="FBL3" s="125"/>
      <c r="FBM3" s="125"/>
      <c r="FBN3" s="125"/>
      <c r="FBO3" s="125"/>
      <c r="FBP3" s="125"/>
      <c r="FBQ3" s="125"/>
      <c r="FBR3" s="125"/>
      <c r="FBS3" s="125"/>
      <c r="FBU3" s="125"/>
      <c r="FBV3" s="125"/>
      <c r="FBW3" s="125"/>
      <c r="FBX3" s="125"/>
      <c r="FBY3" s="125"/>
      <c r="FBZ3" s="125"/>
      <c r="FCA3" s="125"/>
      <c r="FCB3" s="125"/>
      <c r="FCC3" s="125"/>
      <c r="FCD3" s="125"/>
      <c r="FCE3" s="125"/>
      <c r="FCF3" s="125"/>
      <c r="FCG3" s="125"/>
      <c r="FCH3" s="125"/>
      <c r="FCI3" s="125"/>
      <c r="FCJ3" s="125"/>
      <c r="FCK3" s="125"/>
      <c r="FCL3" s="125"/>
      <c r="FCM3" s="125"/>
      <c r="FCN3" s="125"/>
      <c r="FCO3" s="125"/>
      <c r="FCP3" s="125"/>
      <c r="FCQ3" s="125"/>
      <c r="FCS3" s="125"/>
      <c r="FCT3" s="125"/>
      <c r="FCU3" s="125"/>
      <c r="FCV3" s="125"/>
      <c r="FCW3" s="125"/>
      <c r="FCX3" s="125"/>
      <c r="FCY3" s="125"/>
      <c r="FCZ3" s="125"/>
      <c r="FDA3" s="125"/>
      <c r="FDB3" s="125"/>
      <c r="FDC3" s="125"/>
      <c r="FDD3" s="125"/>
      <c r="FDE3" s="125"/>
      <c r="FDF3" s="125"/>
      <c r="FDG3" s="125"/>
      <c r="FDH3" s="125"/>
      <c r="FDI3" s="125"/>
      <c r="FDJ3" s="125"/>
      <c r="FDK3" s="125"/>
      <c r="FDL3" s="125"/>
      <c r="FDM3" s="125"/>
      <c r="FDN3" s="125"/>
      <c r="FDO3" s="125"/>
      <c r="FDQ3" s="125"/>
      <c r="FDR3" s="125"/>
      <c r="FDS3" s="125"/>
      <c r="FDT3" s="125"/>
      <c r="FDU3" s="125"/>
      <c r="FDV3" s="125"/>
      <c r="FDW3" s="125"/>
      <c r="FDX3" s="125"/>
      <c r="FDY3" s="125"/>
      <c r="FDZ3" s="125"/>
      <c r="FEA3" s="125"/>
      <c r="FEB3" s="125"/>
      <c r="FEC3" s="125"/>
      <c r="FED3" s="125"/>
      <c r="FEE3" s="125"/>
      <c r="FEF3" s="125"/>
      <c r="FEG3" s="125"/>
      <c r="FEH3" s="125"/>
      <c r="FEI3" s="125"/>
      <c r="FEJ3" s="125"/>
      <c r="FEK3" s="125"/>
      <c r="FEL3" s="125"/>
      <c r="FEM3" s="125"/>
      <c r="FEO3" s="125"/>
      <c r="FEP3" s="125"/>
      <c r="FEQ3" s="125"/>
      <c r="FER3" s="125"/>
      <c r="FES3" s="125"/>
      <c r="FET3" s="125"/>
      <c r="FEU3" s="125"/>
      <c r="FEV3" s="125"/>
      <c r="FEW3" s="125"/>
      <c r="FEX3" s="125"/>
      <c r="FEY3" s="125"/>
      <c r="FEZ3" s="125"/>
      <c r="FFA3" s="125"/>
      <c r="FFB3" s="125"/>
      <c r="FFC3" s="125"/>
      <c r="FFD3" s="125"/>
      <c r="FFE3" s="125"/>
      <c r="FFF3" s="125"/>
      <c r="FFG3" s="125"/>
      <c r="FFH3" s="125"/>
      <c r="FFI3" s="125"/>
      <c r="FFJ3" s="125"/>
      <c r="FFK3" s="125"/>
      <c r="FFM3" s="125"/>
      <c r="FFN3" s="125"/>
      <c r="FFO3" s="125"/>
      <c r="FFP3" s="125"/>
      <c r="FFQ3" s="125"/>
      <c r="FFR3" s="125"/>
      <c r="FFS3" s="125"/>
      <c r="FFT3" s="125"/>
      <c r="FFU3" s="125"/>
      <c r="FFV3" s="125"/>
      <c r="FFW3" s="125"/>
      <c r="FFX3" s="125"/>
      <c r="FFY3" s="125"/>
      <c r="FFZ3" s="125"/>
      <c r="FGA3" s="125"/>
      <c r="FGB3" s="125"/>
      <c r="FGC3" s="125"/>
      <c r="FGD3" s="125"/>
      <c r="FGE3" s="125"/>
      <c r="FGF3" s="125"/>
      <c r="FGG3" s="125"/>
      <c r="FGH3" s="125"/>
      <c r="FGI3" s="125"/>
      <c r="FGK3" s="125"/>
      <c r="FGL3" s="125"/>
      <c r="FGM3" s="125"/>
      <c r="FGN3" s="125"/>
      <c r="FGO3" s="125"/>
      <c r="FGP3" s="125"/>
      <c r="FGQ3" s="125"/>
      <c r="FGR3" s="125"/>
      <c r="FGS3" s="125"/>
      <c r="FGT3" s="125"/>
      <c r="FGU3" s="125"/>
      <c r="FGV3" s="125"/>
      <c r="FGW3" s="125"/>
      <c r="FGX3" s="125"/>
      <c r="FGY3" s="125"/>
      <c r="FGZ3" s="125"/>
      <c r="FHA3" s="125"/>
      <c r="FHB3" s="125"/>
      <c r="FHC3" s="125"/>
      <c r="FHD3" s="125"/>
      <c r="FHE3" s="125"/>
      <c r="FHF3" s="125"/>
      <c r="FHG3" s="125"/>
      <c r="FHI3" s="125"/>
      <c r="FHJ3" s="125"/>
      <c r="FHK3" s="125"/>
      <c r="FHL3" s="125"/>
      <c r="FHM3" s="125"/>
      <c r="FHN3" s="125"/>
      <c r="FHO3" s="125"/>
      <c r="FHP3" s="125"/>
      <c r="FHQ3" s="125"/>
      <c r="FHR3" s="125"/>
      <c r="FHS3" s="125"/>
      <c r="FHT3" s="125"/>
      <c r="FHU3" s="125"/>
      <c r="FHV3" s="125"/>
      <c r="FHW3" s="125"/>
      <c r="FHX3" s="125"/>
      <c r="FHY3" s="125"/>
      <c r="FHZ3" s="125"/>
      <c r="FIA3" s="125"/>
      <c r="FIB3" s="125"/>
      <c r="FIC3" s="125"/>
      <c r="FID3" s="125"/>
      <c r="FIE3" s="125"/>
      <c r="FIG3" s="125"/>
      <c r="FIH3" s="125"/>
      <c r="FII3" s="125"/>
      <c r="FIJ3" s="125"/>
      <c r="FIK3" s="125"/>
      <c r="FIL3" s="125"/>
      <c r="FIM3" s="125"/>
      <c r="FIN3" s="125"/>
      <c r="FIO3" s="125"/>
      <c r="FIP3" s="125"/>
      <c r="FIQ3" s="125"/>
      <c r="FIR3" s="125"/>
      <c r="FIS3" s="125"/>
      <c r="FIT3" s="125"/>
      <c r="FIU3" s="125"/>
      <c r="FIV3" s="125"/>
      <c r="FIW3" s="125"/>
      <c r="FIX3" s="125"/>
      <c r="FIY3" s="125"/>
      <c r="FIZ3" s="125"/>
      <c r="FJA3" s="125"/>
      <c r="FJB3" s="125"/>
      <c r="FJC3" s="125"/>
      <c r="FJE3" s="125"/>
      <c r="FJF3" s="125"/>
      <c r="FJG3" s="125"/>
      <c r="FJH3" s="125"/>
      <c r="FJI3" s="125"/>
      <c r="FJJ3" s="125"/>
      <c r="FJK3" s="125"/>
      <c r="FJL3" s="125"/>
      <c r="FJM3" s="125"/>
      <c r="FJN3" s="125"/>
      <c r="FJO3" s="125"/>
      <c r="FJP3" s="125"/>
      <c r="FJQ3" s="125"/>
      <c r="FJR3" s="125"/>
      <c r="FJS3" s="125"/>
      <c r="FJT3" s="125"/>
      <c r="FJU3" s="125"/>
      <c r="FJV3" s="125"/>
      <c r="FJW3" s="125"/>
      <c r="FJX3" s="125"/>
      <c r="FJY3" s="125"/>
      <c r="FJZ3" s="125"/>
      <c r="FKA3" s="125"/>
      <c r="FKC3" s="125"/>
      <c r="FKD3" s="125"/>
      <c r="FKE3" s="125"/>
      <c r="FKF3" s="125"/>
      <c r="FKG3" s="125"/>
      <c r="FKH3" s="125"/>
      <c r="FKI3" s="125"/>
      <c r="FKJ3" s="125"/>
      <c r="FKK3" s="125"/>
      <c r="FKL3" s="125"/>
      <c r="FKM3" s="125"/>
      <c r="FKN3" s="125"/>
      <c r="FKO3" s="125"/>
      <c r="FKP3" s="125"/>
      <c r="FKQ3" s="125"/>
      <c r="FKR3" s="125"/>
      <c r="FKS3" s="125"/>
      <c r="FKT3" s="125"/>
      <c r="FKU3" s="125"/>
      <c r="FKV3" s="125"/>
      <c r="FKW3" s="125"/>
      <c r="FKX3" s="125"/>
      <c r="FKY3" s="125"/>
      <c r="FLA3" s="125"/>
      <c r="FLB3" s="125"/>
      <c r="FLC3" s="125"/>
      <c r="FLD3" s="125"/>
      <c r="FLE3" s="125"/>
      <c r="FLF3" s="125"/>
      <c r="FLG3" s="125"/>
      <c r="FLH3" s="125"/>
      <c r="FLI3" s="125"/>
      <c r="FLJ3" s="125"/>
      <c r="FLK3" s="125"/>
      <c r="FLL3" s="125"/>
      <c r="FLM3" s="125"/>
      <c r="FLN3" s="125"/>
      <c r="FLO3" s="125"/>
      <c r="FLP3" s="125"/>
      <c r="FLQ3" s="125"/>
      <c r="FLR3" s="125"/>
      <c r="FLS3" s="125"/>
      <c r="FLT3" s="125"/>
      <c r="FLU3" s="125"/>
      <c r="FLV3" s="125"/>
      <c r="FLW3" s="125"/>
      <c r="FLY3" s="125"/>
      <c r="FLZ3" s="125"/>
      <c r="FMA3" s="125"/>
      <c r="FMB3" s="125"/>
      <c r="FMC3" s="125"/>
      <c r="FMD3" s="125"/>
      <c r="FME3" s="125"/>
      <c r="FMF3" s="125"/>
      <c r="FMG3" s="125"/>
      <c r="FMH3" s="125"/>
      <c r="FMI3" s="125"/>
      <c r="FMJ3" s="125"/>
      <c r="FMK3" s="125"/>
      <c r="FML3" s="125"/>
      <c r="FMM3" s="125"/>
      <c r="FMN3" s="125"/>
      <c r="FMO3" s="125"/>
      <c r="FMP3" s="125"/>
      <c r="FMQ3" s="125"/>
      <c r="FMR3" s="125"/>
      <c r="FMS3" s="125"/>
      <c r="FMT3" s="125"/>
      <c r="FMU3" s="125"/>
      <c r="FMW3" s="125"/>
      <c r="FMX3" s="125"/>
      <c r="FMY3" s="125"/>
      <c r="FMZ3" s="125"/>
      <c r="FNA3" s="125"/>
      <c r="FNB3" s="125"/>
      <c r="FNC3" s="125"/>
      <c r="FND3" s="125"/>
      <c r="FNE3" s="125"/>
      <c r="FNF3" s="125"/>
      <c r="FNG3" s="125"/>
      <c r="FNH3" s="125"/>
      <c r="FNI3" s="125"/>
      <c r="FNJ3" s="125"/>
      <c r="FNK3" s="125"/>
      <c r="FNL3" s="125"/>
      <c r="FNM3" s="125"/>
      <c r="FNN3" s="125"/>
      <c r="FNO3" s="125"/>
      <c r="FNP3" s="125"/>
      <c r="FNQ3" s="125"/>
      <c r="FNR3" s="125"/>
      <c r="FNS3" s="125"/>
      <c r="FNU3" s="125"/>
      <c r="FNV3" s="125"/>
      <c r="FNW3" s="125"/>
      <c r="FNX3" s="125"/>
      <c r="FNY3" s="125"/>
      <c r="FNZ3" s="125"/>
      <c r="FOA3" s="125"/>
      <c r="FOB3" s="125"/>
      <c r="FOC3" s="125"/>
      <c r="FOD3" s="125"/>
      <c r="FOE3" s="125"/>
      <c r="FOF3" s="125"/>
      <c r="FOG3" s="125"/>
      <c r="FOH3" s="125"/>
      <c r="FOI3" s="125"/>
      <c r="FOJ3" s="125"/>
      <c r="FOK3" s="125"/>
      <c r="FOL3" s="125"/>
      <c r="FOM3" s="125"/>
      <c r="FON3" s="125"/>
      <c r="FOO3" s="125"/>
      <c r="FOP3" s="125"/>
      <c r="FOQ3" s="125"/>
      <c r="FOS3" s="125"/>
      <c r="FOT3" s="125"/>
      <c r="FOU3" s="125"/>
      <c r="FOV3" s="125"/>
      <c r="FOW3" s="125"/>
      <c r="FOX3" s="125"/>
      <c r="FOY3" s="125"/>
      <c r="FOZ3" s="125"/>
      <c r="FPA3" s="125"/>
      <c r="FPB3" s="125"/>
      <c r="FPC3" s="125"/>
      <c r="FPD3" s="125"/>
      <c r="FPE3" s="125"/>
      <c r="FPF3" s="125"/>
      <c r="FPG3" s="125"/>
      <c r="FPH3" s="125"/>
      <c r="FPI3" s="125"/>
      <c r="FPJ3" s="125"/>
      <c r="FPK3" s="125"/>
      <c r="FPL3" s="125"/>
      <c r="FPM3" s="125"/>
      <c r="FPN3" s="125"/>
      <c r="FPO3" s="125"/>
      <c r="FPQ3" s="125"/>
      <c r="FPR3" s="125"/>
      <c r="FPS3" s="125"/>
      <c r="FPT3" s="125"/>
      <c r="FPU3" s="125"/>
      <c r="FPV3" s="125"/>
      <c r="FPW3" s="125"/>
      <c r="FPX3" s="125"/>
      <c r="FPY3" s="125"/>
      <c r="FPZ3" s="125"/>
      <c r="FQA3" s="125"/>
      <c r="FQB3" s="125"/>
      <c r="FQC3" s="125"/>
      <c r="FQD3" s="125"/>
      <c r="FQE3" s="125"/>
      <c r="FQF3" s="125"/>
      <c r="FQG3" s="125"/>
      <c r="FQH3" s="125"/>
      <c r="FQI3" s="125"/>
      <c r="FQJ3" s="125"/>
      <c r="FQK3" s="125"/>
      <c r="FQL3" s="125"/>
      <c r="FQM3" s="125"/>
      <c r="FQO3" s="125"/>
      <c r="FQP3" s="125"/>
      <c r="FQQ3" s="125"/>
      <c r="FQR3" s="125"/>
      <c r="FQS3" s="125"/>
      <c r="FQT3" s="125"/>
      <c r="FQU3" s="125"/>
      <c r="FQV3" s="125"/>
      <c r="FQW3" s="125"/>
      <c r="FQX3" s="125"/>
      <c r="FQY3" s="125"/>
      <c r="FQZ3" s="125"/>
      <c r="FRA3" s="125"/>
      <c r="FRB3" s="125"/>
      <c r="FRC3" s="125"/>
      <c r="FRD3" s="125"/>
      <c r="FRE3" s="125"/>
      <c r="FRF3" s="125"/>
      <c r="FRG3" s="125"/>
      <c r="FRH3" s="125"/>
      <c r="FRI3" s="125"/>
      <c r="FRJ3" s="125"/>
      <c r="FRK3" s="125"/>
      <c r="FRM3" s="125"/>
      <c r="FRN3" s="125"/>
      <c r="FRO3" s="125"/>
      <c r="FRP3" s="125"/>
      <c r="FRQ3" s="125"/>
      <c r="FRR3" s="125"/>
      <c r="FRS3" s="125"/>
      <c r="FRT3" s="125"/>
      <c r="FRU3" s="125"/>
      <c r="FRV3" s="125"/>
      <c r="FRW3" s="125"/>
      <c r="FRX3" s="125"/>
      <c r="FRY3" s="125"/>
      <c r="FRZ3" s="125"/>
      <c r="FSA3" s="125"/>
      <c r="FSB3" s="125"/>
      <c r="FSC3" s="125"/>
      <c r="FSD3" s="125"/>
      <c r="FSE3" s="125"/>
      <c r="FSF3" s="125"/>
      <c r="FSG3" s="125"/>
      <c r="FSH3" s="125"/>
      <c r="FSI3" s="125"/>
      <c r="FSK3" s="125"/>
      <c r="FSL3" s="125"/>
      <c r="FSM3" s="125"/>
      <c r="FSN3" s="125"/>
      <c r="FSO3" s="125"/>
      <c r="FSP3" s="125"/>
      <c r="FSQ3" s="125"/>
      <c r="FSR3" s="125"/>
      <c r="FSS3" s="125"/>
      <c r="FST3" s="125"/>
      <c r="FSU3" s="125"/>
      <c r="FSV3" s="125"/>
      <c r="FSW3" s="125"/>
      <c r="FSX3" s="125"/>
      <c r="FSY3" s="125"/>
      <c r="FSZ3" s="125"/>
      <c r="FTA3" s="125"/>
      <c r="FTB3" s="125"/>
      <c r="FTC3" s="125"/>
      <c r="FTD3" s="125"/>
      <c r="FTE3" s="125"/>
      <c r="FTF3" s="125"/>
      <c r="FTG3" s="125"/>
      <c r="FTI3" s="125"/>
      <c r="FTJ3" s="125"/>
      <c r="FTK3" s="125"/>
      <c r="FTL3" s="125"/>
      <c r="FTM3" s="125"/>
      <c r="FTN3" s="125"/>
      <c r="FTO3" s="125"/>
      <c r="FTP3" s="125"/>
      <c r="FTQ3" s="125"/>
      <c r="FTR3" s="125"/>
      <c r="FTS3" s="125"/>
      <c r="FTT3" s="125"/>
      <c r="FTU3" s="125"/>
      <c r="FTV3" s="125"/>
      <c r="FTW3" s="125"/>
      <c r="FTX3" s="125"/>
      <c r="FTY3" s="125"/>
      <c r="FTZ3" s="125"/>
      <c r="FUA3" s="125"/>
      <c r="FUB3" s="125"/>
      <c r="FUC3" s="125"/>
      <c r="FUD3" s="125"/>
      <c r="FUE3" s="125"/>
      <c r="FUG3" s="125"/>
      <c r="FUH3" s="125"/>
      <c r="FUI3" s="125"/>
      <c r="FUJ3" s="125"/>
      <c r="FUK3" s="125"/>
      <c r="FUL3" s="125"/>
      <c r="FUM3" s="125"/>
      <c r="FUN3" s="125"/>
      <c r="FUO3" s="125"/>
      <c r="FUP3" s="125"/>
      <c r="FUQ3" s="125"/>
      <c r="FUR3" s="125"/>
      <c r="FUS3" s="125"/>
      <c r="FUT3" s="125"/>
      <c r="FUU3" s="125"/>
      <c r="FUV3" s="125"/>
      <c r="FUW3" s="125"/>
      <c r="FUX3" s="125"/>
      <c r="FUY3" s="125"/>
      <c r="FUZ3" s="125"/>
      <c r="FVA3" s="125"/>
      <c r="FVB3" s="125"/>
      <c r="FVC3" s="125"/>
      <c r="FVE3" s="125"/>
      <c r="FVF3" s="125"/>
      <c r="FVG3" s="125"/>
      <c r="FVH3" s="125"/>
      <c r="FVI3" s="125"/>
      <c r="FVJ3" s="125"/>
      <c r="FVK3" s="125"/>
      <c r="FVL3" s="125"/>
      <c r="FVM3" s="125"/>
      <c r="FVN3" s="125"/>
      <c r="FVO3" s="125"/>
      <c r="FVP3" s="125"/>
      <c r="FVQ3" s="125"/>
      <c r="FVR3" s="125"/>
      <c r="FVS3" s="125"/>
      <c r="FVT3" s="125"/>
      <c r="FVU3" s="125"/>
      <c r="FVV3" s="125"/>
      <c r="FVW3" s="125"/>
      <c r="FVX3" s="125"/>
      <c r="FVY3" s="125"/>
      <c r="FVZ3" s="125"/>
      <c r="FWA3" s="125"/>
      <c r="FWC3" s="125"/>
      <c r="FWD3" s="125"/>
      <c r="FWE3" s="125"/>
      <c r="FWF3" s="125"/>
      <c r="FWG3" s="125"/>
      <c r="FWH3" s="125"/>
      <c r="FWI3" s="125"/>
      <c r="FWJ3" s="125"/>
      <c r="FWK3" s="125"/>
      <c r="FWL3" s="125"/>
      <c r="FWM3" s="125"/>
      <c r="FWN3" s="125"/>
      <c r="FWO3" s="125"/>
      <c r="FWP3" s="125"/>
      <c r="FWQ3" s="125"/>
      <c r="FWR3" s="125"/>
      <c r="FWS3" s="125"/>
      <c r="FWT3" s="125"/>
      <c r="FWU3" s="125"/>
      <c r="FWV3" s="125"/>
      <c r="FWW3" s="125"/>
      <c r="FWX3" s="125"/>
      <c r="FWY3" s="125"/>
      <c r="FXA3" s="125"/>
      <c r="FXB3" s="125"/>
      <c r="FXC3" s="125"/>
      <c r="FXD3" s="125"/>
      <c r="FXE3" s="125"/>
      <c r="FXF3" s="125"/>
      <c r="FXG3" s="125"/>
      <c r="FXH3" s="125"/>
      <c r="FXI3" s="125"/>
      <c r="FXJ3" s="125"/>
      <c r="FXK3" s="125"/>
      <c r="FXL3" s="125"/>
      <c r="FXM3" s="125"/>
      <c r="FXN3" s="125"/>
      <c r="FXO3" s="125"/>
      <c r="FXP3" s="125"/>
      <c r="FXQ3" s="125"/>
      <c r="FXR3" s="125"/>
      <c r="FXS3" s="125"/>
      <c r="FXT3" s="125"/>
      <c r="FXU3" s="125"/>
      <c r="FXV3" s="125"/>
      <c r="FXW3" s="125"/>
      <c r="FXY3" s="125"/>
      <c r="FXZ3" s="125"/>
      <c r="FYA3" s="125"/>
      <c r="FYB3" s="125"/>
      <c r="FYC3" s="125"/>
      <c r="FYD3" s="125"/>
      <c r="FYE3" s="125"/>
      <c r="FYF3" s="125"/>
      <c r="FYG3" s="125"/>
      <c r="FYH3" s="125"/>
      <c r="FYI3" s="125"/>
      <c r="FYJ3" s="125"/>
      <c r="FYK3" s="125"/>
      <c r="FYL3" s="125"/>
      <c r="FYM3" s="125"/>
      <c r="FYN3" s="125"/>
      <c r="FYO3" s="125"/>
      <c r="FYP3" s="125"/>
      <c r="FYQ3" s="125"/>
      <c r="FYR3" s="125"/>
      <c r="FYS3" s="125"/>
      <c r="FYT3" s="125"/>
      <c r="FYU3" s="125"/>
      <c r="FYW3" s="125"/>
      <c r="FYX3" s="125"/>
      <c r="FYY3" s="125"/>
      <c r="FYZ3" s="125"/>
      <c r="FZA3" s="125"/>
      <c r="FZB3" s="125"/>
      <c r="FZC3" s="125"/>
      <c r="FZD3" s="125"/>
      <c r="FZE3" s="125"/>
      <c r="FZF3" s="125"/>
      <c r="FZG3" s="125"/>
      <c r="FZH3" s="125"/>
      <c r="FZI3" s="125"/>
      <c r="FZJ3" s="125"/>
      <c r="FZK3" s="125"/>
      <c r="FZL3" s="125"/>
      <c r="FZM3" s="125"/>
      <c r="FZN3" s="125"/>
      <c r="FZO3" s="125"/>
      <c r="FZP3" s="125"/>
      <c r="FZQ3" s="125"/>
      <c r="FZR3" s="125"/>
      <c r="FZS3" s="125"/>
      <c r="FZU3" s="125"/>
      <c r="FZV3" s="125"/>
      <c r="FZW3" s="125"/>
      <c r="FZX3" s="125"/>
      <c r="FZY3" s="125"/>
      <c r="FZZ3" s="125"/>
      <c r="GAA3" s="125"/>
      <c r="GAB3" s="125"/>
      <c r="GAC3" s="125"/>
      <c r="GAD3" s="125"/>
      <c r="GAE3" s="125"/>
      <c r="GAF3" s="125"/>
      <c r="GAG3" s="125"/>
      <c r="GAH3" s="125"/>
      <c r="GAI3" s="125"/>
      <c r="GAJ3" s="125"/>
      <c r="GAK3" s="125"/>
      <c r="GAL3" s="125"/>
      <c r="GAM3" s="125"/>
      <c r="GAN3" s="125"/>
      <c r="GAO3" s="125"/>
      <c r="GAP3" s="125"/>
      <c r="GAQ3" s="125"/>
      <c r="GAS3" s="125"/>
      <c r="GAT3" s="125"/>
      <c r="GAU3" s="125"/>
      <c r="GAV3" s="125"/>
      <c r="GAW3" s="125"/>
      <c r="GAX3" s="125"/>
      <c r="GAY3" s="125"/>
      <c r="GAZ3" s="125"/>
      <c r="GBA3" s="125"/>
      <c r="GBB3" s="125"/>
      <c r="GBC3" s="125"/>
      <c r="GBD3" s="125"/>
      <c r="GBE3" s="125"/>
      <c r="GBF3" s="125"/>
      <c r="GBG3" s="125"/>
      <c r="GBH3" s="125"/>
      <c r="GBI3" s="125"/>
      <c r="GBJ3" s="125"/>
      <c r="GBK3" s="125"/>
      <c r="GBL3" s="125"/>
      <c r="GBM3" s="125"/>
      <c r="GBN3" s="125"/>
      <c r="GBO3" s="125"/>
      <c r="GBQ3" s="125"/>
      <c r="GBR3" s="125"/>
      <c r="GBS3" s="125"/>
      <c r="GBT3" s="125"/>
      <c r="GBU3" s="125"/>
      <c r="GBV3" s="125"/>
      <c r="GBW3" s="125"/>
      <c r="GBX3" s="125"/>
      <c r="GBY3" s="125"/>
      <c r="GBZ3" s="125"/>
      <c r="GCA3" s="125"/>
      <c r="GCB3" s="125"/>
      <c r="GCC3" s="125"/>
      <c r="GCD3" s="125"/>
      <c r="GCE3" s="125"/>
      <c r="GCF3" s="125"/>
      <c r="GCG3" s="125"/>
      <c r="GCH3" s="125"/>
      <c r="GCI3" s="125"/>
      <c r="GCJ3" s="125"/>
      <c r="GCK3" s="125"/>
      <c r="GCL3" s="125"/>
      <c r="GCM3" s="125"/>
      <c r="GCO3" s="125"/>
      <c r="GCP3" s="125"/>
      <c r="GCQ3" s="125"/>
      <c r="GCR3" s="125"/>
      <c r="GCS3" s="125"/>
      <c r="GCT3" s="125"/>
      <c r="GCU3" s="125"/>
      <c r="GCV3" s="125"/>
      <c r="GCW3" s="125"/>
      <c r="GCX3" s="125"/>
      <c r="GCY3" s="125"/>
      <c r="GCZ3" s="125"/>
      <c r="GDA3" s="125"/>
      <c r="GDB3" s="125"/>
      <c r="GDC3" s="125"/>
      <c r="GDD3" s="125"/>
      <c r="GDE3" s="125"/>
      <c r="GDF3" s="125"/>
      <c r="GDG3" s="125"/>
      <c r="GDH3" s="125"/>
      <c r="GDI3" s="125"/>
      <c r="GDJ3" s="125"/>
      <c r="GDK3" s="125"/>
      <c r="GDM3" s="125"/>
      <c r="GDN3" s="125"/>
      <c r="GDO3" s="125"/>
      <c r="GDP3" s="125"/>
      <c r="GDQ3" s="125"/>
      <c r="GDR3" s="125"/>
      <c r="GDS3" s="125"/>
      <c r="GDT3" s="125"/>
      <c r="GDU3" s="125"/>
      <c r="GDV3" s="125"/>
      <c r="GDW3" s="125"/>
      <c r="GDX3" s="125"/>
      <c r="GDY3" s="125"/>
      <c r="GDZ3" s="125"/>
      <c r="GEA3" s="125"/>
      <c r="GEB3" s="125"/>
      <c r="GEC3" s="125"/>
      <c r="GED3" s="125"/>
      <c r="GEE3" s="125"/>
      <c r="GEF3" s="125"/>
      <c r="GEG3" s="125"/>
      <c r="GEH3" s="125"/>
      <c r="GEI3" s="125"/>
      <c r="GEK3" s="125"/>
      <c r="GEL3" s="125"/>
      <c r="GEM3" s="125"/>
      <c r="GEN3" s="125"/>
      <c r="GEO3" s="125"/>
      <c r="GEP3" s="125"/>
      <c r="GEQ3" s="125"/>
      <c r="GER3" s="125"/>
      <c r="GES3" s="125"/>
      <c r="GET3" s="125"/>
      <c r="GEU3" s="125"/>
      <c r="GEV3" s="125"/>
      <c r="GEW3" s="125"/>
      <c r="GEX3" s="125"/>
      <c r="GEY3" s="125"/>
      <c r="GEZ3" s="125"/>
      <c r="GFA3" s="125"/>
      <c r="GFB3" s="125"/>
      <c r="GFC3" s="125"/>
      <c r="GFD3" s="125"/>
      <c r="GFE3" s="125"/>
      <c r="GFF3" s="125"/>
      <c r="GFG3" s="125"/>
      <c r="GFI3" s="125"/>
      <c r="GFJ3" s="125"/>
      <c r="GFK3" s="125"/>
      <c r="GFL3" s="125"/>
      <c r="GFM3" s="125"/>
      <c r="GFN3" s="125"/>
      <c r="GFO3" s="125"/>
      <c r="GFP3" s="125"/>
      <c r="GFQ3" s="125"/>
      <c r="GFR3" s="125"/>
      <c r="GFS3" s="125"/>
      <c r="GFT3" s="125"/>
      <c r="GFU3" s="125"/>
      <c r="GFV3" s="125"/>
      <c r="GFW3" s="125"/>
      <c r="GFX3" s="125"/>
      <c r="GFY3" s="125"/>
      <c r="GFZ3" s="125"/>
      <c r="GGA3" s="125"/>
      <c r="GGB3" s="125"/>
      <c r="GGC3" s="125"/>
      <c r="GGD3" s="125"/>
      <c r="GGE3" s="125"/>
      <c r="GGG3" s="125"/>
      <c r="GGH3" s="125"/>
      <c r="GGI3" s="125"/>
      <c r="GGJ3" s="125"/>
      <c r="GGK3" s="125"/>
      <c r="GGL3" s="125"/>
      <c r="GGM3" s="125"/>
      <c r="GGN3" s="125"/>
      <c r="GGO3" s="125"/>
      <c r="GGP3" s="125"/>
      <c r="GGQ3" s="125"/>
      <c r="GGR3" s="125"/>
      <c r="GGS3" s="125"/>
      <c r="GGT3" s="125"/>
      <c r="GGU3" s="125"/>
      <c r="GGV3" s="125"/>
      <c r="GGW3" s="125"/>
      <c r="GGX3" s="125"/>
      <c r="GGY3" s="125"/>
      <c r="GGZ3" s="125"/>
      <c r="GHA3" s="125"/>
      <c r="GHB3" s="125"/>
      <c r="GHC3" s="125"/>
      <c r="GHE3" s="125"/>
      <c r="GHF3" s="125"/>
      <c r="GHG3" s="125"/>
      <c r="GHH3" s="125"/>
      <c r="GHI3" s="125"/>
      <c r="GHJ3" s="125"/>
      <c r="GHK3" s="125"/>
      <c r="GHL3" s="125"/>
      <c r="GHM3" s="125"/>
      <c r="GHN3" s="125"/>
      <c r="GHO3" s="125"/>
      <c r="GHP3" s="125"/>
      <c r="GHQ3" s="125"/>
      <c r="GHR3" s="125"/>
      <c r="GHS3" s="125"/>
      <c r="GHT3" s="125"/>
      <c r="GHU3" s="125"/>
      <c r="GHV3" s="125"/>
      <c r="GHW3" s="125"/>
      <c r="GHX3" s="125"/>
      <c r="GHY3" s="125"/>
      <c r="GHZ3" s="125"/>
      <c r="GIA3" s="125"/>
      <c r="GIC3" s="125"/>
      <c r="GID3" s="125"/>
      <c r="GIE3" s="125"/>
      <c r="GIF3" s="125"/>
      <c r="GIG3" s="125"/>
      <c r="GIH3" s="125"/>
      <c r="GII3" s="125"/>
      <c r="GIJ3" s="125"/>
      <c r="GIK3" s="125"/>
      <c r="GIL3" s="125"/>
      <c r="GIM3" s="125"/>
      <c r="GIN3" s="125"/>
      <c r="GIO3" s="125"/>
      <c r="GIP3" s="125"/>
      <c r="GIQ3" s="125"/>
      <c r="GIR3" s="125"/>
      <c r="GIS3" s="125"/>
      <c r="GIT3" s="125"/>
      <c r="GIU3" s="125"/>
      <c r="GIV3" s="125"/>
      <c r="GIW3" s="125"/>
      <c r="GIX3" s="125"/>
      <c r="GIY3" s="125"/>
      <c r="GJA3" s="125"/>
      <c r="GJB3" s="125"/>
      <c r="GJC3" s="125"/>
      <c r="GJD3" s="125"/>
      <c r="GJE3" s="125"/>
      <c r="GJF3" s="125"/>
      <c r="GJG3" s="125"/>
      <c r="GJH3" s="125"/>
      <c r="GJI3" s="125"/>
      <c r="GJJ3" s="125"/>
      <c r="GJK3" s="125"/>
      <c r="GJL3" s="125"/>
      <c r="GJM3" s="125"/>
      <c r="GJN3" s="125"/>
      <c r="GJO3" s="125"/>
      <c r="GJP3" s="125"/>
      <c r="GJQ3" s="125"/>
      <c r="GJR3" s="125"/>
      <c r="GJS3" s="125"/>
      <c r="GJT3" s="125"/>
      <c r="GJU3" s="125"/>
      <c r="GJV3" s="125"/>
      <c r="GJW3" s="125"/>
      <c r="GJY3" s="125"/>
      <c r="GJZ3" s="125"/>
      <c r="GKA3" s="125"/>
      <c r="GKB3" s="125"/>
      <c r="GKC3" s="125"/>
      <c r="GKD3" s="125"/>
      <c r="GKE3" s="125"/>
      <c r="GKF3" s="125"/>
      <c r="GKG3" s="125"/>
      <c r="GKH3" s="125"/>
      <c r="GKI3" s="125"/>
      <c r="GKJ3" s="125"/>
      <c r="GKK3" s="125"/>
      <c r="GKL3" s="125"/>
      <c r="GKM3" s="125"/>
      <c r="GKN3" s="125"/>
      <c r="GKO3" s="125"/>
      <c r="GKP3" s="125"/>
      <c r="GKQ3" s="125"/>
      <c r="GKR3" s="125"/>
      <c r="GKS3" s="125"/>
      <c r="GKT3" s="125"/>
      <c r="GKU3" s="125"/>
      <c r="GKW3" s="125"/>
      <c r="GKX3" s="125"/>
      <c r="GKY3" s="125"/>
      <c r="GKZ3" s="125"/>
      <c r="GLA3" s="125"/>
      <c r="GLB3" s="125"/>
      <c r="GLC3" s="125"/>
      <c r="GLD3" s="125"/>
      <c r="GLE3" s="125"/>
      <c r="GLF3" s="125"/>
      <c r="GLG3" s="125"/>
      <c r="GLH3" s="125"/>
      <c r="GLI3" s="125"/>
      <c r="GLJ3" s="125"/>
      <c r="GLK3" s="125"/>
      <c r="GLL3" s="125"/>
      <c r="GLM3" s="125"/>
      <c r="GLN3" s="125"/>
      <c r="GLO3" s="125"/>
      <c r="GLP3" s="125"/>
      <c r="GLQ3" s="125"/>
      <c r="GLR3" s="125"/>
      <c r="GLS3" s="125"/>
      <c r="GLU3" s="125"/>
      <c r="GLV3" s="125"/>
      <c r="GLW3" s="125"/>
      <c r="GLX3" s="125"/>
      <c r="GLY3" s="125"/>
      <c r="GLZ3" s="125"/>
      <c r="GMA3" s="125"/>
      <c r="GMB3" s="125"/>
      <c r="GMC3" s="125"/>
      <c r="GMD3" s="125"/>
      <c r="GME3" s="125"/>
      <c r="GMF3" s="125"/>
      <c r="GMG3" s="125"/>
      <c r="GMH3" s="125"/>
      <c r="GMI3" s="125"/>
      <c r="GMJ3" s="125"/>
      <c r="GMK3" s="125"/>
      <c r="GML3" s="125"/>
      <c r="GMM3" s="125"/>
      <c r="GMN3" s="125"/>
      <c r="GMO3" s="125"/>
      <c r="GMP3" s="125"/>
      <c r="GMQ3" s="125"/>
      <c r="GMS3" s="125"/>
      <c r="GMT3" s="125"/>
      <c r="GMU3" s="125"/>
      <c r="GMV3" s="125"/>
      <c r="GMW3" s="125"/>
      <c r="GMX3" s="125"/>
      <c r="GMY3" s="125"/>
      <c r="GMZ3" s="125"/>
      <c r="GNA3" s="125"/>
      <c r="GNB3" s="125"/>
      <c r="GNC3" s="125"/>
      <c r="GND3" s="125"/>
      <c r="GNE3" s="125"/>
      <c r="GNF3" s="125"/>
      <c r="GNG3" s="125"/>
      <c r="GNH3" s="125"/>
      <c r="GNI3" s="125"/>
      <c r="GNJ3" s="125"/>
      <c r="GNK3" s="125"/>
      <c r="GNL3" s="125"/>
      <c r="GNM3" s="125"/>
      <c r="GNN3" s="125"/>
      <c r="GNO3" s="125"/>
      <c r="GNQ3" s="125"/>
      <c r="GNR3" s="125"/>
      <c r="GNS3" s="125"/>
      <c r="GNT3" s="125"/>
      <c r="GNU3" s="125"/>
      <c r="GNV3" s="125"/>
      <c r="GNW3" s="125"/>
      <c r="GNX3" s="125"/>
      <c r="GNY3" s="125"/>
      <c r="GNZ3" s="125"/>
      <c r="GOA3" s="125"/>
      <c r="GOB3" s="125"/>
      <c r="GOC3" s="125"/>
      <c r="GOD3" s="125"/>
      <c r="GOE3" s="125"/>
      <c r="GOF3" s="125"/>
      <c r="GOG3" s="125"/>
      <c r="GOH3" s="125"/>
      <c r="GOI3" s="125"/>
      <c r="GOJ3" s="125"/>
      <c r="GOK3" s="125"/>
      <c r="GOL3" s="125"/>
      <c r="GOM3" s="125"/>
      <c r="GOO3" s="125"/>
      <c r="GOP3" s="125"/>
      <c r="GOQ3" s="125"/>
      <c r="GOR3" s="125"/>
      <c r="GOS3" s="125"/>
      <c r="GOT3" s="125"/>
      <c r="GOU3" s="125"/>
      <c r="GOV3" s="125"/>
      <c r="GOW3" s="125"/>
      <c r="GOX3" s="125"/>
      <c r="GOY3" s="125"/>
      <c r="GOZ3" s="125"/>
      <c r="GPA3" s="125"/>
      <c r="GPB3" s="125"/>
      <c r="GPC3" s="125"/>
      <c r="GPD3" s="125"/>
      <c r="GPE3" s="125"/>
      <c r="GPF3" s="125"/>
      <c r="GPG3" s="125"/>
      <c r="GPH3" s="125"/>
      <c r="GPI3" s="125"/>
      <c r="GPJ3" s="125"/>
      <c r="GPK3" s="125"/>
      <c r="GPM3" s="125"/>
      <c r="GPN3" s="125"/>
      <c r="GPO3" s="125"/>
      <c r="GPP3" s="125"/>
      <c r="GPQ3" s="125"/>
      <c r="GPR3" s="125"/>
      <c r="GPS3" s="125"/>
      <c r="GPT3" s="125"/>
      <c r="GPU3" s="125"/>
      <c r="GPV3" s="125"/>
      <c r="GPW3" s="125"/>
      <c r="GPX3" s="125"/>
      <c r="GPY3" s="125"/>
      <c r="GPZ3" s="125"/>
      <c r="GQA3" s="125"/>
      <c r="GQB3" s="125"/>
      <c r="GQC3" s="125"/>
      <c r="GQD3" s="125"/>
      <c r="GQE3" s="125"/>
      <c r="GQF3" s="125"/>
      <c r="GQG3" s="125"/>
      <c r="GQH3" s="125"/>
      <c r="GQI3" s="125"/>
      <c r="GQK3" s="125"/>
      <c r="GQL3" s="125"/>
      <c r="GQM3" s="125"/>
      <c r="GQN3" s="125"/>
      <c r="GQO3" s="125"/>
      <c r="GQP3" s="125"/>
      <c r="GQQ3" s="125"/>
      <c r="GQR3" s="125"/>
      <c r="GQS3" s="125"/>
      <c r="GQT3" s="125"/>
      <c r="GQU3" s="125"/>
      <c r="GQV3" s="125"/>
      <c r="GQW3" s="125"/>
      <c r="GQX3" s="125"/>
      <c r="GQY3" s="125"/>
      <c r="GQZ3" s="125"/>
      <c r="GRA3" s="125"/>
      <c r="GRB3" s="125"/>
      <c r="GRC3" s="125"/>
      <c r="GRD3" s="125"/>
      <c r="GRE3" s="125"/>
      <c r="GRF3" s="125"/>
      <c r="GRG3" s="125"/>
      <c r="GRI3" s="125"/>
      <c r="GRJ3" s="125"/>
      <c r="GRK3" s="125"/>
      <c r="GRL3" s="125"/>
      <c r="GRM3" s="125"/>
      <c r="GRN3" s="125"/>
      <c r="GRO3" s="125"/>
      <c r="GRP3" s="125"/>
      <c r="GRQ3" s="125"/>
      <c r="GRR3" s="125"/>
      <c r="GRS3" s="125"/>
      <c r="GRT3" s="125"/>
      <c r="GRU3" s="125"/>
      <c r="GRV3" s="125"/>
      <c r="GRW3" s="125"/>
      <c r="GRX3" s="125"/>
      <c r="GRY3" s="125"/>
      <c r="GRZ3" s="125"/>
      <c r="GSA3" s="125"/>
      <c r="GSB3" s="125"/>
      <c r="GSC3" s="125"/>
      <c r="GSD3" s="125"/>
      <c r="GSE3" s="125"/>
      <c r="GSG3" s="125"/>
      <c r="GSH3" s="125"/>
      <c r="GSI3" s="125"/>
      <c r="GSJ3" s="125"/>
      <c r="GSK3" s="125"/>
      <c r="GSL3" s="125"/>
      <c r="GSM3" s="125"/>
      <c r="GSN3" s="125"/>
      <c r="GSO3" s="125"/>
      <c r="GSP3" s="125"/>
      <c r="GSQ3" s="125"/>
      <c r="GSR3" s="125"/>
      <c r="GSS3" s="125"/>
      <c r="GST3" s="125"/>
      <c r="GSU3" s="125"/>
      <c r="GSV3" s="125"/>
      <c r="GSW3" s="125"/>
      <c r="GSX3" s="125"/>
      <c r="GSY3" s="125"/>
      <c r="GSZ3" s="125"/>
      <c r="GTA3" s="125"/>
      <c r="GTB3" s="125"/>
      <c r="GTC3" s="125"/>
      <c r="GTE3" s="125"/>
      <c r="GTF3" s="125"/>
      <c r="GTG3" s="125"/>
      <c r="GTH3" s="125"/>
      <c r="GTI3" s="125"/>
      <c r="GTJ3" s="125"/>
      <c r="GTK3" s="125"/>
      <c r="GTL3" s="125"/>
      <c r="GTM3" s="125"/>
      <c r="GTN3" s="125"/>
      <c r="GTO3" s="125"/>
      <c r="GTP3" s="125"/>
      <c r="GTQ3" s="125"/>
      <c r="GTR3" s="125"/>
      <c r="GTS3" s="125"/>
      <c r="GTT3" s="125"/>
      <c r="GTU3" s="125"/>
      <c r="GTV3" s="125"/>
      <c r="GTW3" s="125"/>
      <c r="GTX3" s="125"/>
      <c r="GTY3" s="125"/>
      <c r="GTZ3" s="125"/>
      <c r="GUA3" s="125"/>
      <c r="GUC3" s="125"/>
      <c r="GUD3" s="125"/>
      <c r="GUE3" s="125"/>
      <c r="GUF3" s="125"/>
      <c r="GUG3" s="125"/>
      <c r="GUH3" s="125"/>
      <c r="GUI3" s="125"/>
      <c r="GUJ3" s="125"/>
      <c r="GUK3" s="125"/>
      <c r="GUL3" s="125"/>
      <c r="GUM3" s="125"/>
      <c r="GUN3" s="125"/>
      <c r="GUO3" s="125"/>
      <c r="GUP3" s="125"/>
      <c r="GUQ3" s="125"/>
      <c r="GUR3" s="125"/>
      <c r="GUS3" s="125"/>
      <c r="GUT3" s="125"/>
      <c r="GUU3" s="125"/>
      <c r="GUV3" s="125"/>
      <c r="GUW3" s="125"/>
      <c r="GUX3" s="125"/>
      <c r="GUY3" s="125"/>
      <c r="GVA3" s="125"/>
      <c r="GVB3" s="125"/>
      <c r="GVC3" s="125"/>
      <c r="GVD3" s="125"/>
      <c r="GVE3" s="125"/>
      <c r="GVF3" s="125"/>
      <c r="GVG3" s="125"/>
      <c r="GVH3" s="125"/>
      <c r="GVI3" s="125"/>
      <c r="GVJ3" s="125"/>
      <c r="GVK3" s="125"/>
      <c r="GVL3" s="125"/>
      <c r="GVM3" s="125"/>
      <c r="GVN3" s="125"/>
      <c r="GVO3" s="125"/>
      <c r="GVP3" s="125"/>
      <c r="GVQ3" s="125"/>
      <c r="GVR3" s="125"/>
      <c r="GVS3" s="125"/>
      <c r="GVT3" s="125"/>
      <c r="GVU3" s="125"/>
      <c r="GVV3" s="125"/>
      <c r="GVW3" s="125"/>
      <c r="GVY3" s="125"/>
      <c r="GVZ3" s="125"/>
      <c r="GWA3" s="125"/>
      <c r="GWB3" s="125"/>
      <c r="GWC3" s="125"/>
      <c r="GWD3" s="125"/>
      <c r="GWE3" s="125"/>
      <c r="GWF3" s="125"/>
      <c r="GWG3" s="125"/>
      <c r="GWH3" s="125"/>
      <c r="GWI3" s="125"/>
      <c r="GWJ3" s="125"/>
      <c r="GWK3" s="125"/>
      <c r="GWL3" s="125"/>
      <c r="GWM3" s="125"/>
      <c r="GWN3" s="125"/>
      <c r="GWO3" s="125"/>
      <c r="GWP3" s="125"/>
      <c r="GWQ3" s="125"/>
      <c r="GWR3" s="125"/>
      <c r="GWS3" s="125"/>
      <c r="GWT3" s="125"/>
      <c r="GWU3" s="125"/>
      <c r="GWW3" s="125"/>
      <c r="GWX3" s="125"/>
      <c r="GWY3" s="125"/>
      <c r="GWZ3" s="125"/>
      <c r="GXA3" s="125"/>
      <c r="GXB3" s="125"/>
      <c r="GXC3" s="125"/>
      <c r="GXD3" s="125"/>
      <c r="GXE3" s="125"/>
      <c r="GXF3" s="125"/>
      <c r="GXG3" s="125"/>
      <c r="GXH3" s="125"/>
      <c r="GXI3" s="125"/>
      <c r="GXJ3" s="125"/>
      <c r="GXK3" s="125"/>
      <c r="GXL3" s="125"/>
      <c r="GXM3" s="125"/>
      <c r="GXN3" s="125"/>
      <c r="GXO3" s="125"/>
      <c r="GXP3" s="125"/>
      <c r="GXQ3" s="125"/>
      <c r="GXR3" s="125"/>
      <c r="GXS3" s="125"/>
      <c r="GXU3" s="125"/>
      <c r="GXV3" s="125"/>
      <c r="GXW3" s="125"/>
      <c r="GXX3" s="125"/>
      <c r="GXY3" s="125"/>
      <c r="GXZ3" s="125"/>
      <c r="GYA3" s="125"/>
      <c r="GYB3" s="125"/>
      <c r="GYC3" s="125"/>
      <c r="GYD3" s="125"/>
      <c r="GYE3" s="125"/>
      <c r="GYF3" s="125"/>
      <c r="GYG3" s="125"/>
      <c r="GYH3" s="125"/>
      <c r="GYI3" s="125"/>
      <c r="GYJ3" s="125"/>
      <c r="GYK3" s="125"/>
      <c r="GYL3" s="125"/>
      <c r="GYM3" s="125"/>
      <c r="GYN3" s="125"/>
      <c r="GYO3" s="125"/>
      <c r="GYP3" s="125"/>
      <c r="GYQ3" s="125"/>
      <c r="GYS3" s="125"/>
      <c r="GYT3" s="125"/>
      <c r="GYU3" s="125"/>
      <c r="GYV3" s="125"/>
      <c r="GYW3" s="125"/>
      <c r="GYX3" s="125"/>
      <c r="GYY3" s="125"/>
      <c r="GYZ3" s="125"/>
      <c r="GZA3" s="125"/>
      <c r="GZB3" s="125"/>
      <c r="GZC3" s="125"/>
      <c r="GZD3" s="125"/>
      <c r="GZE3" s="125"/>
      <c r="GZF3" s="125"/>
      <c r="GZG3" s="125"/>
      <c r="GZH3" s="125"/>
      <c r="GZI3" s="125"/>
      <c r="GZJ3" s="125"/>
      <c r="GZK3" s="125"/>
      <c r="GZL3" s="125"/>
      <c r="GZM3" s="125"/>
      <c r="GZN3" s="125"/>
      <c r="GZO3" s="125"/>
      <c r="GZQ3" s="125"/>
      <c r="GZR3" s="125"/>
      <c r="GZS3" s="125"/>
      <c r="GZT3" s="125"/>
      <c r="GZU3" s="125"/>
      <c r="GZV3" s="125"/>
      <c r="GZW3" s="125"/>
      <c r="GZX3" s="125"/>
      <c r="GZY3" s="125"/>
      <c r="GZZ3" s="125"/>
      <c r="HAA3" s="125"/>
      <c r="HAB3" s="125"/>
      <c r="HAC3" s="125"/>
      <c r="HAD3" s="125"/>
      <c r="HAE3" s="125"/>
      <c r="HAF3" s="125"/>
      <c r="HAG3" s="125"/>
      <c r="HAH3" s="125"/>
      <c r="HAI3" s="125"/>
      <c r="HAJ3" s="125"/>
      <c r="HAK3" s="125"/>
      <c r="HAL3" s="125"/>
      <c r="HAM3" s="125"/>
      <c r="HAO3" s="125"/>
      <c r="HAP3" s="125"/>
      <c r="HAQ3" s="125"/>
      <c r="HAR3" s="125"/>
      <c r="HAS3" s="125"/>
      <c r="HAT3" s="125"/>
      <c r="HAU3" s="125"/>
      <c r="HAV3" s="125"/>
      <c r="HAW3" s="125"/>
      <c r="HAX3" s="125"/>
      <c r="HAY3" s="125"/>
      <c r="HAZ3" s="125"/>
      <c r="HBA3" s="125"/>
      <c r="HBB3" s="125"/>
      <c r="HBC3" s="125"/>
      <c r="HBD3" s="125"/>
      <c r="HBE3" s="125"/>
      <c r="HBF3" s="125"/>
      <c r="HBG3" s="125"/>
      <c r="HBH3" s="125"/>
      <c r="HBI3" s="125"/>
      <c r="HBJ3" s="125"/>
      <c r="HBK3" s="125"/>
      <c r="HBM3" s="125"/>
      <c r="HBN3" s="125"/>
      <c r="HBO3" s="125"/>
      <c r="HBP3" s="125"/>
      <c r="HBQ3" s="125"/>
      <c r="HBR3" s="125"/>
      <c r="HBS3" s="125"/>
      <c r="HBT3" s="125"/>
      <c r="HBU3" s="125"/>
      <c r="HBV3" s="125"/>
      <c r="HBW3" s="125"/>
      <c r="HBX3" s="125"/>
      <c r="HBY3" s="125"/>
      <c r="HBZ3" s="125"/>
      <c r="HCA3" s="125"/>
      <c r="HCB3" s="125"/>
      <c r="HCC3" s="125"/>
      <c r="HCD3" s="125"/>
      <c r="HCE3" s="125"/>
      <c r="HCF3" s="125"/>
      <c r="HCG3" s="125"/>
      <c r="HCH3" s="125"/>
      <c r="HCI3" s="125"/>
      <c r="HCK3" s="125"/>
      <c r="HCL3" s="125"/>
      <c r="HCM3" s="125"/>
      <c r="HCN3" s="125"/>
      <c r="HCO3" s="125"/>
      <c r="HCP3" s="125"/>
      <c r="HCQ3" s="125"/>
      <c r="HCR3" s="125"/>
      <c r="HCS3" s="125"/>
      <c r="HCT3" s="125"/>
      <c r="HCU3" s="125"/>
      <c r="HCV3" s="125"/>
      <c r="HCW3" s="125"/>
      <c r="HCX3" s="125"/>
      <c r="HCY3" s="125"/>
      <c r="HCZ3" s="125"/>
      <c r="HDA3" s="125"/>
      <c r="HDB3" s="125"/>
      <c r="HDC3" s="125"/>
      <c r="HDD3" s="125"/>
      <c r="HDE3" s="125"/>
      <c r="HDF3" s="125"/>
      <c r="HDG3" s="125"/>
      <c r="HDI3" s="125"/>
      <c r="HDJ3" s="125"/>
      <c r="HDK3" s="125"/>
      <c r="HDL3" s="125"/>
      <c r="HDM3" s="125"/>
      <c r="HDN3" s="125"/>
      <c r="HDO3" s="125"/>
      <c r="HDP3" s="125"/>
      <c r="HDQ3" s="125"/>
      <c r="HDR3" s="125"/>
      <c r="HDS3" s="125"/>
      <c r="HDT3" s="125"/>
      <c r="HDU3" s="125"/>
      <c r="HDV3" s="125"/>
      <c r="HDW3" s="125"/>
      <c r="HDX3" s="125"/>
      <c r="HDY3" s="125"/>
      <c r="HDZ3" s="125"/>
      <c r="HEA3" s="125"/>
      <c r="HEB3" s="125"/>
      <c r="HEC3" s="125"/>
      <c r="HED3" s="125"/>
      <c r="HEE3" s="125"/>
      <c r="HEG3" s="125"/>
      <c r="HEH3" s="125"/>
      <c r="HEI3" s="125"/>
      <c r="HEJ3" s="125"/>
      <c r="HEK3" s="125"/>
      <c r="HEL3" s="125"/>
      <c r="HEM3" s="125"/>
      <c r="HEN3" s="125"/>
      <c r="HEO3" s="125"/>
      <c r="HEP3" s="125"/>
      <c r="HEQ3" s="125"/>
      <c r="HER3" s="125"/>
      <c r="HES3" s="125"/>
      <c r="HET3" s="125"/>
      <c r="HEU3" s="125"/>
      <c r="HEV3" s="125"/>
      <c r="HEW3" s="125"/>
      <c r="HEX3" s="125"/>
      <c r="HEY3" s="125"/>
      <c r="HEZ3" s="125"/>
      <c r="HFA3" s="125"/>
      <c r="HFB3" s="125"/>
      <c r="HFC3" s="125"/>
      <c r="HFE3" s="125"/>
      <c r="HFF3" s="125"/>
      <c r="HFG3" s="125"/>
      <c r="HFH3" s="125"/>
      <c r="HFI3" s="125"/>
      <c r="HFJ3" s="125"/>
      <c r="HFK3" s="125"/>
      <c r="HFL3" s="125"/>
      <c r="HFM3" s="125"/>
      <c r="HFN3" s="125"/>
      <c r="HFO3" s="125"/>
      <c r="HFP3" s="125"/>
      <c r="HFQ3" s="125"/>
      <c r="HFR3" s="125"/>
      <c r="HFS3" s="125"/>
      <c r="HFT3" s="125"/>
      <c r="HFU3" s="125"/>
      <c r="HFV3" s="125"/>
      <c r="HFW3" s="125"/>
      <c r="HFX3" s="125"/>
      <c r="HFY3" s="125"/>
      <c r="HFZ3" s="125"/>
      <c r="HGA3" s="125"/>
      <c r="HGC3" s="125"/>
      <c r="HGD3" s="125"/>
      <c r="HGE3" s="125"/>
      <c r="HGF3" s="125"/>
      <c r="HGG3" s="125"/>
      <c r="HGH3" s="125"/>
      <c r="HGI3" s="125"/>
      <c r="HGJ3" s="125"/>
      <c r="HGK3" s="125"/>
      <c r="HGL3" s="125"/>
      <c r="HGM3" s="125"/>
      <c r="HGN3" s="125"/>
      <c r="HGO3" s="125"/>
      <c r="HGP3" s="125"/>
      <c r="HGQ3" s="125"/>
      <c r="HGR3" s="125"/>
      <c r="HGS3" s="125"/>
      <c r="HGT3" s="125"/>
      <c r="HGU3" s="125"/>
      <c r="HGV3" s="125"/>
      <c r="HGW3" s="125"/>
      <c r="HGX3" s="125"/>
      <c r="HGY3" s="125"/>
      <c r="HHA3" s="125"/>
      <c r="HHB3" s="125"/>
      <c r="HHC3" s="125"/>
      <c r="HHD3" s="125"/>
      <c r="HHE3" s="125"/>
      <c r="HHF3" s="125"/>
      <c r="HHG3" s="125"/>
      <c r="HHH3" s="125"/>
      <c r="HHI3" s="125"/>
      <c r="HHJ3" s="125"/>
      <c r="HHK3" s="125"/>
      <c r="HHL3" s="125"/>
      <c r="HHM3" s="125"/>
      <c r="HHN3" s="125"/>
      <c r="HHO3" s="125"/>
      <c r="HHP3" s="125"/>
      <c r="HHQ3" s="125"/>
      <c r="HHR3" s="125"/>
      <c r="HHS3" s="125"/>
      <c r="HHT3" s="125"/>
      <c r="HHU3" s="125"/>
      <c r="HHV3" s="125"/>
      <c r="HHW3" s="125"/>
      <c r="HHY3" s="125"/>
      <c r="HHZ3" s="125"/>
      <c r="HIA3" s="125"/>
      <c r="HIB3" s="125"/>
      <c r="HIC3" s="125"/>
      <c r="HID3" s="125"/>
      <c r="HIE3" s="125"/>
      <c r="HIF3" s="125"/>
      <c r="HIG3" s="125"/>
      <c r="HIH3" s="125"/>
      <c r="HII3" s="125"/>
      <c r="HIJ3" s="125"/>
      <c r="HIK3" s="125"/>
      <c r="HIL3" s="125"/>
      <c r="HIM3" s="125"/>
      <c r="HIN3" s="125"/>
      <c r="HIO3" s="125"/>
      <c r="HIP3" s="125"/>
      <c r="HIQ3" s="125"/>
      <c r="HIR3" s="125"/>
      <c r="HIS3" s="125"/>
      <c r="HIT3" s="125"/>
      <c r="HIU3" s="125"/>
      <c r="HIW3" s="125"/>
      <c r="HIX3" s="125"/>
      <c r="HIY3" s="125"/>
      <c r="HIZ3" s="125"/>
      <c r="HJA3" s="125"/>
      <c r="HJB3" s="125"/>
      <c r="HJC3" s="125"/>
      <c r="HJD3" s="125"/>
      <c r="HJE3" s="125"/>
      <c r="HJF3" s="125"/>
      <c r="HJG3" s="125"/>
      <c r="HJH3" s="125"/>
      <c r="HJI3" s="125"/>
      <c r="HJJ3" s="125"/>
      <c r="HJK3" s="125"/>
      <c r="HJL3" s="125"/>
      <c r="HJM3" s="125"/>
      <c r="HJN3" s="125"/>
      <c r="HJO3" s="125"/>
      <c r="HJP3" s="125"/>
      <c r="HJQ3" s="125"/>
      <c r="HJR3" s="125"/>
      <c r="HJS3" s="125"/>
      <c r="HJU3" s="125"/>
      <c r="HJV3" s="125"/>
      <c r="HJW3" s="125"/>
      <c r="HJX3" s="125"/>
      <c r="HJY3" s="125"/>
      <c r="HJZ3" s="125"/>
      <c r="HKA3" s="125"/>
      <c r="HKB3" s="125"/>
      <c r="HKC3" s="125"/>
      <c r="HKD3" s="125"/>
      <c r="HKE3" s="125"/>
      <c r="HKF3" s="125"/>
      <c r="HKG3" s="125"/>
      <c r="HKH3" s="125"/>
      <c r="HKI3" s="125"/>
      <c r="HKJ3" s="125"/>
      <c r="HKK3" s="125"/>
      <c r="HKL3" s="125"/>
      <c r="HKM3" s="125"/>
      <c r="HKN3" s="125"/>
      <c r="HKO3" s="125"/>
      <c r="HKP3" s="125"/>
      <c r="HKQ3" s="125"/>
      <c r="HKS3" s="125"/>
      <c r="HKT3" s="125"/>
      <c r="HKU3" s="125"/>
      <c r="HKV3" s="125"/>
      <c r="HKW3" s="125"/>
      <c r="HKX3" s="125"/>
      <c r="HKY3" s="125"/>
      <c r="HKZ3" s="125"/>
      <c r="HLA3" s="125"/>
      <c r="HLB3" s="125"/>
      <c r="HLC3" s="125"/>
      <c r="HLD3" s="125"/>
      <c r="HLE3" s="125"/>
      <c r="HLF3" s="125"/>
      <c r="HLG3" s="125"/>
      <c r="HLH3" s="125"/>
      <c r="HLI3" s="125"/>
      <c r="HLJ3" s="125"/>
      <c r="HLK3" s="125"/>
      <c r="HLL3" s="125"/>
      <c r="HLM3" s="125"/>
      <c r="HLN3" s="125"/>
      <c r="HLO3" s="125"/>
      <c r="HLQ3" s="125"/>
      <c r="HLR3" s="125"/>
      <c r="HLS3" s="125"/>
      <c r="HLT3" s="125"/>
      <c r="HLU3" s="125"/>
      <c r="HLV3" s="125"/>
      <c r="HLW3" s="125"/>
      <c r="HLX3" s="125"/>
      <c r="HLY3" s="125"/>
      <c r="HLZ3" s="125"/>
      <c r="HMA3" s="125"/>
      <c r="HMB3" s="125"/>
      <c r="HMC3" s="125"/>
      <c r="HMD3" s="125"/>
      <c r="HME3" s="125"/>
      <c r="HMF3" s="125"/>
      <c r="HMG3" s="125"/>
      <c r="HMH3" s="125"/>
      <c r="HMI3" s="125"/>
      <c r="HMJ3" s="125"/>
      <c r="HMK3" s="125"/>
      <c r="HML3" s="125"/>
      <c r="HMM3" s="125"/>
      <c r="HMO3" s="125"/>
      <c r="HMP3" s="125"/>
      <c r="HMQ3" s="125"/>
      <c r="HMR3" s="125"/>
      <c r="HMS3" s="125"/>
      <c r="HMT3" s="125"/>
      <c r="HMU3" s="125"/>
      <c r="HMV3" s="125"/>
      <c r="HMW3" s="125"/>
      <c r="HMX3" s="125"/>
      <c r="HMY3" s="125"/>
      <c r="HMZ3" s="125"/>
      <c r="HNA3" s="125"/>
      <c r="HNB3" s="125"/>
      <c r="HNC3" s="125"/>
      <c r="HND3" s="125"/>
      <c r="HNE3" s="125"/>
      <c r="HNF3" s="125"/>
      <c r="HNG3" s="125"/>
      <c r="HNH3" s="125"/>
      <c r="HNI3" s="125"/>
      <c r="HNJ3" s="125"/>
      <c r="HNK3" s="125"/>
      <c r="HNM3" s="125"/>
      <c r="HNN3" s="125"/>
      <c r="HNO3" s="125"/>
      <c r="HNP3" s="125"/>
      <c r="HNQ3" s="125"/>
      <c r="HNR3" s="125"/>
      <c r="HNS3" s="125"/>
      <c r="HNT3" s="125"/>
      <c r="HNU3" s="125"/>
      <c r="HNV3" s="125"/>
      <c r="HNW3" s="125"/>
      <c r="HNX3" s="125"/>
      <c r="HNY3" s="125"/>
      <c r="HNZ3" s="125"/>
      <c r="HOA3" s="125"/>
      <c r="HOB3" s="125"/>
      <c r="HOC3" s="125"/>
      <c r="HOD3" s="125"/>
      <c r="HOE3" s="125"/>
      <c r="HOF3" s="125"/>
      <c r="HOG3" s="125"/>
      <c r="HOH3" s="125"/>
      <c r="HOI3" s="125"/>
      <c r="HOK3" s="125"/>
      <c r="HOL3" s="125"/>
      <c r="HOM3" s="125"/>
      <c r="HON3" s="125"/>
      <c r="HOO3" s="125"/>
      <c r="HOP3" s="125"/>
      <c r="HOQ3" s="125"/>
      <c r="HOR3" s="125"/>
      <c r="HOS3" s="125"/>
      <c r="HOT3" s="125"/>
      <c r="HOU3" s="125"/>
      <c r="HOV3" s="125"/>
      <c r="HOW3" s="125"/>
      <c r="HOX3" s="125"/>
      <c r="HOY3" s="125"/>
      <c r="HOZ3" s="125"/>
      <c r="HPA3" s="125"/>
      <c r="HPB3" s="125"/>
      <c r="HPC3" s="125"/>
      <c r="HPD3" s="125"/>
      <c r="HPE3" s="125"/>
      <c r="HPF3" s="125"/>
      <c r="HPG3" s="125"/>
      <c r="HPI3" s="125"/>
      <c r="HPJ3" s="125"/>
      <c r="HPK3" s="125"/>
      <c r="HPL3" s="125"/>
      <c r="HPM3" s="125"/>
      <c r="HPN3" s="125"/>
      <c r="HPO3" s="125"/>
      <c r="HPP3" s="125"/>
      <c r="HPQ3" s="125"/>
      <c r="HPR3" s="125"/>
      <c r="HPS3" s="125"/>
      <c r="HPT3" s="125"/>
      <c r="HPU3" s="125"/>
      <c r="HPV3" s="125"/>
      <c r="HPW3" s="125"/>
      <c r="HPX3" s="125"/>
      <c r="HPY3" s="125"/>
      <c r="HPZ3" s="125"/>
      <c r="HQA3" s="125"/>
      <c r="HQB3" s="125"/>
      <c r="HQC3" s="125"/>
      <c r="HQD3" s="125"/>
      <c r="HQE3" s="125"/>
      <c r="HQG3" s="125"/>
      <c r="HQH3" s="125"/>
      <c r="HQI3" s="125"/>
      <c r="HQJ3" s="125"/>
      <c r="HQK3" s="125"/>
      <c r="HQL3" s="125"/>
      <c r="HQM3" s="125"/>
      <c r="HQN3" s="125"/>
      <c r="HQO3" s="125"/>
      <c r="HQP3" s="125"/>
      <c r="HQQ3" s="125"/>
      <c r="HQR3" s="125"/>
      <c r="HQS3" s="125"/>
      <c r="HQT3" s="125"/>
      <c r="HQU3" s="125"/>
      <c r="HQV3" s="125"/>
      <c r="HQW3" s="125"/>
      <c r="HQX3" s="125"/>
      <c r="HQY3" s="125"/>
      <c r="HQZ3" s="125"/>
      <c r="HRA3" s="125"/>
      <c r="HRB3" s="125"/>
      <c r="HRC3" s="125"/>
      <c r="HRE3" s="125"/>
      <c r="HRF3" s="125"/>
      <c r="HRG3" s="125"/>
      <c r="HRH3" s="125"/>
      <c r="HRI3" s="125"/>
      <c r="HRJ3" s="125"/>
      <c r="HRK3" s="125"/>
      <c r="HRL3" s="125"/>
      <c r="HRM3" s="125"/>
      <c r="HRN3" s="125"/>
      <c r="HRO3" s="125"/>
      <c r="HRP3" s="125"/>
      <c r="HRQ3" s="125"/>
      <c r="HRR3" s="125"/>
      <c r="HRS3" s="125"/>
      <c r="HRT3" s="125"/>
      <c r="HRU3" s="125"/>
      <c r="HRV3" s="125"/>
      <c r="HRW3" s="125"/>
      <c r="HRX3" s="125"/>
      <c r="HRY3" s="125"/>
      <c r="HRZ3" s="125"/>
      <c r="HSA3" s="125"/>
      <c r="HSC3" s="125"/>
      <c r="HSD3" s="125"/>
      <c r="HSE3" s="125"/>
      <c r="HSF3" s="125"/>
      <c r="HSG3" s="125"/>
      <c r="HSH3" s="125"/>
      <c r="HSI3" s="125"/>
      <c r="HSJ3" s="125"/>
      <c r="HSK3" s="125"/>
      <c r="HSL3" s="125"/>
      <c r="HSM3" s="125"/>
      <c r="HSN3" s="125"/>
      <c r="HSO3" s="125"/>
      <c r="HSP3" s="125"/>
      <c r="HSQ3" s="125"/>
      <c r="HSR3" s="125"/>
      <c r="HSS3" s="125"/>
      <c r="HST3" s="125"/>
      <c r="HSU3" s="125"/>
      <c r="HSV3" s="125"/>
      <c r="HSW3" s="125"/>
      <c r="HSX3" s="125"/>
      <c r="HSY3" s="125"/>
      <c r="HTA3" s="125"/>
      <c r="HTB3" s="125"/>
      <c r="HTC3" s="125"/>
      <c r="HTD3" s="125"/>
      <c r="HTE3" s="125"/>
      <c r="HTF3" s="125"/>
      <c r="HTG3" s="125"/>
      <c r="HTH3" s="125"/>
      <c r="HTI3" s="125"/>
      <c r="HTJ3" s="125"/>
      <c r="HTK3" s="125"/>
      <c r="HTL3" s="125"/>
      <c r="HTM3" s="125"/>
      <c r="HTN3" s="125"/>
      <c r="HTO3" s="125"/>
      <c r="HTP3" s="125"/>
      <c r="HTQ3" s="125"/>
      <c r="HTR3" s="125"/>
      <c r="HTS3" s="125"/>
      <c r="HTT3" s="125"/>
      <c r="HTU3" s="125"/>
      <c r="HTV3" s="125"/>
      <c r="HTW3" s="125"/>
      <c r="HTY3" s="125"/>
      <c r="HTZ3" s="125"/>
      <c r="HUA3" s="125"/>
      <c r="HUB3" s="125"/>
      <c r="HUC3" s="125"/>
      <c r="HUD3" s="125"/>
      <c r="HUE3" s="125"/>
      <c r="HUF3" s="125"/>
      <c r="HUG3" s="125"/>
      <c r="HUH3" s="125"/>
      <c r="HUI3" s="125"/>
      <c r="HUJ3" s="125"/>
      <c r="HUK3" s="125"/>
      <c r="HUL3" s="125"/>
      <c r="HUM3" s="125"/>
      <c r="HUN3" s="125"/>
      <c r="HUO3" s="125"/>
      <c r="HUP3" s="125"/>
      <c r="HUQ3" s="125"/>
      <c r="HUR3" s="125"/>
      <c r="HUS3" s="125"/>
      <c r="HUT3" s="125"/>
      <c r="HUU3" s="125"/>
      <c r="HUW3" s="125"/>
      <c r="HUX3" s="125"/>
      <c r="HUY3" s="125"/>
      <c r="HUZ3" s="125"/>
      <c r="HVA3" s="125"/>
      <c r="HVB3" s="125"/>
      <c r="HVC3" s="125"/>
      <c r="HVD3" s="125"/>
      <c r="HVE3" s="125"/>
      <c r="HVF3" s="125"/>
      <c r="HVG3" s="125"/>
      <c r="HVH3" s="125"/>
      <c r="HVI3" s="125"/>
      <c r="HVJ3" s="125"/>
      <c r="HVK3" s="125"/>
      <c r="HVL3" s="125"/>
      <c r="HVM3" s="125"/>
      <c r="HVN3" s="125"/>
      <c r="HVO3" s="125"/>
      <c r="HVP3" s="125"/>
      <c r="HVQ3" s="125"/>
      <c r="HVR3" s="125"/>
      <c r="HVS3" s="125"/>
      <c r="HVU3" s="125"/>
      <c r="HVV3" s="125"/>
      <c r="HVW3" s="125"/>
      <c r="HVX3" s="125"/>
      <c r="HVY3" s="125"/>
      <c r="HVZ3" s="125"/>
      <c r="HWA3" s="125"/>
      <c r="HWB3" s="125"/>
      <c r="HWC3" s="125"/>
      <c r="HWD3" s="125"/>
      <c r="HWE3" s="125"/>
      <c r="HWF3" s="125"/>
      <c r="HWG3" s="125"/>
      <c r="HWH3" s="125"/>
      <c r="HWI3" s="125"/>
      <c r="HWJ3" s="125"/>
      <c r="HWK3" s="125"/>
      <c r="HWL3" s="125"/>
      <c r="HWM3" s="125"/>
      <c r="HWN3" s="125"/>
      <c r="HWO3" s="125"/>
      <c r="HWP3" s="125"/>
      <c r="HWQ3" s="125"/>
      <c r="HWS3" s="125"/>
      <c r="HWT3" s="125"/>
      <c r="HWU3" s="125"/>
      <c r="HWV3" s="125"/>
      <c r="HWW3" s="125"/>
      <c r="HWX3" s="125"/>
      <c r="HWY3" s="125"/>
      <c r="HWZ3" s="125"/>
      <c r="HXA3" s="125"/>
      <c r="HXB3" s="125"/>
      <c r="HXC3" s="125"/>
      <c r="HXD3" s="125"/>
      <c r="HXE3" s="125"/>
      <c r="HXF3" s="125"/>
      <c r="HXG3" s="125"/>
      <c r="HXH3" s="125"/>
      <c r="HXI3" s="125"/>
      <c r="HXJ3" s="125"/>
      <c r="HXK3" s="125"/>
      <c r="HXL3" s="125"/>
      <c r="HXM3" s="125"/>
      <c r="HXN3" s="125"/>
      <c r="HXO3" s="125"/>
      <c r="HXQ3" s="125"/>
      <c r="HXR3" s="125"/>
      <c r="HXS3" s="125"/>
      <c r="HXT3" s="125"/>
      <c r="HXU3" s="125"/>
      <c r="HXV3" s="125"/>
      <c r="HXW3" s="125"/>
      <c r="HXX3" s="125"/>
      <c r="HXY3" s="125"/>
      <c r="HXZ3" s="125"/>
      <c r="HYA3" s="125"/>
      <c r="HYB3" s="125"/>
      <c r="HYC3" s="125"/>
      <c r="HYD3" s="125"/>
      <c r="HYE3" s="125"/>
      <c r="HYF3" s="125"/>
      <c r="HYG3" s="125"/>
      <c r="HYH3" s="125"/>
      <c r="HYI3" s="125"/>
      <c r="HYJ3" s="125"/>
      <c r="HYK3" s="125"/>
      <c r="HYL3" s="125"/>
      <c r="HYM3" s="125"/>
      <c r="HYO3" s="125"/>
      <c r="HYP3" s="125"/>
      <c r="HYQ3" s="125"/>
      <c r="HYR3" s="125"/>
      <c r="HYS3" s="125"/>
      <c r="HYT3" s="125"/>
      <c r="HYU3" s="125"/>
      <c r="HYV3" s="125"/>
      <c r="HYW3" s="125"/>
      <c r="HYX3" s="125"/>
      <c r="HYY3" s="125"/>
      <c r="HYZ3" s="125"/>
      <c r="HZA3" s="125"/>
      <c r="HZB3" s="125"/>
      <c r="HZC3" s="125"/>
      <c r="HZD3" s="125"/>
      <c r="HZE3" s="125"/>
      <c r="HZF3" s="125"/>
      <c r="HZG3" s="125"/>
      <c r="HZH3" s="125"/>
      <c r="HZI3" s="125"/>
      <c r="HZJ3" s="125"/>
      <c r="HZK3" s="125"/>
      <c r="HZM3" s="125"/>
      <c r="HZN3" s="125"/>
      <c r="HZO3" s="125"/>
      <c r="HZP3" s="125"/>
      <c r="HZQ3" s="125"/>
      <c r="HZR3" s="125"/>
      <c r="HZS3" s="125"/>
      <c r="HZT3" s="125"/>
      <c r="HZU3" s="125"/>
      <c r="HZV3" s="125"/>
      <c r="HZW3" s="125"/>
      <c r="HZX3" s="125"/>
      <c r="HZY3" s="125"/>
      <c r="HZZ3" s="125"/>
      <c r="IAA3" s="125"/>
      <c r="IAB3" s="125"/>
      <c r="IAC3" s="125"/>
      <c r="IAD3" s="125"/>
      <c r="IAE3" s="125"/>
      <c r="IAF3" s="125"/>
      <c r="IAG3" s="125"/>
      <c r="IAH3" s="125"/>
      <c r="IAI3" s="125"/>
      <c r="IAK3" s="125"/>
      <c r="IAL3" s="125"/>
      <c r="IAM3" s="125"/>
      <c r="IAN3" s="125"/>
      <c r="IAO3" s="125"/>
      <c r="IAP3" s="125"/>
      <c r="IAQ3" s="125"/>
      <c r="IAR3" s="125"/>
      <c r="IAS3" s="125"/>
      <c r="IAT3" s="125"/>
      <c r="IAU3" s="125"/>
      <c r="IAV3" s="125"/>
      <c r="IAW3" s="125"/>
      <c r="IAX3" s="125"/>
      <c r="IAY3" s="125"/>
      <c r="IAZ3" s="125"/>
      <c r="IBA3" s="125"/>
      <c r="IBB3" s="125"/>
      <c r="IBC3" s="125"/>
      <c r="IBD3" s="125"/>
      <c r="IBE3" s="125"/>
      <c r="IBF3" s="125"/>
      <c r="IBG3" s="125"/>
      <c r="IBI3" s="125"/>
      <c r="IBJ3" s="125"/>
      <c r="IBK3" s="125"/>
      <c r="IBL3" s="125"/>
      <c r="IBM3" s="125"/>
      <c r="IBN3" s="125"/>
      <c r="IBO3" s="125"/>
      <c r="IBP3" s="125"/>
      <c r="IBQ3" s="125"/>
      <c r="IBR3" s="125"/>
      <c r="IBS3" s="125"/>
      <c r="IBT3" s="125"/>
      <c r="IBU3" s="125"/>
      <c r="IBV3" s="125"/>
      <c r="IBW3" s="125"/>
      <c r="IBX3" s="125"/>
      <c r="IBY3" s="125"/>
      <c r="IBZ3" s="125"/>
      <c r="ICA3" s="125"/>
      <c r="ICB3" s="125"/>
      <c r="ICC3" s="125"/>
      <c r="ICD3" s="125"/>
      <c r="ICE3" s="125"/>
      <c r="ICG3" s="125"/>
      <c r="ICH3" s="125"/>
      <c r="ICI3" s="125"/>
      <c r="ICJ3" s="125"/>
      <c r="ICK3" s="125"/>
      <c r="ICL3" s="125"/>
      <c r="ICM3" s="125"/>
      <c r="ICN3" s="125"/>
      <c r="ICO3" s="125"/>
      <c r="ICP3" s="125"/>
      <c r="ICQ3" s="125"/>
      <c r="ICR3" s="125"/>
      <c r="ICS3" s="125"/>
      <c r="ICT3" s="125"/>
      <c r="ICU3" s="125"/>
      <c r="ICV3" s="125"/>
      <c r="ICW3" s="125"/>
      <c r="ICX3" s="125"/>
      <c r="ICY3" s="125"/>
      <c r="ICZ3" s="125"/>
      <c r="IDA3" s="125"/>
      <c r="IDB3" s="125"/>
      <c r="IDC3" s="125"/>
      <c r="IDE3" s="125"/>
      <c r="IDF3" s="125"/>
      <c r="IDG3" s="125"/>
      <c r="IDH3" s="125"/>
      <c r="IDI3" s="125"/>
      <c r="IDJ3" s="125"/>
      <c r="IDK3" s="125"/>
      <c r="IDL3" s="125"/>
      <c r="IDM3" s="125"/>
      <c r="IDN3" s="125"/>
      <c r="IDO3" s="125"/>
      <c r="IDP3" s="125"/>
      <c r="IDQ3" s="125"/>
      <c r="IDR3" s="125"/>
      <c r="IDS3" s="125"/>
      <c r="IDT3" s="125"/>
      <c r="IDU3" s="125"/>
      <c r="IDV3" s="125"/>
      <c r="IDW3" s="125"/>
      <c r="IDX3" s="125"/>
      <c r="IDY3" s="125"/>
      <c r="IDZ3" s="125"/>
      <c r="IEA3" s="125"/>
      <c r="IEC3" s="125"/>
      <c r="IED3" s="125"/>
      <c r="IEE3" s="125"/>
      <c r="IEF3" s="125"/>
      <c r="IEG3" s="125"/>
      <c r="IEH3" s="125"/>
      <c r="IEI3" s="125"/>
      <c r="IEJ3" s="125"/>
      <c r="IEK3" s="125"/>
      <c r="IEL3" s="125"/>
      <c r="IEM3" s="125"/>
      <c r="IEN3" s="125"/>
      <c r="IEO3" s="125"/>
      <c r="IEP3" s="125"/>
      <c r="IEQ3" s="125"/>
      <c r="IER3" s="125"/>
      <c r="IES3" s="125"/>
      <c r="IET3" s="125"/>
      <c r="IEU3" s="125"/>
      <c r="IEV3" s="125"/>
      <c r="IEW3" s="125"/>
      <c r="IEX3" s="125"/>
      <c r="IEY3" s="125"/>
      <c r="IFA3" s="125"/>
      <c r="IFB3" s="125"/>
      <c r="IFC3" s="125"/>
      <c r="IFD3" s="125"/>
      <c r="IFE3" s="125"/>
      <c r="IFF3" s="125"/>
      <c r="IFG3" s="125"/>
      <c r="IFH3" s="125"/>
      <c r="IFI3" s="125"/>
      <c r="IFJ3" s="125"/>
      <c r="IFK3" s="125"/>
      <c r="IFL3" s="125"/>
      <c r="IFM3" s="125"/>
      <c r="IFN3" s="125"/>
      <c r="IFO3" s="125"/>
      <c r="IFP3" s="125"/>
      <c r="IFQ3" s="125"/>
      <c r="IFR3" s="125"/>
      <c r="IFS3" s="125"/>
      <c r="IFT3" s="125"/>
      <c r="IFU3" s="125"/>
      <c r="IFV3" s="125"/>
      <c r="IFW3" s="125"/>
      <c r="IFY3" s="125"/>
      <c r="IFZ3" s="125"/>
      <c r="IGA3" s="125"/>
      <c r="IGB3" s="125"/>
      <c r="IGC3" s="125"/>
      <c r="IGD3" s="125"/>
      <c r="IGE3" s="125"/>
      <c r="IGF3" s="125"/>
      <c r="IGG3" s="125"/>
      <c r="IGH3" s="125"/>
      <c r="IGI3" s="125"/>
      <c r="IGJ3" s="125"/>
      <c r="IGK3" s="125"/>
      <c r="IGL3" s="125"/>
      <c r="IGM3" s="125"/>
      <c r="IGN3" s="125"/>
      <c r="IGO3" s="125"/>
      <c r="IGP3" s="125"/>
      <c r="IGQ3" s="125"/>
      <c r="IGR3" s="125"/>
      <c r="IGS3" s="125"/>
      <c r="IGT3" s="125"/>
      <c r="IGU3" s="125"/>
      <c r="IGW3" s="125"/>
      <c r="IGX3" s="125"/>
      <c r="IGY3" s="125"/>
      <c r="IGZ3" s="125"/>
      <c r="IHA3" s="125"/>
      <c r="IHB3" s="125"/>
      <c r="IHC3" s="125"/>
      <c r="IHD3" s="125"/>
      <c r="IHE3" s="125"/>
      <c r="IHF3" s="125"/>
      <c r="IHG3" s="125"/>
      <c r="IHH3" s="125"/>
      <c r="IHI3" s="125"/>
      <c r="IHJ3" s="125"/>
      <c r="IHK3" s="125"/>
      <c r="IHL3" s="125"/>
      <c r="IHM3" s="125"/>
      <c r="IHN3" s="125"/>
      <c r="IHO3" s="125"/>
      <c r="IHP3" s="125"/>
      <c r="IHQ3" s="125"/>
      <c r="IHR3" s="125"/>
      <c r="IHS3" s="125"/>
      <c r="IHU3" s="125"/>
      <c r="IHV3" s="125"/>
      <c r="IHW3" s="125"/>
      <c r="IHX3" s="125"/>
      <c r="IHY3" s="125"/>
      <c r="IHZ3" s="125"/>
      <c r="IIA3" s="125"/>
      <c r="IIB3" s="125"/>
      <c r="IIC3" s="125"/>
      <c r="IID3" s="125"/>
      <c r="IIE3" s="125"/>
      <c r="IIF3" s="125"/>
      <c r="IIG3" s="125"/>
      <c r="IIH3" s="125"/>
      <c r="III3" s="125"/>
      <c r="IIJ3" s="125"/>
      <c r="IIK3" s="125"/>
      <c r="IIL3" s="125"/>
      <c r="IIM3" s="125"/>
      <c r="IIN3" s="125"/>
      <c r="IIO3" s="125"/>
      <c r="IIP3" s="125"/>
      <c r="IIQ3" s="125"/>
      <c r="IIS3" s="125"/>
      <c r="IIT3" s="125"/>
      <c r="IIU3" s="125"/>
      <c r="IIV3" s="125"/>
      <c r="IIW3" s="125"/>
      <c r="IIX3" s="125"/>
      <c r="IIY3" s="125"/>
      <c r="IIZ3" s="125"/>
      <c r="IJA3" s="125"/>
      <c r="IJB3" s="125"/>
      <c r="IJC3" s="125"/>
      <c r="IJD3" s="125"/>
      <c r="IJE3" s="125"/>
      <c r="IJF3" s="125"/>
      <c r="IJG3" s="125"/>
      <c r="IJH3" s="125"/>
      <c r="IJI3" s="125"/>
      <c r="IJJ3" s="125"/>
      <c r="IJK3" s="125"/>
      <c r="IJL3" s="125"/>
      <c r="IJM3" s="125"/>
      <c r="IJN3" s="125"/>
      <c r="IJO3" s="125"/>
      <c r="IJQ3" s="125"/>
      <c r="IJR3" s="125"/>
      <c r="IJS3" s="125"/>
      <c r="IJT3" s="125"/>
      <c r="IJU3" s="125"/>
      <c r="IJV3" s="125"/>
      <c r="IJW3" s="125"/>
      <c r="IJX3" s="125"/>
      <c r="IJY3" s="125"/>
      <c r="IJZ3" s="125"/>
      <c r="IKA3" s="125"/>
      <c r="IKB3" s="125"/>
      <c r="IKC3" s="125"/>
      <c r="IKD3" s="125"/>
      <c r="IKE3" s="125"/>
      <c r="IKF3" s="125"/>
      <c r="IKG3" s="125"/>
      <c r="IKH3" s="125"/>
      <c r="IKI3" s="125"/>
      <c r="IKJ3" s="125"/>
      <c r="IKK3" s="125"/>
      <c r="IKL3" s="125"/>
      <c r="IKM3" s="125"/>
      <c r="IKO3" s="125"/>
      <c r="IKP3" s="125"/>
      <c r="IKQ3" s="125"/>
      <c r="IKR3" s="125"/>
      <c r="IKS3" s="125"/>
      <c r="IKT3" s="125"/>
      <c r="IKU3" s="125"/>
      <c r="IKV3" s="125"/>
      <c r="IKW3" s="125"/>
      <c r="IKX3" s="125"/>
      <c r="IKY3" s="125"/>
      <c r="IKZ3" s="125"/>
      <c r="ILA3" s="125"/>
      <c r="ILB3" s="125"/>
      <c r="ILC3" s="125"/>
      <c r="ILD3" s="125"/>
      <c r="ILE3" s="125"/>
      <c r="ILF3" s="125"/>
      <c r="ILG3" s="125"/>
      <c r="ILH3" s="125"/>
      <c r="ILI3" s="125"/>
      <c r="ILJ3" s="125"/>
      <c r="ILK3" s="125"/>
      <c r="ILM3" s="125"/>
      <c r="ILN3" s="125"/>
      <c r="ILO3" s="125"/>
      <c r="ILP3" s="125"/>
      <c r="ILQ3" s="125"/>
      <c r="ILR3" s="125"/>
      <c r="ILS3" s="125"/>
      <c r="ILT3" s="125"/>
      <c r="ILU3" s="125"/>
      <c r="ILV3" s="125"/>
      <c r="ILW3" s="125"/>
      <c r="ILX3" s="125"/>
      <c r="ILY3" s="125"/>
      <c r="ILZ3" s="125"/>
      <c r="IMA3" s="125"/>
      <c r="IMB3" s="125"/>
      <c r="IMC3" s="125"/>
      <c r="IMD3" s="125"/>
      <c r="IME3" s="125"/>
      <c r="IMF3" s="125"/>
      <c r="IMG3" s="125"/>
      <c r="IMH3" s="125"/>
      <c r="IMI3" s="125"/>
      <c r="IMK3" s="125"/>
      <c r="IML3" s="125"/>
      <c r="IMM3" s="125"/>
      <c r="IMN3" s="125"/>
      <c r="IMO3" s="125"/>
      <c r="IMP3" s="125"/>
      <c r="IMQ3" s="125"/>
      <c r="IMR3" s="125"/>
      <c r="IMS3" s="125"/>
      <c r="IMT3" s="125"/>
      <c r="IMU3" s="125"/>
      <c r="IMV3" s="125"/>
      <c r="IMW3" s="125"/>
      <c r="IMX3" s="125"/>
      <c r="IMY3" s="125"/>
      <c r="IMZ3" s="125"/>
      <c r="INA3" s="125"/>
      <c r="INB3" s="125"/>
      <c r="INC3" s="125"/>
      <c r="IND3" s="125"/>
      <c r="INE3" s="125"/>
      <c r="INF3" s="125"/>
      <c r="ING3" s="125"/>
      <c r="INI3" s="125"/>
      <c r="INJ3" s="125"/>
      <c r="INK3" s="125"/>
      <c r="INL3" s="125"/>
      <c r="INM3" s="125"/>
      <c r="INN3" s="125"/>
      <c r="INO3" s="125"/>
      <c r="INP3" s="125"/>
      <c r="INQ3" s="125"/>
      <c r="INR3" s="125"/>
      <c r="INS3" s="125"/>
      <c r="INT3" s="125"/>
      <c r="INU3" s="125"/>
      <c r="INV3" s="125"/>
      <c r="INW3" s="125"/>
      <c r="INX3" s="125"/>
      <c r="INY3" s="125"/>
      <c r="INZ3" s="125"/>
      <c r="IOA3" s="125"/>
      <c r="IOB3" s="125"/>
      <c r="IOC3" s="125"/>
      <c r="IOD3" s="125"/>
      <c r="IOE3" s="125"/>
      <c r="IOG3" s="125"/>
      <c r="IOH3" s="125"/>
      <c r="IOI3" s="125"/>
      <c r="IOJ3" s="125"/>
      <c r="IOK3" s="125"/>
      <c r="IOL3" s="125"/>
      <c r="IOM3" s="125"/>
      <c r="ION3" s="125"/>
      <c r="IOO3" s="125"/>
      <c r="IOP3" s="125"/>
      <c r="IOQ3" s="125"/>
      <c r="IOR3" s="125"/>
      <c r="IOS3" s="125"/>
      <c r="IOT3" s="125"/>
      <c r="IOU3" s="125"/>
      <c r="IOV3" s="125"/>
      <c r="IOW3" s="125"/>
      <c r="IOX3" s="125"/>
      <c r="IOY3" s="125"/>
      <c r="IOZ3" s="125"/>
      <c r="IPA3" s="125"/>
      <c r="IPB3" s="125"/>
      <c r="IPC3" s="125"/>
      <c r="IPE3" s="125"/>
      <c r="IPF3" s="125"/>
      <c r="IPG3" s="125"/>
      <c r="IPH3" s="125"/>
      <c r="IPI3" s="125"/>
      <c r="IPJ3" s="125"/>
      <c r="IPK3" s="125"/>
      <c r="IPL3" s="125"/>
      <c r="IPM3" s="125"/>
      <c r="IPN3" s="125"/>
      <c r="IPO3" s="125"/>
      <c r="IPP3" s="125"/>
      <c r="IPQ3" s="125"/>
      <c r="IPR3" s="125"/>
      <c r="IPS3" s="125"/>
      <c r="IPT3" s="125"/>
      <c r="IPU3" s="125"/>
      <c r="IPV3" s="125"/>
      <c r="IPW3" s="125"/>
      <c r="IPX3" s="125"/>
      <c r="IPY3" s="125"/>
      <c r="IPZ3" s="125"/>
      <c r="IQA3" s="125"/>
      <c r="IQC3" s="125"/>
      <c r="IQD3" s="125"/>
      <c r="IQE3" s="125"/>
      <c r="IQF3" s="125"/>
      <c r="IQG3" s="125"/>
      <c r="IQH3" s="125"/>
      <c r="IQI3" s="125"/>
      <c r="IQJ3" s="125"/>
      <c r="IQK3" s="125"/>
      <c r="IQL3" s="125"/>
      <c r="IQM3" s="125"/>
      <c r="IQN3" s="125"/>
      <c r="IQO3" s="125"/>
      <c r="IQP3" s="125"/>
      <c r="IQQ3" s="125"/>
      <c r="IQR3" s="125"/>
      <c r="IQS3" s="125"/>
      <c r="IQT3" s="125"/>
      <c r="IQU3" s="125"/>
      <c r="IQV3" s="125"/>
      <c r="IQW3" s="125"/>
      <c r="IQX3" s="125"/>
      <c r="IQY3" s="125"/>
      <c r="IRA3" s="125"/>
      <c r="IRB3" s="125"/>
      <c r="IRC3" s="125"/>
      <c r="IRD3" s="125"/>
      <c r="IRE3" s="125"/>
      <c r="IRF3" s="125"/>
      <c r="IRG3" s="125"/>
      <c r="IRH3" s="125"/>
      <c r="IRI3" s="125"/>
      <c r="IRJ3" s="125"/>
      <c r="IRK3" s="125"/>
      <c r="IRL3" s="125"/>
      <c r="IRM3" s="125"/>
      <c r="IRN3" s="125"/>
      <c r="IRO3" s="125"/>
      <c r="IRP3" s="125"/>
      <c r="IRQ3" s="125"/>
      <c r="IRR3" s="125"/>
      <c r="IRS3" s="125"/>
      <c r="IRT3" s="125"/>
      <c r="IRU3" s="125"/>
      <c r="IRV3" s="125"/>
      <c r="IRW3" s="125"/>
      <c r="IRY3" s="125"/>
      <c r="IRZ3" s="125"/>
      <c r="ISA3" s="125"/>
      <c r="ISB3" s="125"/>
      <c r="ISC3" s="125"/>
      <c r="ISD3" s="125"/>
      <c r="ISE3" s="125"/>
      <c r="ISF3" s="125"/>
      <c r="ISG3" s="125"/>
      <c r="ISH3" s="125"/>
      <c r="ISI3" s="125"/>
      <c r="ISJ3" s="125"/>
      <c r="ISK3" s="125"/>
      <c r="ISL3" s="125"/>
      <c r="ISM3" s="125"/>
      <c r="ISN3" s="125"/>
      <c r="ISO3" s="125"/>
      <c r="ISP3" s="125"/>
      <c r="ISQ3" s="125"/>
      <c r="ISR3" s="125"/>
      <c r="ISS3" s="125"/>
      <c r="IST3" s="125"/>
      <c r="ISU3" s="125"/>
      <c r="ISW3" s="125"/>
      <c r="ISX3" s="125"/>
      <c r="ISY3" s="125"/>
      <c r="ISZ3" s="125"/>
      <c r="ITA3" s="125"/>
      <c r="ITB3" s="125"/>
      <c r="ITC3" s="125"/>
      <c r="ITD3" s="125"/>
      <c r="ITE3" s="125"/>
      <c r="ITF3" s="125"/>
      <c r="ITG3" s="125"/>
      <c r="ITH3" s="125"/>
      <c r="ITI3" s="125"/>
      <c r="ITJ3" s="125"/>
      <c r="ITK3" s="125"/>
      <c r="ITL3" s="125"/>
      <c r="ITM3" s="125"/>
      <c r="ITN3" s="125"/>
      <c r="ITO3" s="125"/>
      <c r="ITP3" s="125"/>
      <c r="ITQ3" s="125"/>
      <c r="ITR3" s="125"/>
      <c r="ITS3" s="125"/>
      <c r="ITU3" s="125"/>
      <c r="ITV3" s="125"/>
      <c r="ITW3" s="125"/>
      <c r="ITX3" s="125"/>
      <c r="ITY3" s="125"/>
      <c r="ITZ3" s="125"/>
      <c r="IUA3" s="125"/>
      <c r="IUB3" s="125"/>
      <c r="IUC3" s="125"/>
      <c r="IUD3" s="125"/>
      <c r="IUE3" s="125"/>
      <c r="IUF3" s="125"/>
      <c r="IUG3" s="125"/>
      <c r="IUH3" s="125"/>
      <c r="IUI3" s="125"/>
      <c r="IUJ3" s="125"/>
      <c r="IUK3" s="125"/>
      <c r="IUL3" s="125"/>
      <c r="IUM3" s="125"/>
      <c r="IUN3" s="125"/>
      <c r="IUO3" s="125"/>
      <c r="IUP3" s="125"/>
      <c r="IUQ3" s="125"/>
      <c r="IUS3" s="125"/>
      <c r="IUT3" s="125"/>
      <c r="IUU3" s="125"/>
      <c r="IUV3" s="125"/>
      <c r="IUW3" s="125"/>
      <c r="IUX3" s="125"/>
      <c r="IUY3" s="125"/>
      <c r="IUZ3" s="125"/>
      <c r="IVA3" s="125"/>
      <c r="IVB3" s="125"/>
      <c r="IVC3" s="125"/>
      <c r="IVD3" s="125"/>
      <c r="IVE3" s="125"/>
      <c r="IVF3" s="125"/>
      <c r="IVG3" s="125"/>
      <c r="IVH3" s="125"/>
      <c r="IVI3" s="125"/>
      <c r="IVJ3" s="125"/>
      <c r="IVK3" s="125"/>
      <c r="IVL3" s="125"/>
      <c r="IVM3" s="125"/>
      <c r="IVN3" s="125"/>
      <c r="IVO3" s="125"/>
      <c r="IVQ3" s="125"/>
      <c r="IVR3" s="125"/>
      <c r="IVS3" s="125"/>
      <c r="IVT3" s="125"/>
      <c r="IVU3" s="125"/>
      <c r="IVV3" s="125"/>
      <c r="IVW3" s="125"/>
      <c r="IVX3" s="125"/>
      <c r="IVY3" s="125"/>
      <c r="IVZ3" s="125"/>
      <c r="IWA3" s="125"/>
      <c r="IWB3" s="125"/>
      <c r="IWC3" s="125"/>
      <c r="IWD3" s="125"/>
      <c r="IWE3" s="125"/>
      <c r="IWF3" s="125"/>
      <c r="IWG3" s="125"/>
      <c r="IWH3" s="125"/>
      <c r="IWI3" s="125"/>
      <c r="IWJ3" s="125"/>
      <c r="IWK3" s="125"/>
      <c r="IWL3" s="125"/>
      <c r="IWM3" s="125"/>
      <c r="IWO3" s="125"/>
      <c r="IWP3" s="125"/>
      <c r="IWQ3" s="125"/>
      <c r="IWR3" s="125"/>
      <c r="IWS3" s="125"/>
      <c r="IWT3" s="125"/>
      <c r="IWU3" s="125"/>
      <c r="IWV3" s="125"/>
      <c r="IWW3" s="125"/>
      <c r="IWX3" s="125"/>
      <c r="IWY3" s="125"/>
      <c r="IWZ3" s="125"/>
      <c r="IXA3" s="125"/>
      <c r="IXB3" s="125"/>
      <c r="IXC3" s="125"/>
      <c r="IXD3" s="125"/>
      <c r="IXE3" s="125"/>
      <c r="IXF3" s="125"/>
      <c r="IXG3" s="125"/>
      <c r="IXH3" s="125"/>
      <c r="IXI3" s="125"/>
      <c r="IXJ3" s="125"/>
      <c r="IXK3" s="125"/>
      <c r="IXM3" s="125"/>
      <c r="IXN3" s="125"/>
      <c r="IXO3" s="125"/>
      <c r="IXP3" s="125"/>
      <c r="IXQ3" s="125"/>
      <c r="IXR3" s="125"/>
      <c r="IXS3" s="125"/>
      <c r="IXT3" s="125"/>
      <c r="IXU3" s="125"/>
      <c r="IXV3" s="125"/>
      <c r="IXW3" s="125"/>
      <c r="IXX3" s="125"/>
      <c r="IXY3" s="125"/>
      <c r="IXZ3" s="125"/>
      <c r="IYA3" s="125"/>
      <c r="IYB3" s="125"/>
      <c r="IYC3" s="125"/>
      <c r="IYD3" s="125"/>
      <c r="IYE3" s="125"/>
      <c r="IYF3" s="125"/>
      <c r="IYG3" s="125"/>
      <c r="IYH3" s="125"/>
      <c r="IYI3" s="125"/>
      <c r="IYK3" s="125"/>
      <c r="IYL3" s="125"/>
      <c r="IYM3" s="125"/>
      <c r="IYN3" s="125"/>
      <c r="IYO3" s="125"/>
      <c r="IYP3" s="125"/>
      <c r="IYQ3" s="125"/>
      <c r="IYR3" s="125"/>
      <c r="IYS3" s="125"/>
      <c r="IYT3" s="125"/>
      <c r="IYU3" s="125"/>
      <c r="IYV3" s="125"/>
      <c r="IYW3" s="125"/>
      <c r="IYX3" s="125"/>
      <c r="IYY3" s="125"/>
      <c r="IYZ3" s="125"/>
      <c r="IZA3" s="125"/>
      <c r="IZB3" s="125"/>
      <c r="IZC3" s="125"/>
      <c r="IZD3" s="125"/>
      <c r="IZE3" s="125"/>
      <c r="IZF3" s="125"/>
      <c r="IZG3" s="125"/>
      <c r="IZI3" s="125"/>
      <c r="IZJ3" s="125"/>
      <c r="IZK3" s="125"/>
      <c r="IZL3" s="125"/>
      <c r="IZM3" s="125"/>
      <c r="IZN3" s="125"/>
      <c r="IZO3" s="125"/>
      <c r="IZP3" s="125"/>
      <c r="IZQ3" s="125"/>
      <c r="IZR3" s="125"/>
      <c r="IZS3" s="125"/>
      <c r="IZT3" s="125"/>
      <c r="IZU3" s="125"/>
      <c r="IZV3" s="125"/>
      <c r="IZW3" s="125"/>
      <c r="IZX3" s="125"/>
      <c r="IZY3" s="125"/>
      <c r="IZZ3" s="125"/>
      <c r="JAA3" s="125"/>
      <c r="JAB3" s="125"/>
      <c r="JAC3" s="125"/>
      <c r="JAD3" s="125"/>
      <c r="JAE3" s="125"/>
      <c r="JAG3" s="125"/>
      <c r="JAH3" s="125"/>
      <c r="JAI3" s="125"/>
      <c r="JAJ3" s="125"/>
      <c r="JAK3" s="125"/>
      <c r="JAL3" s="125"/>
      <c r="JAM3" s="125"/>
      <c r="JAN3" s="125"/>
      <c r="JAO3" s="125"/>
      <c r="JAP3" s="125"/>
      <c r="JAQ3" s="125"/>
      <c r="JAR3" s="125"/>
      <c r="JAS3" s="125"/>
      <c r="JAT3" s="125"/>
      <c r="JAU3" s="125"/>
      <c r="JAV3" s="125"/>
      <c r="JAW3" s="125"/>
      <c r="JAX3" s="125"/>
      <c r="JAY3" s="125"/>
      <c r="JAZ3" s="125"/>
      <c r="JBA3" s="125"/>
      <c r="JBB3" s="125"/>
      <c r="JBC3" s="125"/>
      <c r="JBE3" s="125"/>
      <c r="JBF3" s="125"/>
      <c r="JBG3" s="125"/>
      <c r="JBH3" s="125"/>
      <c r="JBI3" s="125"/>
      <c r="JBJ3" s="125"/>
      <c r="JBK3" s="125"/>
      <c r="JBL3" s="125"/>
      <c r="JBM3" s="125"/>
      <c r="JBN3" s="125"/>
      <c r="JBO3" s="125"/>
      <c r="JBP3" s="125"/>
      <c r="JBQ3" s="125"/>
      <c r="JBR3" s="125"/>
      <c r="JBS3" s="125"/>
      <c r="JBT3" s="125"/>
      <c r="JBU3" s="125"/>
      <c r="JBV3" s="125"/>
      <c r="JBW3" s="125"/>
      <c r="JBX3" s="125"/>
      <c r="JBY3" s="125"/>
      <c r="JBZ3" s="125"/>
      <c r="JCA3" s="125"/>
      <c r="JCC3" s="125"/>
      <c r="JCD3" s="125"/>
      <c r="JCE3" s="125"/>
      <c r="JCF3" s="125"/>
      <c r="JCG3" s="125"/>
      <c r="JCH3" s="125"/>
      <c r="JCI3" s="125"/>
      <c r="JCJ3" s="125"/>
      <c r="JCK3" s="125"/>
      <c r="JCL3" s="125"/>
      <c r="JCM3" s="125"/>
      <c r="JCN3" s="125"/>
      <c r="JCO3" s="125"/>
      <c r="JCP3" s="125"/>
      <c r="JCQ3" s="125"/>
      <c r="JCR3" s="125"/>
      <c r="JCS3" s="125"/>
      <c r="JCT3" s="125"/>
      <c r="JCU3" s="125"/>
      <c r="JCV3" s="125"/>
      <c r="JCW3" s="125"/>
      <c r="JCX3" s="125"/>
      <c r="JCY3" s="125"/>
      <c r="JDA3" s="125"/>
      <c r="JDB3" s="125"/>
      <c r="JDC3" s="125"/>
      <c r="JDD3" s="125"/>
      <c r="JDE3" s="125"/>
      <c r="JDF3" s="125"/>
      <c r="JDG3" s="125"/>
      <c r="JDH3" s="125"/>
      <c r="JDI3" s="125"/>
      <c r="JDJ3" s="125"/>
      <c r="JDK3" s="125"/>
      <c r="JDL3" s="125"/>
      <c r="JDM3" s="125"/>
      <c r="JDN3" s="125"/>
      <c r="JDO3" s="125"/>
      <c r="JDP3" s="125"/>
      <c r="JDQ3" s="125"/>
      <c r="JDR3" s="125"/>
      <c r="JDS3" s="125"/>
      <c r="JDT3" s="125"/>
      <c r="JDU3" s="125"/>
      <c r="JDV3" s="125"/>
      <c r="JDW3" s="125"/>
      <c r="JDY3" s="125"/>
      <c r="JDZ3" s="125"/>
      <c r="JEA3" s="125"/>
      <c r="JEB3" s="125"/>
      <c r="JEC3" s="125"/>
      <c r="JED3" s="125"/>
      <c r="JEE3" s="125"/>
      <c r="JEF3" s="125"/>
      <c r="JEG3" s="125"/>
      <c r="JEH3" s="125"/>
      <c r="JEI3" s="125"/>
      <c r="JEJ3" s="125"/>
      <c r="JEK3" s="125"/>
      <c r="JEL3" s="125"/>
      <c r="JEM3" s="125"/>
      <c r="JEN3" s="125"/>
      <c r="JEO3" s="125"/>
      <c r="JEP3" s="125"/>
      <c r="JEQ3" s="125"/>
      <c r="JER3" s="125"/>
      <c r="JES3" s="125"/>
      <c r="JET3" s="125"/>
      <c r="JEU3" s="125"/>
      <c r="JEW3" s="125"/>
      <c r="JEX3" s="125"/>
      <c r="JEY3" s="125"/>
      <c r="JEZ3" s="125"/>
      <c r="JFA3" s="125"/>
      <c r="JFB3" s="125"/>
      <c r="JFC3" s="125"/>
      <c r="JFD3" s="125"/>
      <c r="JFE3" s="125"/>
      <c r="JFF3" s="125"/>
      <c r="JFG3" s="125"/>
      <c r="JFH3" s="125"/>
      <c r="JFI3" s="125"/>
      <c r="JFJ3" s="125"/>
      <c r="JFK3" s="125"/>
      <c r="JFL3" s="125"/>
      <c r="JFM3" s="125"/>
      <c r="JFN3" s="125"/>
      <c r="JFO3" s="125"/>
      <c r="JFP3" s="125"/>
      <c r="JFQ3" s="125"/>
      <c r="JFR3" s="125"/>
      <c r="JFS3" s="125"/>
      <c r="JFU3" s="125"/>
      <c r="JFV3" s="125"/>
      <c r="JFW3" s="125"/>
      <c r="JFX3" s="125"/>
      <c r="JFY3" s="125"/>
      <c r="JFZ3" s="125"/>
      <c r="JGA3" s="125"/>
      <c r="JGB3" s="125"/>
      <c r="JGC3" s="125"/>
      <c r="JGD3" s="125"/>
      <c r="JGE3" s="125"/>
      <c r="JGF3" s="125"/>
      <c r="JGG3" s="125"/>
      <c r="JGH3" s="125"/>
      <c r="JGI3" s="125"/>
      <c r="JGJ3" s="125"/>
      <c r="JGK3" s="125"/>
      <c r="JGL3" s="125"/>
      <c r="JGM3" s="125"/>
      <c r="JGN3" s="125"/>
      <c r="JGO3" s="125"/>
      <c r="JGP3" s="125"/>
      <c r="JGQ3" s="125"/>
      <c r="JGS3" s="125"/>
      <c r="JGT3" s="125"/>
      <c r="JGU3" s="125"/>
      <c r="JGV3" s="125"/>
      <c r="JGW3" s="125"/>
      <c r="JGX3" s="125"/>
      <c r="JGY3" s="125"/>
      <c r="JGZ3" s="125"/>
      <c r="JHA3" s="125"/>
      <c r="JHB3" s="125"/>
      <c r="JHC3" s="125"/>
      <c r="JHD3" s="125"/>
      <c r="JHE3" s="125"/>
      <c r="JHF3" s="125"/>
      <c r="JHG3" s="125"/>
      <c r="JHH3" s="125"/>
      <c r="JHI3" s="125"/>
      <c r="JHJ3" s="125"/>
      <c r="JHK3" s="125"/>
      <c r="JHL3" s="125"/>
      <c r="JHM3" s="125"/>
      <c r="JHN3" s="125"/>
      <c r="JHO3" s="125"/>
      <c r="JHQ3" s="125"/>
      <c r="JHR3" s="125"/>
      <c r="JHS3" s="125"/>
      <c r="JHT3" s="125"/>
      <c r="JHU3" s="125"/>
      <c r="JHV3" s="125"/>
      <c r="JHW3" s="125"/>
      <c r="JHX3" s="125"/>
      <c r="JHY3" s="125"/>
      <c r="JHZ3" s="125"/>
      <c r="JIA3" s="125"/>
      <c r="JIB3" s="125"/>
      <c r="JIC3" s="125"/>
      <c r="JID3" s="125"/>
      <c r="JIE3" s="125"/>
      <c r="JIF3" s="125"/>
      <c r="JIG3" s="125"/>
      <c r="JIH3" s="125"/>
      <c r="JII3" s="125"/>
      <c r="JIJ3" s="125"/>
      <c r="JIK3" s="125"/>
      <c r="JIL3" s="125"/>
      <c r="JIM3" s="125"/>
      <c r="JIO3" s="125"/>
      <c r="JIP3" s="125"/>
      <c r="JIQ3" s="125"/>
      <c r="JIR3" s="125"/>
      <c r="JIS3" s="125"/>
      <c r="JIT3" s="125"/>
      <c r="JIU3" s="125"/>
      <c r="JIV3" s="125"/>
      <c r="JIW3" s="125"/>
      <c r="JIX3" s="125"/>
      <c r="JIY3" s="125"/>
      <c r="JIZ3" s="125"/>
      <c r="JJA3" s="125"/>
      <c r="JJB3" s="125"/>
      <c r="JJC3" s="125"/>
      <c r="JJD3" s="125"/>
      <c r="JJE3" s="125"/>
      <c r="JJF3" s="125"/>
      <c r="JJG3" s="125"/>
      <c r="JJH3" s="125"/>
      <c r="JJI3" s="125"/>
      <c r="JJJ3" s="125"/>
      <c r="JJK3" s="125"/>
      <c r="JJM3" s="125"/>
      <c r="JJN3" s="125"/>
      <c r="JJO3" s="125"/>
      <c r="JJP3" s="125"/>
      <c r="JJQ3" s="125"/>
      <c r="JJR3" s="125"/>
      <c r="JJS3" s="125"/>
      <c r="JJT3" s="125"/>
      <c r="JJU3" s="125"/>
      <c r="JJV3" s="125"/>
      <c r="JJW3" s="125"/>
      <c r="JJX3" s="125"/>
      <c r="JJY3" s="125"/>
      <c r="JJZ3" s="125"/>
      <c r="JKA3" s="125"/>
      <c r="JKB3" s="125"/>
      <c r="JKC3" s="125"/>
      <c r="JKD3" s="125"/>
      <c r="JKE3" s="125"/>
      <c r="JKF3" s="125"/>
      <c r="JKG3" s="125"/>
      <c r="JKH3" s="125"/>
      <c r="JKI3" s="125"/>
      <c r="JKK3" s="125"/>
      <c r="JKL3" s="125"/>
      <c r="JKM3" s="125"/>
      <c r="JKN3" s="125"/>
      <c r="JKO3" s="125"/>
      <c r="JKP3" s="125"/>
      <c r="JKQ3" s="125"/>
      <c r="JKR3" s="125"/>
      <c r="JKS3" s="125"/>
      <c r="JKT3" s="125"/>
      <c r="JKU3" s="125"/>
      <c r="JKV3" s="125"/>
      <c r="JKW3" s="125"/>
      <c r="JKX3" s="125"/>
      <c r="JKY3" s="125"/>
      <c r="JKZ3" s="125"/>
      <c r="JLA3" s="125"/>
      <c r="JLB3" s="125"/>
      <c r="JLC3" s="125"/>
      <c r="JLD3" s="125"/>
      <c r="JLE3" s="125"/>
      <c r="JLF3" s="125"/>
      <c r="JLG3" s="125"/>
      <c r="JLI3" s="125"/>
      <c r="JLJ3" s="125"/>
      <c r="JLK3" s="125"/>
      <c r="JLL3" s="125"/>
      <c r="JLM3" s="125"/>
      <c r="JLN3" s="125"/>
      <c r="JLO3" s="125"/>
      <c r="JLP3" s="125"/>
      <c r="JLQ3" s="125"/>
      <c r="JLR3" s="125"/>
      <c r="JLS3" s="125"/>
      <c r="JLT3" s="125"/>
      <c r="JLU3" s="125"/>
      <c r="JLV3" s="125"/>
      <c r="JLW3" s="125"/>
      <c r="JLX3" s="125"/>
      <c r="JLY3" s="125"/>
      <c r="JLZ3" s="125"/>
      <c r="JMA3" s="125"/>
      <c r="JMB3" s="125"/>
      <c r="JMC3" s="125"/>
      <c r="JMD3" s="125"/>
      <c r="JME3" s="125"/>
      <c r="JMG3" s="125"/>
      <c r="JMH3" s="125"/>
      <c r="JMI3" s="125"/>
      <c r="JMJ3" s="125"/>
      <c r="JMK3" s="125"/>
      <c r="JML3" s="125"/>
      <c r="JMM3" s="125"/>
      <c r="JMN3" s="125"/>
      <c r="JMO3" s="125"/>
      <c r="JMP3" s="125"/>
      <c r="JMQ3" s="125"/>
      <c r="JMR3" s="125"/>
      <c r="JMS3" s="125"/>
      <c r="JMT3" s="125"/>
      <c r="JMU3" s="125"/>
      <c r="JMV3" s="125"/>
      <c r="JMW3" s="125"/>
      <c r="JMX3" s="125"/>
      <c r="JMY3" s="125"/>
      <c r="JMZ3" s="125"/>
      <c r="JNA3" s="125"/>
      <c r="JNB3" s="125"/>
      <c r="JNC3" s="125"/>
      <c r="JNE3" s="125"/>
      <c r="JNF3" s="125"/>
      <c r="JNG3" s="125"/>
      <c r="JNH3" s="125"/>
      <c r="JNI3" s="125"/>
      <c r="JNJ3" s="125"/>
      <c r="JNK3" s="125"/>
      <c r="JNL3" s="125"/>
      <c r="JNM3" s="125"/>
      <c r="JNN3" s="125"/>
      <c r="JNO3" s="125"/>
      <c r="JNP3" s="125"/>
      <c r="JNQ3" s="125"/>
      <c r="JNR3" s="125"/>
      <c r="JNS3" s="125"/>
      <c r="JNT3" s="125"/>
      <c r="JNU3" s="125"/>
      <c r="JNV3" s="125"/>
      <c r="JNW3" s="125"/>
      <c r="JNX3" s="125"/>
      <c r="JNY3" s="125"/>
      <c r="JNZ3" s="125"/>
      <c r="JOA3" s="125"/>
      <c r="JOC3" s="125"/>
      <c r="JOD3" s="125"/>
      <c r="JOE3" s="125"/>
      <c r="JOF3" s="125"/>
      <c r="JOG3" s="125"/>
      <c r="JOH3" s="125"/>
      <c r="JOI3" s="125"/>
      <c r="JOJ3" s="125"/>
      <c r="JOK3" s="125"/>
      <c r="JOL3" s="125"/>
      <c r="JOM3" s="125"/>
      <c r="JON3" s="125"/>
      <c r="JOO3" s="125"/>
      <c r="JOP3" s="125"/>
      <c r="JOQ3" s="125"/>
      <c r="JOR3" s="125"/>
      <c r="JOS3" s="125"/>
      <c r="JOT3" s="125"/>
      <c r="JOU3" s="125"/>
      <c r="JOV3" s="125"/>
      <c r="JOW3" s="125"/>
      <c r="JOX3" s="125"/>
      <c r="JOY3" s="125"/>
      <c r="JPA3" s="125"/>
      <c r="JPB3" s="125"/>
      <c r="JPC3" s="125"/>
      <c r="JPD3" s="125"/>
      <c r="JPE3" s="125"/>
      <c r="JPF3" s="125"/>
      <c r="JPG3" s="125"/>
      <c r="JPH3" s="125"/>
      <c r="JPI3" s="125"/>
      <c r="JPJ3" s="125"/>
      <c r="JPK3" s="125"/>
      <c r="JPL3" s="125"/>
      <c r="JPM3" s="125"/>
      <c r="JPN3" s="125"/>
      <c r="JPO3" s="125"/>
      <c r="JPP3" s="125"/>
      <c r="JPQ3" s="125"/>
      <c r="JPR3" s="125"/>
      <c r="JPS3" s="125"/>
      <c r="JPT3" s="125"/>
      <c r="JPU3" s="125"/>
      <c r="JPV3" s="125"/>
      <c r="JPW3" s="125"/>
      <c r="JPY3" s="125"/>
      <c r="JPZ3" s="125"/>
      <c r="JQA3" s="125"/>
      <c r="JQB3" s="125"/>
      <c r="JQC3" s="125"/>
      <c r="JQD3" s="125"/>
      <c r="JQE3" s="125"/>
      <c r="JQF3" s="125"/>
      <c r="JQG3" s="125"/>
      <c r="JQH3" s="125"/>
      <c r="JQI3" s="125"/>
      <c r="JQJ3" s="125"/>
      <c r="JQK3" s="125"/>
      <c r="JQL3" s="125"/>
      <c r="JQM3" s="125"/>
      <c r="JQN3" s="125"/>
      <c r="JQO3" s="125"/>
      <c r="JQP3" s="125"/>
      <c r="JQQ3" s="125"/>
      <c r="JQR3" s="125"/>
      <c r="JQS3" s="125"/>
      <c r="JQT3" s="125"/>
      <c r="JQU3" s="125"/>
      <c r="JQW3" s="125"/>
      <c r="JQX3" s="125"/>
      <c r="JQY3" s="125"/>
      <c r="JQZ3" s="125"/>
      <c r="JRA3" s="125"/>
      <c r="JRB3" s="125"/>
      <c r="JRC3" s="125"/>
      <c r="JRD3" s="125"/>
      <c r="JRE3" s="125"/>
      <c r="JRF3" s="125"/>
      <c r="JRG3" s="125"/>
      <c r="JRH3" s="125"/>
      <c r="JRI3" s="125"/>
      <c r="JRJ3" s="125"/>
      <c r="JRK3" s="125"/>
      <c r="JRL3" s="125"/>
      <c r="JRM3" s="125"/>
      <c r="JRN3" s="125"/>
      <c r="JRO3" s="125"/>
      <c r="JRP3" s="125"/>
      <c r="JRQ3" s="125"/>
      <c r="JRR3" s="125"/>
      <c r="JRS3" s="125"/>
      <c r="JRU3" s="125"/>
      <c r="JRV3" s="125"/>
      <c r="JRW3" s="125"/>
      <c r="JRX3" s="125"/>
      <c r="JRY3" s="125"/>
      <c r="JRZ3" s="125"/>
      <c r="JSA3" s="125"/>
      <c r="JSB3" s="125"/>
      <c r="JSC3" s="125"/>
      <c r="JSD3" s="125"/>
      <c r="JSE3" s="125"/>
      <c r="JSF3" s="125"/>
      <c r="JSG3" s="125"/>
      <c r="JSH3" s="125"/>
      <c r="JSI3" s="125"/>
      <c r="JSJ3" s="125"/>
      <c r="JSK3" s="125"/>
      <c r="JSL3" s="125"/>
      <c r="JSM3" s="125"/>
      <c r="JSN3" s="125"/>
      <c r="JSO3" s="125"/>
      <c r="JSP3" s="125"/>
      <c r="JSQ3" s="125"/>
      <c r="JSS3" s="125"/>
      <c r="JST3" s="125"/>
      <c r="JSU3" s="125"/>
      <c r="JSV3" s="125"/>
      <c r="JSW3" s="125"/>
      <c r="JSX3" s="125"/>
      <c r="JSY3" s="125"/>
      <c r="JSZ3" s="125"/>
      <c r="JTA3" s="125"/>
      <c r="JTB3" s="125"/>
      <c r="JTC3" s="125"/>
      <c r="JTD3" s="125"/>
      <c r="JTE3" s="125"/>
      <c r="JTF3" s="125"/>
      <c r="JTG3" s="125"/>
      <c r="JTH3" s="125"/>
      <c r="JTI3" s="125"/>
      <c r="JTJ3" s="125"/>
      <c r="JTK3" s="125"/>
      <c r="JTL3" s="125"/>
      <c r="JTM3" s="125"/>
      <c r="JTN3" s="125"/>
      <c r="JTO3" s="125"/>
      <c r="JTQ3" s="125"/>
      <c r="JTR3" s="125"/>
      <c r="JTS3" s="125"/>
      <c r="JTT3" s="125"/>
      <c r="JTU3" s="125"/>
      <c r="JTV3" s="125"/>
      <c r="JTW3" s="125"/>
      <c r="JTX3" s="125"/>
      <c r="JTY3" s="125"/>
      <c r="JTZ3" s="125"/>
      <c r="JUA3" s="125"/>
      <c r="JUB3" s="125"/>
      <c r="JUC3" s="125"/>
      <c r="JUD3" s="125"/>
      <c r="JUE3" s="125"/>
      <c r="JUF3" s="125"/>
      <c r="JUG3" s="125"/>
      <c r="JUH3" s="125"/>
      <c r="JUI3" s="125"/>
      <c r="JUJ3" s="125"/>
      <c r="JUK3" s="125"/>
      <c r="JUL3" s="125"/>
      <c r="JUM3" s="125"/>
      <c r="JUO3" s="125"/>
      <c r="JUP3" s="125"/>
      <c r="JUQ3" s="125"/>
      <c r="JUR3" s="125"/>
      <c r="JUS3" s="125"/>
      <c r="JUT3" s="125"/>
      <c r="JUU3" s="125"/>
      <c r="JUV3" s="125"/>
      <c r="JUW3" s="125"/>
      <c r="JUX3" s="125"/>
      <c r="JUY3" s="125"/>
      <c r="JUZ3" s="125"/>
      <c r="JVA3" s="125"/>
      <c r="JVB3" s="125"/>
      <c r="JVC3" s="125"/>
      <c r="JVD3" s="125"/>
      <c r="JVE3" s="125"/>
      <c r="JVF3" s="125"/>
      <c r="JVG3" s="125"/>
      <c r="JVH3" s="125"/>
      <c r="JVI3" s="125"/>
      <c r="JVJ3" s="125"/>
      <c r="JVK3" s="125"/>
      <c r="JVM3" s="125"/>
      <c r="JVN3" s="125"/>
      <c r="JVO3" s="125"/>
      <c r="JVP3" s="125"/>
      <c r="JVQ3" s="125"/>
      <c r="JVR3" s="125"/>
      <c r="JVS3" s="125"/>
      <c r="JVT3" s="125"/>
      <c r="JVU3" s="125"/>
      <c r="JVV3" s="125"/>
      <c r="JVW3" s="125"/>
      <c r="JVX3" s="125"/>
      <c r="JVY3" s="125"/>
      <c r="JVZ3" s="125"/>
      <c r="JWA3" s="125"/>
      <c r="JWB3" s="125"/>
      <c r="JWC3" s="125"/>
      <c r="JWD3" s="125"/>
      <c r="JWE3" s="125"/>
      <c r="JWF3" s="125"/>
      <c r="JWG3" s="125"/>
      <c r="JWH3" s="125"/>
      <c r="JWI3" s="125"/>
      <c r="JWK3" s="125"/>
      <c r="JWL3" s="125"/>
      <c r="JWM3" s="125"/>
      <c r="JWN3" s="125"/>
      <c r="JWO3" s="125"/>
      <c r="JWP3" s="125"/>
      <c r="JWQ3" s="125"/>
      <c r="JWR3" s="125"/>
      <c r="JWS3" s="125"/>
      <c r="JWT3" s="125"/>
      <c r="JWU3" s="125"/>
      <c r="JWV3" s="125"/>
      <c r="JWW3" s="125"/>
      <c r="JWX3" s="125"/>
      <c r="JWY3" s="125"/>
      <c r="JWZ3" s="125"/>
      <c r="JXA3" s="125"/>
      <c r="JXB3" s="125"/>
      <c r="JXC3" s="125"/>
      <c r="JXD3" s="125"/>
      <c r="JXE3" s="125"/>
      <c r="JXF3" s="125"/>
      <c r="JXG3" s="125"/>
      <c r="JXI3" s="125"/>
      <c r="JXJ3" s="125"/>
      <c r="JXK3" s="125"/>
      <c r="JXL3" s="125"/>
      <c r="JXM3" s="125"/>
      <c r="JXN3" s="125"/>
      <c r="JXO3" s="125"/>
      <c r="JXP3" s="125"/>
      <c r="JXQ3" s="125"/>
      <c r="JXR3" s="125"/>
      <c r="JXS3" s="125"/>
      <c r="JXT3" s="125"/>
      <c r="JXU3" s="125"/>
      <c r="JXV3" s="125"/>
      <c r="JXW3" s="125"/>
      <c r="JXX3" s="125"/>
      <c r="JXY3" s="125"/>
      <c r="JXZ3" s="125"/>
      <c r="JYA3" s="125"/>
      <c r="JYB3" s="125"/>
      <c r="JYC3" s="125"/>
      <c r="JYD3" s="125"/>
      <c r="JYE3" s="125"/>
      <c r="JYG3" s="125"/>
      <c r="JYH3" s="125"/>
      <c r="JYI3" s="125"/>
      <c r="JYJ3" s="125"/>
      <c r="JYK3" s="125"/>
      <c r="JYL3" s="125"/>
      <c r="JYM3" s="125"/>
      <c r="JYN3" s="125"/>
      <c r="JYO3" s="125"/>
      <c r="JYP3" s="125"/>
      <c r="JYQ3" s="125"/>
      <c r="JYR3" s="125"/>
      <c r="JYS3" s="125"/>
      <c r="JYT3" s="125"/>
      <c r="JYU3" s="125"/>
      <c r="JYV3" s="125"/>
      <c r="JYW3" s="125"/>
      <c r="JYX3" s="125"/>
      <c r="JYY3" s="125"/>
      <c r="JYZ3" s="125"/>
      <c r="JZA3" s="125"/>
      <c r="JZB3" s="125"/>
      <c r="JZC3" s="125"/>
      <c r="JZE3" s="125"/>
      <c r="JZF3" s="125"/>
      <c r="JZG3" s="125"/>
      <c r="JZH3" s="125"/>
      <c r="JZI3" s="125"/>
      <c r="JZJ3" s="125"/>
      <c r="JZK3" s="125"/>
      <c r="JZL3" s="125"/>
      <c r="JZM3" s="125"/>
      <c r="JZN3" s="125"/>
      <c r="JZO3" s="125"/>
      <c r="JZP3" s="125"/>
      <c r="JZQ3" s="125"/>
      <c r="JZR3" s="125"/>
      <c r="JZS3" s="125"/>
      <c r="JZT3" s="125"/>
      <c r="JZU3" s="125"/>
      <c r="JZV3" s="125"/>
      <c r="JZW3" s="125"/>
      <c r="JZX3" s="125"/>
      <c r="JZY3" s="125"/>
      <c r="JZZ3" s="125"/>
      <c r="KAA3" s="125"/>
      <c r="KAC3" s="125"/>
      <c r="KAD3" s="125"/>
      <c r="KAE3" s="125"/>
      <c r="KAF3" s="125"/>
      <c r="KAG3" s="125"/>
      <c r="KAH3" s="125"/>
      <c r="KAI3" s="125"/>
      <c r="KAJ3" s="125"/>
      <c r="KAK3" s="125"/>
      <c r="KAL3" s="125"/>
      <c r="KAM3" s="125"/>
      <c r="KAN3" s="125"/>
      <c r="KAO3" s="125"/>
      <c r="KAP3" s="125"/>
      <c r="KAQ3" s="125"/>
      <c r="KAR3" s="125"/>
      <c r="KAS3" s="125"/>
      <c r="KAT3" s="125"/>
      <c r="KAU3" s="125"/>
      <c r="KAV3" s="125"/>
      <c r="KAW3" s="125"/>
      <c r="KAX3" s="125"/>
      <c r="KAY3" s="125"/>
      <c r="KBA3" s="125"/>
      <c r="KBB3" s="125"/>
      <c r="KBC3" s="125"/>
      <c r="KBD3" s="125"/>
      <c r="KBE3" s="125"/>
      <c r="KBF3" s="125"/>
      <c r="KBG3" s="125"/>
      <c r="KBH3" s="125"/>
      <c r="KBI3" s="125"/>
      <c r="KBJ3" s="125"/>
      <c r="KBK3" s="125"/>
      <c r="KBL3" s="125"/>
      <c r="KBM3" s="125"/>
      <c r="KBN3" s="125"/>
      <c r="KBO3" s="125"/>
      <c r="KBP3" s="125"/>
      <c r="KBQ3" s="125"/>
      <c r="KBR3" s="125"/>
      <c r="KBS3" s="125"/>
      <c r="KBT3" s="125"/>
      <c r="KBU3" s="125"/>
      <c r="KBV3" s="125"/>
      <c r="KBW3" s="125"/>
      <c r="KBY3" s="125"/>
      <c r="KBZ3" s="125"/>
      <c r="KCA3" s="125"/>
      <c r="KCB3" s="125"/>
      <c r="KCC3" s="125"/>
      <c r="KCD3" s="125"/>
      <c r="KCE3" s="125"/>
      <c r="KCF3" s="125"/>
      <c r="KCG3" s="125"/>
      <c r="KCH3" s="125"/>
      <c r="KCI3" s="125"/>
      <c r="KCJ3" s="125"/>
      <c r="KCK3" s="125"/>
      <c r="KCL3" s="125"/>
      <c r="KCM3" s="125"/>
      <c r="KCN3" s="125"/>
      <c r="KCO3" s="125"/>
      <c r="KCP3" s="125"/>
      <c r="KCQ3" s="125"/>
      <c r="KCR3" s="125"/>
      <c r="KCS3" s="125"/>
      <c r="KCT3" s="125"/>
      <c r="KCU3" s="125"/>
      <c r="KCW3" s="125"/>
      <c r="KCX3" s="125"/>
      <c r="KCY3" s="125"/>
      <c r="KCZ3" s="125"/>
      <c r="KDA3" s="125"/>
      <c r="KDB3" s="125"/>
      <c r="KDC3" s="125"/>
      <c r="KDD3" s="125"/>
      <c r="KDE3" s="125"/>
      <c r="KDF3" s="125"/>
      <c r="KDG3" s="125"/>
      <c r="KDH3" s="125"/>
      <c r="KDI3" s="125"/>
      <c r="KDJ3" s="125"/>
      <c r="KDK3" s="125"/>
      <c r="KDL3" s="125"/>
      <c r="KDM3" s="125"/>
      <c r="KDN3" s="125"/>
      <c r="KDO3" s="125"/>
      <c r="KDP3" s="125"/>
      <c r="KDQ3" s="125"/>
      <c r="KDR3" s="125"/>
      <c r="KDS3" s="125"/>
      <c r="KDU3" s="125"/>
      <c r="KDV3" s="125"/>
      <c r="KDW3" s="125"/>
      <c r="KDX3" s="125"/>
      <c r="KDY3" s="125"/>
      <c r="KDZ3" s="125"/>
      <c r="KEA3" s="125"/>
      <c r="KEB3" s="125"/>
      <c r="KEC3" s="125"/>
      <c r="KED3" s="125"/>
      <c r="KEE3" s="125"/>
      <c r="KEF3" s="125"/>
      <c r="KEG3" s="125"/>
      <c r="KEH3" s="125"/>
      <c r="KEI3" s="125"/>
      <c r="KEJ3" s="125"/>
      <c r="KEK3" s="125"/>
      <c r="KEL3" s="125"/>
      <c r="KEM3" s="125"/>
      <c r="KEN3" s="125"/>
      <c r="KEO3" s="125"/>
      <c r="KEP3" s="125"/>
      <c r="KEQ3" s="125"/>
      <c r="KES3" s="125"/>
      <c r="KET3" s="125"/>
      <c r="KEU3" s="125"/>
      <c r="KEV3" s="125"/>
      <c r="KEW3" s="125"/>
      <c r="KEX3" s="125"/>
      <c r="KEY3" s="125"/>
      <c r="KEZ3" s="125"/>
      <c r="KFA3" s="125"/>
      <c r="KFB3" s="125"/>
      <c r="KFC3" s="125"/>
      <c r="KFD3" s="125"/>
      <c r="KFE3" s="125"/>
      <c r="KFF3" s="125"/>
      <c r="KFG3" s="125"/>
      <c r="KFH3" s="125"/>
      <c r="KFI3" s="125"/>
      <c r="KFJ3" s="125"/>
      <c r="KFK3" s="125"/>
      <c r="KFL3" s="125"/>
      <c r="KFM3" s="125"/>
      <c r="KFN3" s="125"/>
      <c r="KFO3" s="125"/>
      <c r="KFQ3" s="125"/>
      <c r="KFR3" s="125"/>
      <c r="KFS3" s="125"/>
      <c r="KFT3" s="125"/>
      <c r="KFU3" s="125"/>
      <c r="KFV3" s="125"/>
      <c r="KFW3" s="125"/>
      <c r="KFX3" s="125"/>
      <c r="KFY3" s="125"/>
      <c r="KFZ3" s="125"/>
      <c r="KGA3" s="125"/>
      <c r="KGB3" s="125"/>
      <c r="KGC3" s="125"/>
      <c r="KGD3" s="125"/>
      <c r="KGE3" s="125"/>
      <c r="KGF3" s="125"/>
      <c r="KGG3" s="125"/>
      <c r="KGH3" s="125"/>
      <c r="KGI3" s="125"/>
      <c r="KGJ3" s="125"/>
      <c r="KGK3" s="125"/>
      <c r="KGL3" s="125"/>
      <c r="KGM3" s="125"/>
      <c r="KGO3" s="125"/>
      <c r="KGP3" s="125"/>
      <c r="KGQ3" s="125"/>
      <c r="KGR3" s="125"/>
      <c r="KGS3" s="125"/>
      <c r="KGT3" s="125"/>
      <c r="KGU3" s="125"/>
      <c r="KGV3" s="125"/>
      <c r="KGW3" s="125"/>
      <c r="KGX3" s="125"/>
      <c r="KGY3" s="125"/>
      <c r="KGZ3" s="125"/>
      <c r="KHA3" s="125"/>
      <c r="KHB3" s="125"/>
      <c r="KHC3" s="125"/>
      <c r="KHD3" s="125"/>
      <c r="KHE3" s="125"/>
      <c r="KHF3" s="125"/>
      <c r="KHG3" s="125"/>
      <c r="KHH3" s="125"/>
      <c r="KHI3" s="125"/>
      <c r="KHJ3" s="125"/>
      <c r="KHK3" s="125"/>
      <c r="KHM3" s="125"/>
      <c r="KHN3" s="125"/>
      <c r="KHO3" s="125"/>
      <c r="KHP3" s="125"/>
      <c r="KHQ3" s="125"/>
      <c r="KHR3" s="125"/>
      <c r="KHS3" s="125"/>
      <c r="KHT3" s="125"/>
      <c r="KHU3" s="125"/>
      <c r="KHV3" s="125"/>
      <c r="KHW3" s="125"/>
      <c r="KHX3" s="125"/>
      <c r="KHY3" s="125"/>
      <c r="KHZ3" s="125"/>
      <c r="KIA3" s="125"/>
      <c r="KIB3" s="125"/>
      <c r="KIC3" s="125"/>
      <c r="KID3" s="125"/>
      <c r="KIE3" s="125"/>
      <c r="KIF3" s="125"/>
      <c r="KIG3" s="125"/>
      <c r="KIH3" s="125"/>
      <c r="KII3" s="125"/>
      <c r="KIK3" s="125"/>
      <c r="KIL3" s="125"/>
      <c r="KIM3" s="125"/>
      <c r="KIN3" s="125"/>
      <c r="KIO3" s="125"/>
      <c r="KIP3" s="125"/>
      <c r="KIQ3" s="125"/>
      <c r="KIR3" s="125"/>
      <c r="KIS3" s="125"/>
      <c r="KIT3" s="125"/>
      <c r="KIU3" s="125"/>
      <c r="KIV3" s="125"/>
      <c r="KIW3" s="125"/>
      <c r="KIX3" s="125"/>
      <c r="KIY3" s="125"/>
      <c r="KIZ3" s="125"/>
      <c r="KJA3" s="125"/>
      <c r="KJB3" s="125"/>
      <c r="KJC3" s="125"/>
      <c r="KJD3" s="125"/>
      <c r="KJE3" s="125"/>
      <c r="KJF3" s="125"/>
      <c r="KJG3" s="125"/>
      <c r="KJI3" s="125"/>
      <c r="KJJ3" s="125"/>
      <c r="KJK3" s="125"/>
      <c r="KJL3" s="125"/>
      <c r="KJM3" s="125"/>
      <c r="KJN3" s="125"/>
      <c r="KJO3" s="125"/>
      <c r="KJP3" s="125"/>
      <c r="KJQ3" s="125"/>
      <c r="KJR3" s="125"/>
      <c r="KJS3" s="125"/>
      <c r="KJT3" s="125"/>
      <c r="KJU3" s="125"/>
      <c r="KJV3" s="125"/>
      <c r="KJW3" s="125"/>
      <c r="KJX3" s="125"/>
      <c r="KJY3" s="125"/>
      <c r="KJZ3" s="125"/>
      <c r="KKA3" s="125"/>
      <c r="KKB3" s="125"/>
      <c r="KKC3" s="125"/>
      <c r="KKD3" s="125"/>
      <c r="KKE3" s="125"/>
      <c r="KKG3" s="125"/>
      <c r="KKH3" s="125"/>
      <c r="KKI3" s="125"/>
      <c r="KKJ3" s="125"/>
      <c r="KKK3" s="125"/>
      <c r="KKL3" s="125"/>
      <c r="KKM3" s="125"/>
      <c r="KKN3" s="125"/>
      <c r="KKO3" s="125"/>
      <c r="KKP3" s="125"/>
      <c r="KKQ3" s="125"/>
      <c r="KKR3" s="125"/>
      <c r="KKS3" s="125"/>
      <c r="KKT3" s="125"/>
      <c r="KKU3" s="125"/>
      <c r="KKV3" s="125"/>
      <c r="KKW3" s="125"/>
      <c r="KKX3" s="125"/>
      <c r="KKY3" s="125"/>
      <c r="KKZ3" s="125"/>
      <c r="KLA3" s="125"/>
      <c r="KLB3" s="125"/>
      <c r="KLC3" s="125"/>
      <c r="KLE3" s="125"/>
      <c r="KLF3" s="125"/>
      <c r="KLG3" s="125"/>
      <c r="KLH3" s="125"/>
      <c r="KLI3" s="125"/>
      <c r="KLJ3" s="125"/>
      <c r="KLK3" s="125"/>
      <c r="KLL3" s="125"/>
      <c r="KLM3" s="125"/>
      <c r="KLN3" s="125"/>
      <c r="KLO3" s="125"/>
      <c r="KLP3" s="125"/>
      <c r="KLQ3" s="125"/>
      <c r="KLR3" s="125"/>
      <c r="KLS3" s="125"/>
      <c r="KLT3" s="125"/>
      <c r="KLU3" s="125"/>
      <c r="KLV3" s="125"/>
      <c r="KLW3" s="125"/>
      <c r="KLX3" s="125"/>
      <c r="KLY3" s="125"/>
      <c r="KLZ3" s="125"/>
      <c r="KMA3" s="125"/>
      <c r="KMC3" s="125"/>
      <c r="KMD3" s="125"/>
      <c r="KME3" s="125"/>
      <c r="KMF3" s="125"/>
      <c r="KMG3" s="125"/>
      <c r="KMH3" s="125"/>
      <c r="KMI3" s="125"/>
      <c r="KMJ3" s="125"/>
      <c r="KMK3" s="125"/>
      <c r="KML3" s="125"/>
      <c r="KMM3" s="125"/>
      <c r="KMN3" s="125"/>
      <c r="KMO3" s="125"/>
      <c r="KMP3" s="125"/>
      <c r="KMQ3" s="125"/>
      <c r="KMR3" s="125"/>
      <c r="KMS3" s="125"/>
      <c r="KMT3" s="125"/>
      <c r="KMU3" s="125"/>
      <c r="KMV3" s="125"/>
      <c r="KMW3" s="125"/>
      <c r="KMX3" s="125"/>
      <c r="KMY3" s="125"/>
      <c r="KNA3" s="125"/>
      <c r="KNB3" s="125"/>
      <c r="KNC3" s="125"/>
      <c r="KND3" s="125"/>
      <c r="KNE3" s="125"/>
      <c r="KNF3" s="125"/>
      <c r="KNG3" s="125"/>
      <c r="KNH3" s="125"/>
      <c r="KNI3" s="125"/>
      <c r="KNJ3" s="125"/>
      <c r="KNK3" s="125"/>
      <c r="KNL3" s="125"/>
      <c r="KNM3" s="125"/>
      <c r="KNN3" s="125"/>
      <c r="KNO3" s="125"/>
      <c r="KNP3" s="125"/>
      <c r="KNQ3" s="125"/>
      <c r="KNR3" s="125"/>
      <c r="KNS3" s="125"/>
      <c r="KNT3" s="125"/>
      <c r="KNU3" s="125"/>
      <c r="KNV3" s="125"/>
      <c r="KNW3" s="125"/>
      <c r="KNY3" s="125"/>
      <c r="KNZ3" s="125"/>
      <c r="KOA3" s="125"/>
      <c r="KOB3" s="125"/>
      <c r="KOC3" s="125"/>
      <c r="KOD3" s="125"/>
      <c r="KOE3" s="125"/>
      <c r="KOF3" s="125"/>
      <c r="KOG3" s="125"/>
      <c r="KOH3" s="125"/>
      <c r="KOI3" s="125"/>
      <c r="KOJ3" s="125"/>
      <c r="KOK3" s="125"/>
      <c r="KOL3" s="125"/>
      <c r="KOM3" s="125"/>
      <c r="KON3" s="125"/>
      <c r="KOO3" s="125"/>
      <c r="KOP3" s="125"/>
      <c r="KOQ3" s="125"/>
      <c r="KOR3" s="125"/>
      <c r="KOS3" s="125"/>
      <c r="KOT3" s="125"/>
      <c r="KOU3" s="125"/>
      <c r="KOW3" s="125"/>
      <c r="KOX3" s="125"/>
      <c r="KOY3" s="125"/>
      <c r="KOZ3" s="125"/>
      <c r="KPA3" s="125"/>
      <c r="KPB3" s="125"/>
      <c r="KPC3" s="125"/>
      <c r="KPD3" s="125"/>
      <c r="KPE3" s="125"/>
      <c r="KPF3" s="125"/>
      <c r="KPG3" s="125"/>
      <c r="KPH3" s="125"/>
      <c r="KPI3" s="125"/>
      <c r="KPJ3" s="125"/>
      <c r="KPK3" s="125"/>
      <c r="KPL3" s="125"/>
      <c r="KPM3" s="125"/>
      <c r="KPN3" s="125"/>
      <c r="KPO3" s="125"/>
      <c r="KPP3" s="125"/>
      <c r="KPQ3" s="125"/>
      <c r="KPR3" s="125"/>
      <c r="KPS3" s="125"/>
      <c r="KPU3" s="125"/>
      <c r="KPV3" s="125"/>
      <c r="KPW3" s="125"/>
      <c r="KPX3" s="125"/>
      <c r="KPY3" s="125"/>
      <c r="KPZ3" s="125"/>
      <c r="KQA3" s="125"/>
      <c r="KQB3" s="125"/>
      <c r="KQC3" s="125"/>
      <c r="KQD3" s="125"/>
      <c r="KQE3" s="125"/>
      <c r="KQF3" s="125"/>
      <c r="KQG3" s="125"/>
      <c r="KQH3" s="125"/>
      <c r="KQI3" s="125"/>
      <c r="KQJ3" s="125"/>
      <c r="KQK3" s="125"/>
      <c r="KQL3" s="125"/>
      <c r="KQM3" s="125"/>
      <c r="KQN3" s="125"/>
      <c r="KQO3" s="125"/>
      <c r="KQP3" s="125"/>
      <c r="KQQ3" s="125"/>
      <c r="KQS3" s="125"/>
      <c r="KQT3" s="125"/>
      <c r="KQU3" s="125"/>
      <c r="KQV3" s="125"/>
      <c r="KQW3" s="125"/>
      <c r="KQX3" s="125"/>
      <c r="KQY3" s="125"/>
      <c r="KQZ3" s="125"/>
      <c r="KRA3" s="125"/>
      <c r="KRB3" s="125"/>
      <c r="KRC3" s="125"/>
      <c r="KRD3" s="125"/>
      <c r="KRE3" s="125"/>
      <c r="KRF3" s="125"/>
      <c r="KRG3" s="125"/>
      <c r="KRH3" s="125"/>
      <c r="KRI3" s="125"/>
      <c r="KRJ3" s="125"/>
      <c r="KRK3" s="125"/>
      <c r="KRL3" s="125"/>
      <c r="KRM3" s="125"/>
      <c r="KRN3" s="125"/>
      <c r="KRO3" s="125"/>
      <c r="KRQ3" s="125"/>
      <c r="KRR3" s="125"/>
      <c r="KRS3" s="125"/>
      <c r="KRT3" s="125"/>
      <c r="KRU3" s="125"/>
      <c r="KRV3" s="125"/>
      <c r="KRW3" s="125"/>
      <c r="KRX3" s="125"/>
      <c r="KRY3" s="125"/>
      <c r="KRZ3" s="125"/>
      <c r="KSA3" s="125"/>
      <c r="KSB3" s="125"/>
      <c r="KSC3" s="125"/>
      <c r="KSD3" s="125"/>
      <c r="KSE3" s="125"/>
      <c r="KSF3" s="125"/>
      <c r="KSG3" s="125"/>
      <c r="KSH3" s="125"/>
      <c r="KSI3" s="125"/>
      <c r="KSJ3" s="125"/>
      <c r="KSK3" s="125"/>
      <c r="KSL3" s="125"/>
      <c r="KSM3" s="125"/>
      <c r="KSO3" s="125"/>
      <c r="KSP3" s="125"/>
      <c r="KSQ3" s="125"/>
      <c r="KSR3" s="125"/>
      <c r="KSS3" s="125"/>
      <c r="KST3" s="125"/>
      <c r="KSU3" s="125"/>
      <c r="KSV3" s="125"/>
      <c r="KSW3" s="125"/>
      <c r="KSX3" s="125"/>
      <c r="KSY3" s="125"/>
      <c r="KSZ3" s="125"/>
      <c r="KTA3" s="125"/>
      <c r="KTB3" s="125"/>
      <c r="KTC3" s="125"/>
      <c r="KTD3" s="125"/>
      <c r="KTE3" s="125"/>
      <c r="KTF3" s="125"/>
      <c r="KTG3" s="125"/>
      <c r="KTH3" s="125"/>
      <c r="KTI3" s="125"/>
      <c r="KTJ3" s="125"/>
      <c r="KTK3" s="125"/>
      <c r="KTM3" s="125"/>
      <c r="KTN3" s="125"/>
      <c r="KTO3" s="125"/>
      <c r="KTP3" s="125"/>
      <c r="KTQ3" s="125"/>
      <c r="KTR3" s="125"/>
      <c r="KTS3" s="125"/>
      <c r="KTT3" s="125"/>
      <c r="KTU3" s="125"/>
      <c r="KTV3" s="125"/>
      <c r="KTW3" s="125"/>
      <c r="KTX3" s="125"/>
      <c r="KTY3" s="125"/>
      <c r="KTZ3" s="125"/>
      <c r="KUA3" s="125"/>
      <c r="KUB3" s="125"/>
      <c r="KUC3" s="125"/>
      <c r="KUD3" s="125"/>
      <c r="KUE3" s="125"/>
      <c r="KUF3" s="125"/>
      <c r="KUG3" s="125"/>
      <c r="KUH3" s="125"/>
      <c r="KUI3" s="125"/>
      <c r="KUK3" s="125"/>
      <c r="KUL3" s="125"/>
      <c r="KUM3" s="125"/>
      <c r="KUN3" s="125"/>
      <c r="KUO3" s="125"/>
      <c r="KUP3" s="125"/>
      <c r="KUQ3" s="125"/>
      <c r="KUR3" s="125"/>
      <c r="KUS3" s="125"/>
      <c r="KUT3" s="125"/>
      <c r="KUU3" s="125"/>
      <c r="KUV3" s="125"/>
      <c r="KUW3" s="125"/>
      <c r="KUX3" s="125"/>
      <c r="KUY3" s="125"/>
      <c r="KUZ3" s="125"/>
      <c r="KVA3" s="125"/>
      <c r="KVB3" s="125"/>
      <c r="KVC3" s="125"/>
      <c r="KVD3" s="125"/>
      <c r="KVE3" s="125"/>
      <c r="KVF3" s="125"/>
      <c r="KVG3" s="125"/>
      <c r="KVI3" s="125"/>
      <c r="KVJ3" s="125"/>
      <c r="KVK3" s="125"/>
      <c r="KVL3" s="125"/>
      <c r="KVM3" s="125"/>
      <c r="KVN3" s="125"/>
      <c r="KVO3" s="125"/>
      <c r="KVP3" s="125"/>
      <c r="KVQ3" s="125"/>
      <c r="KVR3" s="125"/>
      <c r="KVS3" s="125"/>
      <c r="KVT3" s="125"/>
      <c r="KVU3" s="125"/>
      <c r="KVV3" s="125"/>
      <c r="KVW3" s="125"/>
      <c r="KVX3" s="125"/>
      <c r="KVY3" s="125"/>
      <c r="KVZ3" s="125"/>
      <c r="KWA3" s="125"/>
      <c r="KWB3" s="125"/>
      <c r="KWC3" s="125"/>
      <c r="KWD3" s="125"/>
      <c r="KWE3" s="125"/>
      <c r="KWG3" s="125"/>
      <c r="KWH3" s="125"/>
      <c r="KWI3" s="125"/>
      <c r="KWJ3" s="125"/>
      <c r="KWK3" s="125"/>
      <c r="KWL3" s="125"/>
      <c r="KWM3" s="125"/>
      <c r="KWN3" s="125"/>
      <c r="KWO3" s="125"/>
      <c r="KWP3" s="125"/>
      <c r="KWQ3" s="125"/>
      <c r="KWR3" s="125"/>
      <c r="KWS3" s="125"/>
      <c r="KWT3" s="125"/>
      <c r="KWU3" s="125"/>
      <c r="KWV3" s="125"/>
      <c r="KWW3" s="125"/>
      <c r="KWX3" s="125"/>
      <c r="KWY3" s="125"/>
      <c r="KWZ3" s="125"/>
      <c r="KXA3" s="125"/>
      <c r="KXB3" s="125"/>
      <c r="KXC3" s="125"/>
      <c r="KXE3" s="125"/>
      <c r="KXF3" s="125"/>
      <c r="KXG3" s="125"/>
      <c r="KXH3" s="125"/>
      <c r="KXI3" s="125"/>
      <c r="KXJ3" s="125"/>
      <c r="KXK3" s="125"/>
      <c r="KXL3" s="125"/>
      <c r="KXM3" s="125"/>
      <c r="KXN3" s="125"/>
      <c r="KXO3" s="125"/>
      <c r="KXP3" s="125"/>
      <c r="KXQ3" s="125"/>
      <c r="KXR3" s="125"/>
      <c r="KXS3" s="125"/>
      <c r="KXT3" s="125"/>
      <c r="KXU3" s="125"/>
      <c r="KXV3" s="125"/>
      <c r="KXW3" s="125"/>
      <c r="KXX3" s="125"/>
      <c r="KXY3" s="125"/>
      <c r="KXZ3" s="125"/>
      <c r="KYA3" s="125"/>
      <c r="KYC3" s="125"/>
      <c r="KYD3" s="125"/>
      <c r="KYE3" s="125"/>
      <c r="KYF3" s="125"/>
      <c r="KYG3" s="125"/>
      <c r="KYH3" s="125"/>
      <c r="KYI3" s="125"/>
      <c r="KYJ3" s="125"/>
      <c r="KYK3" s="125"/>
      <c r="KYL3" s="125"/>
      <c r="KYM3" s="125"/>
      <c r="KYN3" s="125"/>
      <c r="KYO3" s="125"/>
      <c r="KYP3" s="125"/>
      <c r="KYQ3" s="125"/>
      <c r="KYR3" s="125"/>
      <c r="KYS3" s="125"/>
      <c r="KYT3" s="125"/>
      <c r="KYU3" s="125"/>
      <c r="KYV3" s="125"/>
      <c r="KYW3" s="125"/>
      <c r="KYX3" s="125"/>
      <c r="KYY3" s="125"/>
      <c r="KZA3" s="125"/>
      <c r="KZB3" s="125"/>
      <c r="KZC3" s="125"/>
      <c r="KZD3" s="125"/>
      <c r="KZE3" s="125"/>
      <c r="KZF3" s="125"/>
      <c r="KZG3" s="125"/>
      <c r="KZH3" s="125"/>
      <c r="KZI3" s="125"/>
      <c r="KZJ3" s="125"/>
      <c r="KZK3" s="125"/>
      <c r="KZL3" s="125"/>
      <c r="KZM3" s="125"/>
      <c r="KZN3" s="125"/>
      <c r="KZO3" s="125"/>
      <c r="KZP3" s="125"/>
      <c r="KZQ3" s="125"/>
      <c r="KZR3" s="125"/>
      <c r="KZS3" s="125"/>
      <c r="KZT3" s="125"/>
      <c r="KZU3" s="125"/>
      <c r="KZV3" s="125"/>
      <c r="KZW3" s="125"/>
      <c r="KZY3" s="125"/>
      <c r="KZZ3" s="125"/>
      <c r="LAA3" s="125"/>
      <c r="LAB3" s="125"/>
      <c r="LAC3" s="125"/>
      <c r="LAD3" s="125"/>
      <c r="LAE3" s="125"/>
      <c r="LAF3" s="125"/>
      <c r="LAG3" s="125"/>
      <c r="LAH3" s="125"/>
      <c r="LAI3" s="125"/>
      <c r="LAJ3" s="125"/>
      <c r="LAK3" s="125"/>
      <c r="LAL3" s="125"/>
      <c r="LAM3" s="125"/>
      <c r="LAN3" s="125"/>
      <c r="LAO3" s="125"/>
      <c r="LAP3" s="125"/>
      <c r="LAQ3" s="125"/>
      <c r="LAR3" s="125"/>
      <c r="LAS3" s="125"/>
      <c r="LAT3" s="125"/>
      <c r="LAU3" s="125"/>
      <c r="LAW3" s="125"/>
      <c r="LAX3" s="125"/>
      <c r="LAY3" s="125"/>
      <c r="LAZ3" s="125"/>
      <c r="LBA3" s="125"/>
      <c r="LBB3" s="125"/>
      <c r="LBC3" s="125"/>
      <c r="LBD3" s="125"/>
      <c r="LBE3" s="125"/>
      <c r="LBF3" s="125"/>
      <c r="LBG3" s="125"/>
      <c r="LBH3" s="125"/>
      <c r="LBI3" s="125"/>
      <c r="LBJ3" s="125"/>
      <c r="LBK3" s="125"/>
      <c r="LBL3" s="125"/>
      <c r="LBM3" s="125"/>
      <c r="LBN3" s="125"/>
      <c r="LBO3" s="125"/>
      <c r="LBP3" s="125"/>
      <c r="LBQ3" s="125"/>
      <c r="LBR3" s="125"/>
      <c r="LBS3" s="125"/>
      <c r="LBU3" s="125"/>
      <c r="LBV3" s="125"/>
      <c r="LBW3" s="125"/>
      <c r="LBX3" s="125"/>
      <c r="LBY3" s="125"/>
      <c r="LBZ3" s="125"/>
      <c r="LCA3" s="125"/>
      <c r="LCB3" s="125"/>
      <c r="LCC3" s="125"/>
      <c r="LCD3" s="125"/>
      <c r="LCE3" s="125"/>
      <c r="LCF3" s="125"/>
      <c r="LCG3" s="125"/>
      <c r="LCH3" s="125"/>
      <c r="LCI3" s="125"/>
      <c r="LCJ3" s="125"/>
      <c r="LCK3" s="125"/>
      <c r="LCL3" s="125"/>
      <c r="LCM3" s="125"/>
      <c r="LCN3" s="125"/>
      <c r="LCO3" s="125"/>
      <c r="LCP3" s="125"/>
      <c r="LCQ3" s="125"/>
      <c r="LCS3" s="125"/>
      <c r="LCT3" s="125"/>
      <c r="LCU3" s="125"/>
      <c r="LCV3" s="125"/>
      <c r="LCW3" s="125"/>
      <c r="LCX3" s="125"/>
      <c r="LCY3" s="125"/>
      <c r="LCZ3" s="125"/>
      <c r="LDA3" s="125"/>
      <c r="LDB3" s="125"/>
      <c r="LDC3" s="125"/>
      <c r="LDD3" s="125"/>
      <c r="LDE3" s="125"/>
      <c r="LDF3" s="125"/>
      <c r="LDG3" s="125"/>
      <c r="LDH3" s="125"/>
      <c r="LDI3" s="125"/>
      <c r="LDJ3" s="125"/>
      <c r="LDK3" s="125"/>
      <c r="LDL3" s="125"/>
      <c r="LDM3" s="125"/>
      <c r="LDN3" s="125"/>
      <c r="LDO3" s="125"/>
      <c r="LDQ3" s="125"/>
      <c r="LDR3" s="125"/>
      <c r="LDS3" s="125"/>
      <c r="LDT3" s="125"/>
      <c r="LDU3" s="125"/>
      <c r="LDV3" s="125"/>
      <c r="LDW3" s="125"/>
      <c r="LDX3" s="125"/>
      <c r="LDY3" s="125"/>
      <c r="LDZ3" s="125"/>
      <c r="LEA3" s="125"/>
      <c r="LEB3" s="125"/>
      <c r="LEC3" s="125"/>
      <c r="LED3" s="125"/>
      <c r="LEE3" s="125"/>
      <c r="LEF3" s="125"/>
      <c r="LEG3" s="125"/>
      <c r="LEH3" s="125"/>
      <c r="LEI3" s="125"/>
      <c r="LEJ3" s="125"/>
      <c r="LEK3" s="125"/>
      <c r="LEL3" s="125"/>
      <c r="LEM3" s="125"/>
      <c r="LEO3" s="125"/>
      <c r="LEP3" s="125"/>
      <c r="LEQ3" s="125"/>
      <c r="LER3" s="125"/>
      <c r="LES3" s="125"/>
      <c r="LET3" s="125"/>
      <c r="LEU3" s="125"/>
      <c r="LEV3" s="125"/>
      <c r="LEW3" s="125"/>
      <c r="LEX3" s="125"/>
      <c r="LEY3" s="125"/>
      <c r="LEZ3" s="125"/>
      <c r="LFA3" s="125"/>
      <c r="LFB3" s="125"/>
      <c r="LFC3" s="125"/>
      <c r="LFD3" s="125"/>
      <c r="LFE3" s="125"/>
      <c r="LFF3" s="125"/>
      <c r="LFG3" s="125"/>
      <c r="LFH3" s="125"/>
      <c r="LFI3" s="125"/>
      <c r="LFJ3" s="125"/>
      <c r="LFK3" s="125"/>
      <c r="LFM3" s="125"/>
      <c r="LFN3" s="125"/>
      <c r="LFO3" s="125"/>
      <c r="LFP3" s="125"/>
      <c r="LFQ3" s="125"/>
      <c r="LFR3" s="125"/>
      <c r="LFS3" s="125"/>
      <c r="LFT3" s="125"/>
      <c r="LFU3" s="125"/>
      <c r="LFV3" s="125"/>
      <c r="LFW3" s="125"/>
      <c r="LFX3" s="125"/>
      <c r="LFY3" s="125"/>
      <c r="LFZ3" s="125"/>
      <c r="LGA3" s="125"/>
      <c r="LGB3" s="125"/>
      <c r="LGC3" s="125"/>
      <c r="LGD3" s="125"/>
      <c r="LGE3" s="125"/>
      <c r="LGF3" s="125"/>
      <c r="LGG3" s="125"/>
      <c r="LGH3" s="125"/>
      <c r="LGI3" s="125"/>
      <c r="LGK3" s="125"/>
      <c r="LGL3" s="125"/>
      <c r="LGM3" s="125"/>
      <c r="LGN3" s="125"/>
      <c r="LGO3" s="125"/>
      <c r="LGP3" s="125"/>
      <c r="LGQ3" s="125"/>
      <c r="LGR3" s="125"/>
      <c r="LGS3" s="125"/>
      <c r="LGT3" s="125"/>
      <c r="LGU3" s="125"/>
      <c r="LGV3" s="125"/>
      <c r="LGW3" s="125"/>
      <c r="LGX3" s="125"/>
      <c r="LGY3" s="125"/>
      <c r="LGZ3" s="125"/>
      <c r="LHA3" s="125"/>
      <c r="LHB3" s="125"/>
      <c r="LHC3" s="125"/>
      <c r="LHD3" s="125"/>
      <c r="LHE3" s="125"/>
      <c r="LHF3" s="125"/>
      <c r="LHG3" s="125"/>
      <c r="LHI3" s="125"/>
      <c r="LHJ3" s="125"/>
      <c r="LHK3" s="125"/>
      <c r="LHL3" s="125"/>
      <c r="LHM3" s="125"/>
      <c r="LHN3" s="125"/>
      <c r="LHO3" s="125"/>
      <c r="LHP3" s="125"/>
      <c r="LHQ3" s="125"/>
      <c r="LHR3" s="125"/>
      <c r="LHS3" s="125"/>
      <c r="LHT3" s="125"/>
      <c r="LHU3" s="125"/>
      <c r="LHV3" s="125"/>
      <c r="LHW3" s="125"/>
      <c r="LHX3" s="125"/>
      <c r="LHY3" s="125"/>
      <c r="LHZ3" s="125"/>
      <c r="LIA3" s="125"/>
      <c r="LIB3" s="125"/>
      <c r="LIC3" s="125"/>
      <c r="LID3" s="125"/>
      <c r="LIE3" s="125"/>
      <c r="LIG3" s="125"/>
      <c r="LIH3" s="125"/>
      <c r="LII3" s="125"/>
      <c r="LIJ3" s="125"/>
      <c r="LIK3" s="125"/>
      <c r="LIL3" s="125"/>
      <c r="LIM3" s="125"/>
      <c r="LIN3" s="125"/>
      <c r="LIO3" s="125"/>
      <c r="LIP3" s="125"/>
      <c r="LIQ3" s="125"/>
      <c r="LIR3" s="125"/>
      <c r="LIS3" s="125"/>
      <c r="LIT3" s="125"/>
      <c r="LIU3" s="125"/>
      <c r="LIV3" s="125"/>
      <c r="LIW3" s="125"/>
      <c r="LIX3" s="125"/>
      <c r="LIY3" s="125"/>
      <c r="LIZ3" s="125"/>
      <c r="LJA3" s="125"/>
      <c r="LJB3" s="125"/>
      <c r="LJC3" s="125"/>
      <c r="LJE3" s="125"/>
      <c r="LJF3" s="125"/>
      <c r="LJG3" s="125"/>
      <c r="LJH3" s="125"/>
      <c r="LJI3" s="125"/>
      <c r="LJJ3" s="125"/>
      <c r="LJK3" s="125"/>
      <c r="LJL3" s="125"/>
      <c r="LJM3" s="125"/>
      <c r="LJN3" s="125"/>
      <c r="LJO3" s="125"/>
      <c r="LJP3" s="125"/>
      <c r="LJQ3" s="125"/>
      <c r="LJR3" s="125"/>
      <c r="LJS3" s="125"/>
      <c r="LJT3" s="125"/>
      <c r="LJU3" s="125"/>
      <c r="LJV3" s="125"/>
      <c r="LJW3" s="125"/>
      <c r="LJX3" s="125"/>
      <c r="LJY3" s="125"/>
      <c r="LJZ3" s="125"/>
      <c r="LKA3" s="125"/>
      <c r="LKC3" s="125"/>
      <c r="LKD3" s="125"/>
      <c r="LKE3" s="125"/>
      <c r="LKF3" s="125"/>
      <c r="LKG3" s="125"/>
      <c r="LKH3" s="125"/>
      <c r="LKI3" s="125"/>
      <c r="LKJ3" s="125"/>
      <c r="LKK3" s="125"/>
      <c r="LKL3" s="125"/>
      <c r="LKM3" s="125"/>
      <c r="LKN3" s="125"/>
      <c r="LKO3" s="125"/>
      <c r="LKP3" s="125"/>
      <c r="LKQ3" s="125"/>
      <c r="LKR3" s="125"/>
      <c r="LKS3" s="125"/>
      <c r="LKT3" s="125"/>
      <c r="LKU3" s="125"/>
      <c r="LKV3" s="125"/>
      <c r="LKW3" s="125"/>
      <c r="LKX3" s="125"/>
      <c r="LKY3" s="125"/>
      <c r="LLA3" s="125"/>
      <c r="LLB3" s="125"/>
      <c r="LLC3" s="125"/>
      <c r="LLD3" s="125"/>
      <c r="LLE3" s="125"/>
      <c r="LLF3" s="125"/>
      <c r="LLG3" s="125"/>
      <c r="LLH3" s="125"/>
      <c r="LLI3" s="125"/>
      <c r="LLJ3" s="125"/>
      <c r="LLK3" s="125"/>
      <c r="LLL3" s="125"/>
      <c r="LLM3" s="125"/>
      <c r="LLN3" s="125"/>
      <c r="LLO3" s="125"/>
      <c r="LLP3" s="125"/>
      <c r="LLQ3" s="125"/>
      <c r="LLR3" s="125"/>
      <c r="LLS3" s="125"/>
      <c r="LLT3" s="125"/>
      <c r="LLU3" s="125"/>
      <c r="LLV3" s="125"/>
      <c r="LLW3" s="125"/>
      <c r="LLY3" s="125"/>
      <c r="LLZ3" s="125"/>
      <c r="LMA3" s="125"/>
      <c r="LMB3" s="125"/>
      <c r="LMC3" s="125"/>
      <c r="LMD3" s="125"/>
      <c r="LME3" s="125"/>
      <c r="LMF3" s="125"/>
      <c r="LMG3" s="125"/>
      <c r="LMH3" s="125"/>
      <c r="LMI3" s="125"/>
      <c r="LMJ3" s="125"/>
      <c r="LMK3" s="125"/>
      <c r="LML3" s="125"/>
      <c r="LMM3" s="125"/>
      <c r="LMN3" s="125"/>
      <c r="LMO3" s="125"/>
      <c r="LMP3" s="125"/>
      <c r="LMQ3" s="125"/>
      <c r="LMR3" s="125"/>
      <c r="LMS3" s="125"/>
      <c r="LMT3" s="125"/>
      <c r="LMU3" s="125"/>
      <c r="LMW3" s="125"/>
      <c r="LMX3" s="125"/>
      <c r="LMY3" s="125"/>
      <c r="LMZ3" s="125"/>
      <c r="LNA3" s="125"/>
      <c r="LNB3" s="125"/>
      <c r="LNC3" s="125"/>
      <c r="LND3" s="125"/>
      <c r="LNE3" s="125"/>
      <c r="LNF3" s="125"/>
      <c r="LNG3" s="125"/>
      <c r="LNH3" s="125"/>
      <c r="LNI3" s="125"/>
      <c r="LNJ3" s="125"/>
      <c r="LNK3" s="125"/>
      <c r="LNL3" s="125"/>
      <c r="LNM3" s="125"/>
      <c r="LNN3" s="125"/>
      <c r="LNO3" s="125"/>
      <c r="LNP3" s="125"/>
      <c r="LNQ3" s="125"/>
      <c r="LNR3" s="125"/>
      <c r="LNS3" s="125"/>
      <c r="LNU3" s="125"/>
      <c r="LNV3" s="125"/>
      <c r="LNW3" s="125"/>
      <c r="LNX3" s="125"/>
      <c r="LNY3" s="125"/>
      <c r="LNZ3" s="125"/>
      <c r="LOA3" s="125"/>
      <c r="LOB3" s="125"/>
      <c r="LOC3" s="125"/>
      <c r="LOD3" s="125"/>
      <c r="LOE3" s="125"/>
      <c r="LOF3" s="125"/>
      <c r="LOG3" s="125"/>
      <c r="LOH3" s="125"/>
      <c r="LOI3" s="125"/>
      <c r="LOJ3" s="125"/>
      <c r="LOK3" s="125"/>
      <c r="LOL3" s="125"/>
      <c r="LOM3" s="125"/>
      <c r="LON3" s="125"/>
      <c r="LOO3" s="125"/>
      <c r="LOP3" s="125"/>
      <c r="LOQ3" s="125"/>
      <c r="LOS3" s="125"/>
      <c r="LOT3" s="125"/>
      <c r="LOU3" s="125"/>
      <c r="LOV3" s="125"/>
      <c r="LOW3" s="125"/>
      <c r="LOX3" s="125"/>
      <c r="LOY3" s="125"/>
      <c r="LOZ3" s="125"/>
      <c r="LPA3" s="125"/>
      <c r="LPB3" s="125"/>
      <c r="LPC3" s="125"/>
      <c r="LPD3" s="125"/>
      <c r="LPE3" s="125"/>
      <c r="LPF3" s="125"/>
      <c r="LPG3" s="125"/>
      <c r="LPH3" s="125"/>
      <c r="LPI3" s="125"/>
      <c r="LPJ3" s="125"/>
      <c r="LPK3" s="125"/>
      <c r="LPL3" s="125"/>
      <c r="LPM3" s="125"/>
      <c r="LPN3" s="125"/>
      <c r="LPO3" s="125"/>
      <c r="LPQ3" s="125"/>
      <c r="LPR3" s="125"/>
      <c r="LPS3" s="125"/>
      <c r="LPT3" s="125"/>
      <c r="LPU3" s="125"/>
      <c r="LPV3" s="125"/>
      <c r="LPW3" s="125"/>
      <c r="LPX3" s="125"/>
      <c r="LPY3" s="125"/>
      <c r="LPZ3" s="125"/>
      <c r="LQA3" s="125"/>
      <c r="LQB3" s="125"/>
      <c r="LQC3" s="125"/>
      <c r="LQD3" s="125"/>
      <c r="LQE3" s="125"/>
      <c r="LQF3" s="125"/>
      <c r="LQG3" s="125"/>
      <c r="LQH3" s="125"/>
      <c r="LQI3" s="125"/>
      <c r="LQJ3" s="125"/>
      <c r="LQK3" s="125"/>
      <c r="LQL3" s="125"/>
      <c r="LQM3" s="125"/>
      <c r="LQO3" s="125"/>
      <c r="LQP3" s="125"/>
      <c r="LQQ3" s="125"/>
      <c r="LQR3" s="125"/>
      <c r="LQS3" s="125"/>
      <c r="LQT3" s="125"/>
      <c r="LQU3" s="125"/>
      <c r="LQV3" s="125"/>
      <c r="LQW3" s="125"/>
      <c r="LQX3" s="125"/>
      <c r="LQY3" s="125"/>
      <c r="LQZ3" s="125"/>
      <c r="LRA3" s="125"/>
      <c r="LRB3" s="125"/>
      <c r="LRC3" s="125"/>
      <c r="LRD3" s="125"/>
      <c r="LRE3" s="125"/>
      <c r="LRF3" s="125"/>
      <c r="LRG3" s="125"/>
      <c r="LRH3" s="125"/>
      <c r="LRI3" s="125"/>
      <c r="LRJ3" s="125"/>
      <c r="LRK3" s="125"/>
      <c r="LRM3" s="125"/>
      <c r="LRN3" s="125"/>
      <c r="LRO3" s="125"/>
      <c r="LRP3" s="125"/>
      <c r="LRQ3" s="125"/>
      <c r="LRR3" s="125"/>
      <c r="LRS3" s="125"/>
      <c r="LRT3" s="125"/>
      <c r="LRU3" s="125"/>
      <c r="LRV3" s="125"/>
      <c r="LRW3" s="125"/>
      <c r="LRX3" s="125"/>
      <c r="LRY3" s="125"/>
      <c r="LRZ3" s="125"/>
      <c r="LSA3" s="125"/>
      <c r="LSB3" s="125"/>
      <c r="LSC3" s="125"/>
      <c r="LSD3" s="125"/>
      <c r="LSE3" s="125"/>
      <c r="LSF3" s="125"/>
      <c r="LSG3" s="125"/>
      <c r="LSH3" s="125"/>
      <c r="LSI3" s="125"/>
      <c r="LSK3" s="125"/>
      <c r="LSL3" s="125"/>
      <c r="LSM3" s="125"/>
      <c r="LSN3" s="125"/>
      <c r="LSO3" s="125"/>
      <c r="LSP3" s="125"/>
      <c r="LSQ3" s="125"/>
      <c r="LSR3" s="125"/>
      <c r="LSS3" s="125"/>
      <c r="LST3" s="125"/>
      <c r="LSU3" s="125"/>
      <c r="LSV3" s="125"/>
      <c r="LSW3" s="125"/>
      <c r="LSX3" s="125"/>
      <c r="LSY3" s="125"/>
      <c r="LSZ3" s="125"/>
      <c r="LTA3" s="125"/>
      <c r="LTB3" s="125"/>
      <c r="LTC3" s="125"/>
      <c r="LTD3" s="125"/>
      <c r="LTE3" s="125"/>
      <c r="LTF3" s="125"/>
      <c r="LTG3" s="125"/>
      <c r="LTI3" s="125"/>
      <c r="LTJ3" s="125"/>
      <c r="LTK3" s="125"/>
      <c r="LTL3" s="125"/>
      <c r="LTM3" s="125"/>
      <c r="LTN3" s="125"/>
      <c r="LTO3" s="125"/>
      <c r="LTP3" s="125"/>
      <c r="LTQ3" s="125"/>
      <c r="LTR3" s="125"/>
      <c r="LTS3" s="125"/>
      <c r="LTT3" s="125"/>
      <c r="LTU3" s="125"/>
      <c r="LTV3" s="125"/>
      <c r="LTW3" s="125"/>
      <c r="LTX3" s="125"/>
      <c r="LTY3" s="125"/>
      <c r="LTZ3" s="125"/>
      <c r="LUA3" s="125"/>
      <c r="LUB3" s="125"/>
      <c r="LUC3" s="125"/>
      <c r="LUD3" s="125"/>
      <c r="LUE3" s="125"/>
      <c r="LUG3" s="125"/>
      <c r="LUH3" s="125"/>
      <c r="LUI3" s="125"/>
      <c r="LUJ3" s="125"/>
      <c r="LUK3" s="125"/>
      <c r="LUL3" s="125"/>
      <c r="LUM3" s="125"/>
      <c r="LUN3" s="125"/>
      <c r="LUO3" s="125"/>
      <c r="LUP3" s="125"/>
      <c r="LUQ3" s="125"/>
      <c r="LUR3" s="125"/>
      <c r="LUS3" s="125"/>
      <c r="LUT3" s="125"/>
      <c r="LUU3" s="125"/>
      <c r="LUV3" s="125"/>
      <c r="LUW3" s="125"/>
      <c r="LUX3" s="125"/>
      <c r="LUY3" s="125"/>
      <c r="LUZ3" s="125"/>
      <c r="LVA3" s="125"/>
      <c r="LVB3" s="125"/>
      <c r="LVC3" s="125"/>
      <c r="LVE3" s="125"/>
      <c r="LVF3" s="125"/>
      <c r="LVG3" s="125"/>
      <c r="LVH3" s="125"/>
      <c r="LVI3" s="125"/>
      <c r="LVJ3" s="125"/>
      <c r="LVK3" s="125"/>
      <c r="LVL3" s="125"/>
      <c r="LVM3" s="125"/>
      <c r="LVN3" s="125"/>
      <c r="LVO3" s="125"/>
      <c r="LVP3" s="125"/>
      <c r="LVQ3" s="125"/>
      <c r="LVR3" s="125"/>
      <c r="LVS3" s="125"/>
      <c r="LVT3" s="125"/>
      <c r="LVU3" s="125"/>
      <c r="LVV3" s="125"/>
      <c r="LVW3" s="125"/>
      <c r="LVX3" s="125"/>
      <c r="LVY3" s="125"/>
      <c r="LVZ3" s="125"/>
      <c r="LWA3" s="125"/>
      <c r="LWC3" s="125"/>
      <c r="LWD3" s="125"/>
      <c r="LWE3" s="125"/>
      <c r="LWF3" s="125"/>
      <c r="LWG3" s="125"/>
      <c r="LWH3" s="125"/>
      <c r="LWI3" s="125"/>
      <c r="LWJ3" s="125"/>
      <c r="LWK3" s="125"/>
      <c r="LWL3" s="125"/>
      <c r="LWM3" s="125"/>
      <c r="LWN3" s="125"/>
      <c r="LWO3" s="125"/>
      <c r="LWP3" s="125"/>
      <c r="LWQ3" s="125"/>
      <c r="LWR3" s="125"/>
      <c r="LWS3" s="125"/>
      <c r="LWT3" s="125"/>
      <c r="LWU3" s="125"/>
      <c r="LWV3" s="125"/>
      <c r="LWW3" s="125"/>
      <c r="LWX3" s="125"/>
      <c r="LWY3" s="125"/>
      <c r="LXA3" s="125"/>
      <c r="LXB3" s="125"/>
      <c r="LXC3" s="125"/>
      <c r="LXD3" s="125"/>
      <c r="LXE3" s="125"/>
      <c r="LXF3" s="125"/>
      <c r="LXG3" s="125"/>
      <c r="LXH3" s="125"/>
      <c r="LXI3" s="125"/>
      <c r="LXJ3" s="125"/>
      <c r="LXK3" s="125"/>
      <c r="LXL3" s="125"/>
      <c r="LXM3" s="125"/>
      <c r="LXN3" s="125"/>
      <c r="LXO3" s="125"/>
      <c r="LXP3" s="125"/>
      <c r="LXQ3" s="125"/>
      <c r="LXR3" s="125"/>
      <c r="LXS3" s="125"/>
      <c r="LXT3" s="125"/>
      <c r="LXU3" s="125"/>
      <c r="LXV3" s="125"/>
      <c r="LXW3" s="125"/>
      <c r="LXY3" s="125"/>
      <c r="LXZ3" s="125"/>
      <c r="LYA3" s="125"/>
      <c r="LYB3" s="125"/>
      <c r="LYC3" s="125"/>
      <c r="LYD3" s="125"/>
      <c r="LYE3" s="125"/>
      <c r="LYF3" s="125"/>
      <c r="LYG3" s="125"/>
      <c r="LYH3" s="125"/>
      <c r="LYI3" s="125"/>
      <c r="LYJ3" s="125"/>
      <c r="LYK3" s="125"/>
      <c r="LYL3" s="125"/>
      <c r="LYM3" s="125"/>
      <c r="LYN3" s="125"/>
      <c r="LYO3" s="125"/>
      <c r="LYP3" s="125"/>
      <c r="LYQ3" s="125"/>
      <c r="LYR3" s="125"/>
      <c r="LYS3" s="125"/>
      <c r="LYT3" s="125"/>
      <c r="LYU3" s="125"/>
      <c r="LYW3" s="125"/>
      <c r="LYX3" s="125"/>
      <c r="LYY3" s="125"/>
      <c r="LYZ3" s="125"/>
      <c r="LZA3" s="125"/>
      <c r="LZB3" s="125"/>
      <c r="LZC3" s="125"/>
      <c r="LZD3" s="125"/>
      <c r="LZE3" s="125"/>
      <c r="LZF3" s="125"/>
      <c r="LZG3" s="125"/>
      <c r="LZH3" s="125"/>
      <c r="LZI3" s="125"/>
      <c r="LZJ3" s="125"/>
      <c r="LZK3" s="125"/>
      <c r="LZL3" s="125"/>
      <c r="LZM3" s="125"/>
      <c r="LZN3" s="125"/>
      <c r="LZO3" s="125"/>
      <c r="LZP3" s="125"/>
      <c r="LZQ3" s="125"/>
      <c r="LZR3" s="125"/>
      <c r="LZS3" s="125"/>
      <c r="LZU3" s="125"/>
      <c r="LZV3" s="125"/>
      <c r="LZW3" s="125"/>
      <c r="LZX3" s="125"/>
      <c r="LZY3" s="125"/>
      <c r="LZZ3" s="125"/>
      <c r="MAA3" s="125"/>
      <c r="MAB3" s="125"/>
      <c r="MAC3" s="125"/>
      <c r="MAD3" s="125"/>
      <c r="MAE3" s="125"/>
      <c r="MAF3" s="125"/>
      <c r="MAG3" s="125"/>
      <c r="MAH3" s="125"/>
      <c r="MAI3" s="125"/>
      <c r="MAJ3" s="125"/>
      <c r="MAK3" s="125"/>
      <c r="MAL3" s="125"/>
      <c r="MAM3" s="125"/>
      <c r="MAN3" s="125"/>
      <c r="MAO3" s="125"/>
      <c r="MAP3" s="125"/>
      <c r="MAQ3" s="125"/>
      <c r="MAS3" s="125"/>
      <c r="MAT3" s="125"/>
      <c r="MAU3" s="125"/>
      <c r="MAV3" s="125"/>
      <c r="MAW3" s="125"/>
      <c r="MAX3" s="125"/>
      <c r="MAY3" s="125"/>
      <c r="MAZ3" s="125"/>
      <c r="MBA3" s="125"/>
      <c r="MBB3" s="125"/>
      <c r="MBC3" s="125"/>
      <c r="MBD3" s="125"/>
      <c r="MBE3" s="125"/>
      <c r="MBF3" s="125"/>
      <c r="MBG3" s="125"/>
      <c r="MBH3" s="125"/>
      <c r="MBI3" s="125"/>
      <c r="MBJ3" s="125"/>
      <c r="MBK3" s="125"/>
      <c r="MBL3" s="125"/>
      <c r="MBM3" s="125"/>
      <c r="MBN3" s="125"/>
      <c r="MBO3" s="125"/>
      <c r="MBQ3" s="125"/>
      <c r="MBR3" s="125"/>
      <c r="MBS3" s="125"/>
      <c r="MBT3" s="125"/>
      <c r="MBU3" s="125"/>
      <c r="MBV3" s="125"/>
      <c r="MBW3" s="125"/>
      <c r="MBX3" s="125"/>
      <c r="MBY3" s="125"/>
      <c r="MBZ3" s="125"/>
      <c r="MCA3" s="125"/>
      <c r="MCB3" s="125"/>
      <c r="MCC3" s="125"/>
      <c r="MCD3" s="125"/>
      <c r="MCE3" s="125"/>
      <c r="MCF3" s="125"/>
      <c r="MCG3" s="125"/>
      <c r="MCH3" s="125"/>
      <c r="MCI3" s="125"/>
      <c r="MCJ3" s="125"/>
      <c r="MCK3" s="125"/>
      <c r="MCL3" s="125"/>
      <c r="MCM3" s="125"/>
      <c r="MCO3" s="125"/>
      <c r="MCP3" s="125"/>
      <c r="MCQ3" s="125"/>
      <c r="MCR3" s="125"/>
      <c r="MCS3" s="125"/>
      <c r="MCT3" s="125"/>
      <c r="MCU3" s="125"/>
      <c r="MCV3" s="125"/>
      <c r="MCW3" s="125"/>
      <c r="MCX3" s="125"/>
      <c r="MCY3" s="125"/>
      <c r="MCZ3" s="125"/>
      <c r="MDA3" s="125"/>
      <c r="MDB3" s="125"/>
      <c r="MDC3" s="125"/>
      <c r="MDD3" s="125"/>
      <c r="MDE3" s="125"/>
      <c r="MDF3" s="125"/>
      <c r="MDG3" s="125"/>
      <c r="MDH3" s="125"/>
      <c r="MDI3" s="125"/>
      <c r="MDJ3" s="125"/>
      <c r="MDK3" s="125"/>
      <c r="MDM3" s="125"/>
      <c r="MDN3" s="125"/>
      <c r="MDO3" s="125"/>
      <c r="MDP3" s="125"/>
      <c r="MDQ3" s="125"/>
      <c r="MDR3" s="125"/>
      <c r="MDS3" s="125"/>
      <c r="MDT3" s="125"/>
      <c r="MDU3" s="125"/>
      <c r="MDV3" s="125"/>
      <c r="MDW3" s="125"/>
      <c r="MDX3" s="125"/>
      <c r="MDY3" s="125"/>
      <c r="MDZ3" s="125"/>
      <c r="MEA3" s="125"/>
      <c r="MEB3" s="125"/>
      <c r="MEC3" s="125"/>
      <c r="MED3" s="125"/>
      <c r="MEE3" s="125"/>
      <c r="MEF3" s="125"/>
      <c r="MEG3" s="125"/>
      <c r="MEH3" s="125"/>
      <c r="MEI3" s="125"/>
      <c r="MEK3" s="125"/>
      <c r="MEL3" s="125"/>
      <c r="MEM3" s="125"/>
      <c r="MEN3" s="125"/>
      <c r="MEO3" s="125"/>
      <c r="MEP3" s="125"/>
      <c r="MEQ3" s="125"/>
      <c r="MER3" s="125"/>
      <c r="MES3" s="125"/>
      <c r="MET3" s="125"/>
      <c r="MEU3" s="125"/>
      <c r="MEV3" s="125"/>
      <c r="MEW3" s="125"/>
      <c r="MEX3" s="125"/>
      <c r="MEY3" s="125"/>
      <c r="MEZ3" s="125"/>
      <c r="MFA3" s="125"/>
      <c r="MFB3" s="125"/>
      <c r="MFC3" s="125"/>
      <c r="MFD3" s="125"/>
      <c r="MFE3" s="125"/>
      <c r="MFF3" s="125"/>
      <c r="MFG3" s="125"/>
      <c r="MFI3" s="125"/>
      <c r="MFJ3" s="125"/>
      <c r="MFK3" s="125"/>
      <c r="MFL3" s="125"/>
      <c r="MFM3" s="125"/>
      <c r="MFN3" s="125"/>
      <c r="MFO3" s="125"/>
      <c r="MFP3" s="125"/>
      <c r="MFQ3" s="125"/>
      <c r="MFR3" s="125"/>
      <c r="MFS3" s="125"/>
      <c r="MFT3" s="125"/>
      <c r="MFU3" s="125"/>
      <c r="MFV3" s="125"/>
      <c r="MFW3" s="125"/>
      <c r="MFX3" s="125"/>
      <c r="MFY3" s="125"/>
      <c r="MFZ3" s="125"/>
      <c r="MGA3" s="125"/>
      <c r="MGB3" s="125"/>
      <c r="MGC3" s="125"/>
      <c r="MGD3" s="125"/>
      <c r="MGE3" s="125"/>
      <c r="MGG3" s="125"/>
      <c r="MGH3" s="125"/>
      <c r="MGI3" s="125"/>
      <c r="MGJ3" s="125"/>
      <c r="MGK3" s="125"/>
      <c r="MGL3" s="125"/>
      <c r="MGM3" s="125"/>
      <c r="MGN3" s="125"/>
      <c r="MGO3" s="125"/>
      <c r="MGP3" s="125"/>
      <c r="MGQ3" s="125"/>
      <c r="MGR3" s="125"/>
      <c r="MGS3" s="125"/>
      <c r="MGT3" s="125"/>
      <c r="MGU3" s="125"/>
      <c r="MGV3" s="125"/>
      <c r="MGW3" s="125"/>
      <c r="MGX3" s="125"/>
      <c r="MGY3" s="125"/>
      <c r="MGZ3" s="125"/>
      <c r="MHA3" s="125"/>
      <c r="MHB3" s="125"/>
      <c r="MHC3" s="125"/>
      <c r="MHE3" s="125"/>
      <c r="MHF3" s="125"/>
      <c r="MHG3" s="125"/>
      <c r="MHH3" s="125"/>
      <c r="MHI3" s="125"/>
      <c r="MHJ3" s="125"/>
      <c r="MHK3" s="125"/>
      <c r="MHL3" s="125"/>
      <c r="MHM3" s="125"/>
      <c r="MHN3" s="125"/>
      <c r="MHO3" s="125"/>
      <c r="MHP3" s="125"/>
      <c r="MHQ3" s="125"/>
      <c r="MHR3" s="125"/>
      <c r="MHS3" s="125"/>
      <c r="MHT3" s="125"/>
      <c r="MHU3" s="125"/>
      <c r="MHV3" s="125"/>
      <c r="MHW3" s="125"/>
      <c r="MHX3" s="125"/>
      <c r="MHY3" s="125"/>
      <c r="MHZ3" s="125"/>
      <c r="MIA3" s="125"/>
      <c r="MIC3" s="125"/>
      <c r="MID3" s="125"/>
      <c r="MIE3" s="125"/>
      <c r="MIF3" s="125"/>
      <c r="MIG3" s="125"/>
      <c r="MIH3" s="125"/>
      <c r="MII3" s="125"/>
      <c r="MIJ3" s="125"/>
      <c r="MIK3" s="125"/>
      <c r="MIL3" s="125"/>
      <c r="MIM3" s="125"/>
      <c r="MIN3" s="125"/>
      <c r="MIO3" s="125"/>
      <c r="MIP3" s="125"/>
      <c r="MIQ3" s="125"/>
      <c r="MIR3" s="125"/>
      <c r="MIS3" s="125"/>
      <c r="MIT3" s="125"/>
      <c r="MIU3" s="125"/>
      <c r="MIV3" s="125"/>
      <c r="MIW3" s="125"/>
      <c r="MIX3" s="125"/>
      <c r="MIY3" s="125"/>
      <c r="MJA3" s="125"/>
      <c r="MJB3" s="125"/>
      <c r="MJC3" s="125"/>
      <c r="MJD3" s="125"/>
      <c r="MJE3" s="125"/>
      <c r="MJF3" s="125"/>
      <c r="MJG3" s="125"/>
      <c r="MJH3" s="125"/>
      <c r="MJI3" s="125"/>
      <c r="MJJ3" s="125"/>
      <c r="MJK3" s="125"/>
      <c r="MJL3" s="125"/>
      <c r="MJM3" s="125"/>
      <c r="MJN3" s="125"/>
      <c r="MJO3" s="125"/>
      <c r="MJP3" s="125"/>
      <c r="MJQ3" s="125"/>
      <c r="MJR3" s="125"/>
      <c r="MJS3" s="125"/>
      <c r="MJT3" s="125"/>
      <c r="MJU3" s="125"/>
      <c r="MJV3" s="125"/>
      <c r="MJW3" s="125"/>
      <c r="MJY3" s="125"/>
      <c r="MJZ3" s="125"/>
      <c r="MKA3" s="125"/>
      <c r="MKB3" s="125"/>
      <c r="MKC3" s="125"/>
      <c r="MKD3" s="125"/>
      <c r="MKE3" s="125"/>
      <c r="MKF3" s="125"/>
      <c r="MKG3" s="125"/>
      <c r="MKH3" s="125"/>
      <c r="MKI3" s="125"/>
      <c r="MKJ3" s="125"/>
      <c r="MKK3" s="125"/>
      <c r="MKL3" s="125"/>
      <c r="MKM3" s="125"/>
      <c r="MKN3" s="125"/>
      <c r="MKO3" s="125"/>
      <c r="MKP3" s="125"/>
      <c r="MKQ3" s="125"/>
      <c r="MKR3" s="125"/>
      <c r="MKS3" s="125"/>
      <c r="MKT3" s="125"/>
      <c r="MKU3" s="125"/>
      <c r="MKW3" s="125"/>
      <c r="MKX3" s="125"/>
      <c r="MKY3" s="125"/>
      <c r="MKZ3" s="125"/>
      <c r="MLA3" s="125"/>
      <c r="MLB3" s="125"/>
      <c r="MLC3" s="125"/>
      <c r="MLD3" s="125"/>
      <c r="MLE3" s="125"/>
      <c r="MLF3" s="125"/>
      <c r="MLG3" s="125"/>
      <c r="MLH3" s="125"/>
      <c r="MLI3" s="125"/>
      <c r="MLJ3" s="125"/>
      <c r="MLK3" s="125"/>
      <c r="MLL3" s="125"/>
      <c r="MLM3" s="125"/>
      <c r="MLN3" s="125"/>
      <c r="MLO3" s="125"/>
      <c r="MLP3" s="125"/>
      <c r="MLQ3" s="125"/>
      <c r="MLR3" s="125"/>
      <c r="MLS3" s="125"/>
      <c r="MLU3" s="125"/>
      <c r="MLV3" s="125"/>
      <c r="MLW3" s="125"/>
      <c r="MLX3" s="125"/>
      <c r="MLY3" s="125"/>
      <c r="MLZ3" s="125"/>
      <c r="MMA3" s="125"/>
      <c r="MMB3" s="125"/>
      <c r="MMC3" s="125"/>
      <c r="MMD3" s="125"/>
      <c r="MME3" s="125"/>
      <c r="MMF3" s="125"/>
      <c r="MMG3" s="125"/>
      <c r="MMH3" s="125"/>
      <c r="MMI3" s="125"/>
      <c r="MMJ3" s="125"/>
      <c r="MMK3" s="125"/>
      <c r="MML3" s="125"/>
      <c r="MMM3" s="125"/>
      <c r="MMN3" s="125"/>
      <c r="MMO3" s="125"/>
      <c r="MMP3" s="125"/>
      <c r="MMQ3" s="125"/>
      <c r="MMS3" s="125"/>
      <c r="MMT3" s="125"/>
      <c r="MMU3" s="125"/>
      <c r="MMV3" s="125"/>
      <c r="MMW3" s="125"/>
      <c r="MMX3" s="125"/>
      <c r="MMY3" s="125"/>
      <c r="MMZ3" s="125"/>
      <c r="MNA3" s="125"/>
      <c r="MNB3" s="125"/>
      <c r="MNC3" s="125"/>
      <c r="MND3" s="125"/>
      <c r="MNE3" s="125"/>
      <c r="MNF3" s="125"/>
      <c r="MNG3" s="125"/>
      <c r="MNH3" s="125"/>
      <c r="MNI3" s="125"/>
      <c r="MNJ3" s="125"/>
      <c r="MNK3" s="125"/>
      <c r="MNL3" s="125"/>
      <c r="MNM3" s="125"/>
      <c r="MNN3" s="125"/>
      <c r="MNO3" s="125"/>
      <c r="MNQ3" s="125"/>
      <c r="MNR3" s="125"/>
      <c r="MNS3" s="125"/>
      <c r="MNT3" s="125"/>
      <c r="MNU3" s="125"/>
      <c r="MNV3" s="125"/>
      <c r="MNW3" s="125"/>
      <c r="MNX3" s="125"/>
      <c r="MNY3" s="125"/>
      <c r="MNZ3" s="125"/>
      <c r="MOA3" s="125"/>
      <c r="MOB3" s="125"/>
      <c r="MOC3" s="125"/>
      <c r="MOD3" s="125"/>
      <c r="MOE3" s="125"/>
      <c r="MOF3" s="125"/>
      <c r="MOG3" s="125"/>
      <c r="MOH3" s="125"/>
      <c r="MOI3" s="125"/>
      <c r="MOJ3" s="125"/>
      <c r="MOK3" s="125"/>
      <c r="MOL3" s="125"/>
      <c r="MOM3" s="125"/>
      <c r="MOO3" s="125"/>
      <c r="MOP3" s="125"/>
      <c r="MOQ3" s="125"/>
      <c r="MOR3" s="125"/>
      <c r="MOS3" s="125"/>
      <c r="MOT3" s="125"/>
      <c r="MOU3" s="125"/>
      <c r="MOV3" s="125"/>
      <c r="MOW3" s="125"/>
      <c r="MOX3" s="125"/>
      <c r="MOY3" s="125"/>
      <c r="MOZ3" s="125"/>
      <c r="MPA3" s="125"/>
      <c r="MPB3" s="125"/>
      <c r="MPC3" s="125"/>
      <c r="MPD3" s="125"/>
      <c r="MPE3" s="125"/>
      <c r="MPF3" s="125"/>
      <c r="MPG3" s="125"/>
      <c r="MPH3" s="125"/>
      <c r="MPI3" s="125"/>
      <c r="MPJ3" s="125"/>
      <c r="MPK3" s="125"/>
      <c r="MPM3" s="125"/>
      <c r="MPN3" s="125"/>
      <c r="MPO3" s="125"/>
      <c r="MPP3" s="125"/>
      <c r="MPQ3" s="125"/>
      <c r="MPR3" s="125"/>
      <c r="MPS3" s="125"/>
      <c r="MPT3" s="125"/>
      <c r="MPU3" s="125"/>
      <c r="MPV3" s="125"/>
      <c r="MPW3" s="125"/>
      <c r="MPX3" s="125"/>
      <c r="MPY3" s="125"/>
      <c r="MPZ3" s="125"/>
      <c r="MQA3" s="125"/>
      <c r="MQB3" s="125"/>
      <c r="MQC3" s="125"/>
      <c r="MQD3" s="125"/>
      <c r="MQE3" s="125"/>
      <c r="MQF3" s="125"/>
      <c r="MQG3" s="125"/>
      <c r="MQH3" s="125"/>
      <c r="MQI3" s="125"/>
      <c r="MQK3" s="125"/>
      <c r="MQL3" s="125"/>
      <c r="MQM3" s="125"/>
      <c r="MQN3" s="125"/>
      <c r="MQO3" s="125"/>
      <c r="MQP3" s="125"/>
      <c r="MQQ3" s="125"/>
      <c r="MQR3" s="125"/>
      <c r="MQS3" s="125"/>
      <c r="MQT3" s="125"/>
      <c r="MQU3" s="125"/>
      <c r="MQV3" s="125"/>
      <c r="MQW3" s="125"/>
      <c r="MQX3" s="125"/>
      <c r="MQY3" s="125"/>
      <c r="MQZ3" s="125"/>
      <c r="MRA3" s="125"/>
      <c r="MRB3" s="125"/>
      <c r="MRC3" s="125"/>
      <c r="MRD3" s="125"/>
      <c r="MRE3" s="125"/>
      <c r="MRF3" s="125"/>
      <c r="MRG3" s="125"/>
      <c r="MRI3" s="125"/>
      <c r="MRJ3" s="125"/>
      <c r="MRK3" s="125"/>
      <c r="MRL3" s="125"/>
      <c r="MRM3" s="125"/>
      <c r="MRN3" s="125"/>
      <c r="MRO3" s="125"/>
      <c r="MRP3" s="125"/>
      <c r="MRQ3" s="125"/>
      <c r="MRR3" s="125"/>
      <c r="MRS3" s="125"/>
      <c r="MRT3" s="125"/>
      <c r="MRU3" s="125"/>
      <c r="MRV3" s="125"/>
      <c r="MRW3" s="125"/>
      <c r="MRX3" s="125"/>
      <c r="MRY3" s="125"/>
      <c r="MRZ3" s="125"/>
      <c r="MSA3" s="125"/>
      <c r="MSB3" s="125"/>
      <c r="MSC3" s="125"/>
      <c r="MSD3" s="125"/>
      <c r="MSE3" s="125"/>
      <c r="MSG3" s="125"/>
      <c r="MSH3" s="125"/>
      <c r="MSI3" s="125"/>
      <c r="MSJ3" s="125"/>
      <c r="MSK3" s="125"/>
      <c r="MSL3" s="125"/>
      <c r="MSM3" s="125"/>
      <c r="MSN3" s="125"/>
      <c r="MSO3" s="125"/>
      <c r="MSP3" s="125"/>
      <c r="MSQ3" s="125"/>
      <c r="MSR3" s="125"/>
      <c r="MSS3" s="125"/>
      <c r="MST3" s="125"/>
      <c r="MSU3" s="125"/>
      <c r="MSV3" s="125"/>
      <c r="MSW3" s="125"/>
      <c r="MSX3" s="125"/>
      <c r="MSY3" s="125"/>
      <c r="MSZ3" s="125"/>
      <c r="MTA3" s="125"/>
      <c r="MTB3" s="125"/>
      <c r="MTC3" s="125"/>
      <c r="MTE3" s="125"/>
      <c r="MTF3" s="125"/>
      <c r="MTG3" s="125"/>
      <c r="MTH3" s="125"/>
      <c r="MTI3" s="125"/>
      <c r="MTJ3" s="125"/>
      <c r="MTK3" s="125"/>
      <c r="MTL3" s="125"/>
      <c r="MTM3" s="125"/>
      <c r="MTN3" s="125"/>
      <c r="MTO3" s="125"/>
      <c r="MTP3" s="125"/>
      <c r="MTQ3" s="125"/>
      <c r="MTR3" s="125"/>
      <c r="MTS3" s="125"/>
      <c r="MTT3" s="125"/>
      <c r="MTU3" s="125"/>
      <c r="MTV3" s="125"/>
      <c r="MTW3" s="125"/>
      <c r="MTX3" s="125"/>
      <c r="MTY3" s="125"/>
      <c r="MTZ3" s="125"/>
      <c r="MUA3" s="125"/>
      <c r="MUC3" s="125"/>
      <c r="MUD3" s="125"/>
      <c r="MUE3" s="125"/>
      <c r="MUF3" s="125"/>
      <c r="MUG3" s="125"/>
      <c r="MUH3" s="125"/>
      <c r="MUI3" s="125"/>
      <c r="MUJ3" s="125"/>
      <c r="MUK3" s="125"/>
      <c r="MUL3" s="125"/>
      <c r="MUM3" s="125"/>
      <c r="MUN3" s="125"/>
      <c r="MUO3" s="125"/>
      <c r="MUP3" s="125"/>
      <c r="MUQ3" s="125"/>
      <c r="MUR3" s="125"/>
      <c r="MUS3" s="125"/>
      <c r="MUT3" s="125"/>
      <c r="MUU3" s="125"/>
      <c r="MUV3" s="125"/>
      <c r="MUW3" s="125"/>
      <c r="MUX3" s="125"/>
      <c r="MUY3" s="125"/>
      <c r="MVA3" s="125"/>
      <c r="MVB3" s="125"/>
      <c r="MVC3" s="125"/>
      <c r="MVD3" s="125"/>
      <c r="MVE3" s="125"/>
      <c r="MVF3" s="125"/>
      <c r="MVG3" s="125"/>
      <c r="MVH3" s="125"/>
      <c r="MVI3" s="125"/>
      <c r="MVJ3" s="125"/>
      <c r="MVK3" s="125"/>
      <c r="MVL3" s="125"/>
      <c r="MVM3" s="125"/>
      <c r="MVN3" s="125"/>
      <c r="MVO3" s="125"/>
      <c r="MVP3" s="125"/>
      <c r="MVQ3" s="125"/>
      <c r="MVR3" s="125"/>
      <c r="MVS3" s="125"/>
      <c r="MVT3" s="125"/>
      <c r="MVU3" s="125"/>
      <c r="MVV3" s="125"/>
      <c r="MVW3" s="125"/>
      <c r="MVY3" s="125"/>
      <c r="MVZ3" s="125"/>
      <c r="MWA3" s="125"/>
      <c r="MWB3" s="125"/>
      <c r="MWC3" s="125"/>
      <c r="MWD3" s="125"/>
      <c r="MWE3" s="125"/>
      <c r="MWF3" s="125"/>
      <c r="MWG3" s="125"/>
      <c r="MWH3" s="125"/>
      <c r="MWI3" s="125"/>
      <c r="MWJ3" s="125"/>
      <c r="MWK3" s="125"/>
      <c r="MWL3" s="125"/>
      <c r="MWM3" s="125"/>
      <c r="MWN3" s="125"/>
      <c r="MWO3" s="125"/>
      <c r="MWP3" s="125"/>
      <c r="MWQ3" s="125"/>
      <c r="MWR3" s="125"/>
      <c r="MWS3" s="125"/>
      <c r="MWT3" s="125"/>
      <c r="MWU3" s="125"/>
      <c r="MWW3" s="125"/>
      <c r="MWX3" s="125"/>
      <c r="MWY3" s="125"/>
      <c r="MWZ3" s="125"/>
      <c r="MXA3" s="125"/>
      <c r="MXB3" s="125"/>
      <c r="MXC3" s="125"/>
      <c r="MXD3" s="125"/>
      <c r="MXE3" s="125"/>
      <c r="MXF3" s="125"/>
      <c r="MXG3" s="125"/>
      <c r="MXH3" s="125"/>
      <c r="MXI3" s="125"/>
      <c r="MXJ3" s="125"/>
      <c r="MXK3" s="125"/>
      <c r="MXL3" s="125"/>
      <c r="MXM3" s="125"/>
      <c r="MXN3" s="125"/>
      <c r="MXO3" s="125"/>
      <c r="MXP3" s="125"/>
      <c r="MXQ3" s="125"/>
      <c r="MXR3" s="125"/>
      <c r="MXS3" s="125"/>
      <c r="MXU3" s="125"/>
      <c r="MXV3" s="125"/>
      <c r="MXW3" s="125"/>
      <c r="MXX3" s="125"/>
      <c r="MXY3" s="125"/>
      <c r="MXZ3" s="125"/>
      <c r="MYA3" s="125"/>
      <c r="MYB3" s="125"/>
      <c r="MYC3" s="125"/>
      <c r="MYD3" s="125"/>
      <c r="MYE3" s="125"/>
      <c r="MYF3" s="125"/>
      <c r="MYG3" s="125"/>
      <c r="MYH3" s="125"/>
      <c r="MYI3" s="125"/>
      <c r="MYJ3" s="125"/>
      <c r="MYK3" s="125"/>
      <c r="MYL3" s="125"/>
      <c r="MYM3" s="125"/>
      <c r="MYN3" s="125"/>
      <c r="MYO3" s="125"/>
      <c r="MYP3" s="125"/>
      <c r="MYQ3" s="125"/>
      <c r="MYS3" s="125"/>
      <c r="MYT3" s="125"/>
      <c r="MYU3" s="125"/>
      <c r="MYV3" s="125"/>
      <c r="MYW3" s="125"/>
      <c r="MYX3" s="125"/>
      <c r="MYY3" s="125"/>
      <c r="MYZ3" s="125"/>
      <c r="MZA3" s="125"/>
      <c r="MZB3" s="125"/>
      <c r="MZC3" s="125"/>
      <c r="MZD3" s="125"/>
      <c r="MZE3" s="125"/>
      <c r="MZF3" s="125"/>
      <c r="MZG3" s="125"/>
      <c r="MZH3" s="125"/>
      <c r="MZI3" s="125"/>
      <c r="MZJ3" s="125"/>
      <c r="MZK3" s="125"/>
      <c r="MZL3" s="125"/>
      <c r="MZM3" s="125"/>
      <c r="MZN3" s="125"/>
      <c r="MZO3" s="125"/>
      <c r="MZQ3" s="125"/>
      <c r="MZR3" s="125"/>
      <c r="MZS3" s="125"/>
      <c r="MZT3" s="125"/>
      <c r="MZU3" s="125"/>
      <c r="MZV3" s="125"/>
      <c r="MZW3" s="125"/>
      <c r="MZX3" s="125"/>
      <c r="MZY3" s="125"/>
      <c r="MZZ3" s="125"/>
      <c r="NAA3" s="125"/>
      <c r="NAB3" s="125"/>
      <c r="NAC3" s="125"/>
      <c r="NAD3" s="125"/>
      <c r="NAE3" s="125"/>
      <c r="NAF3" s="125"/>
      <c r="NAG3" s="125"/>
      <c r="NAH3" s="125"/>
      <c r="NAI3" s="125"/>
      <c r="NAJ3" s="125"/>
      <c r="NAK3" s="125"/>
      <c r="NAL3" s="125"/>
      <c r="NAM3" s="125"/>
      <c r="NAO3" s="125"/>
      <c r="NAP3" s="125"/>
      <c r="NAQ3" s="125"/>
      <c r="NAR3" s="125"/>
      <c r="NAS3" s="125"/>
      <c r="NAT3" s="125"/>
      <c r="NAU3" s="125"/>
      <c r="NAV3" s="125"/>
      <c r="NAW3" s="125"/>
      <c r="NAX3" s="125"/>
      <c r="NAY3" s="125"/>
      <c r="NAZ3" s="125"/>
      <c r="NBA3" s="125"/>
      <c r="NBB3" s="125"/>
      <c r="NBC3" s="125"/>
      <c r="NBD3" s="125"/>
      <c r="NBE3" s="125"/>
      <c r="NBF3" s="125"/>
      <c r="NBG3" s="125"/>
      <c r="NBH3" s="125"/>
      <c r="NBI3" s="125"/>
      <c r="NBJ3" s="125"/>
      <c r="NBK3" s="125"/>
      <c r="NBM3" s="125"/>
      <c r="NBN3" s="125"/>
      <c r="NBO3" s="125"/>
      <c r="NBP3" s="125"/>
      <c r="NBQ3" s="125"/>
      <c r="NBR3" s="125"/>
      <c r="NBS3" s="125"/>
      <c r="NBT3" s="125"/>
      <c r="NBU3" s="125"/>
      <c r="NBV3" s="125"/>
      <c r="NBW3" s="125"/>
      <c r="NBX3" s="125"/>
      <c r="NBY3" s="125"/>
      <c r="NBZ3" s="125"/>
      <c r="NCA3" s="125"/>
      <c r="NCB3" s="125"/>
      <c r="NCC3" s="125"/>
      <c r="NCD3" s="125"/>
      <c r="NCE3" s="125"/>
      <c r="NCF3" s="125"/>
      <c r="NCG3" s="125"/>
      <c r="NCH3" s="125"/>
      <c r="NCI3" s="125"/>
      <c r="NCK3" s="125"/>
      <c r="NCL3" s="125"/>
      <c r="NCM3" s="125"/>
      <c r="NCN3" s="125"/>
      <c r="NCO3" s="125"/>
      <c r="NCP3" s="125"/>
      <c r="NCQ3" s="125"/>
      <c r="NCR3" s="125"/>
      <c r="NCS3" s="125"/>
      <c r="NCT3" s="125"/>
      <c r="NCU3" s="125"/>
      <c r="NCV3" s="125"/>
      <c r="NCW3" s="125"/>
      <c r="NCX3" s="125"/>
      <c r="NCY3" s="125"/>
      <c r="NCZ3" s="125"/>
      <c r="NDA3" s="125"/>
      <c r="NDB3" s="125"/>
      <c r="NDC3" s="125"/>
      <c r="NDD3" s="125"/>
      <c r="NDE3" s="125"/>
      <c r="NDF3" s="125"/>
      <c r="NDG3" s="125"/>
      <c r="NDI3" s="125"/>
      <c r="NDJ3" s="125"/>
      <c r="NDK3" s="125"/>
      <c r="NDL3" s="125"/>
      <c r="NDM3" s="125"/>
      <c r="NDN3" s="125"/>
      <c r="NDO3" s="125"/>
      <c r="NDP3" s="125"/>
      <c r="NDQ3" s="125"/>
      <c r="NDR3" s="125"/>
      <c r="NDS3" s="125"/>
      <c r="NDT3" s="125"/>
      <c r="NDU3" s="125"/>
      <c r="NDV3" s="125"/>
      <c r="NDW3" s="125"/>
      <c r="NDX3" s="125"/>
      <c r="NDY3" s="125"/>
      <c r="NDZ3" s="125"/>
      <c r="NEA3" s="125"/>
      <c r="NEB3" s="125"/>
      <c r="NEC3" s="125"/>
      <c r="NED3" s="125"/>
      <c r="NEE3" s="125"/>
      <c r="NEG3" s="125"/>
      <c r="NEH3" s="125"/>
      <c r="NEI3" s="125"/>
      <c r="NEJ3" s="125"/>
      <c r="NEK3" s="125"/>
      <c r="NEL3" s="125"/>
      <c r="NEM3" s="125"/>
      <c r="NEN3" s="125"/>
      <c r="NEO3" s="125"/>
      <c r="NEP3" s="125"/>
      <c r="NEQ3" s="125"/>
      <c r="NER3" s="125"/>
      <c r="NES3" s="125"/>
      <c r="NET3" s="125"/>
      <c r="NEU3" s="125"/>
      <c r="NEV3" s="125"/>
      <c r="NEW3" s="125"/>
      <c r="NEX3" s="125"/>
      <c r="NEY3" s="125"/>
      <c r="NEZ3" s="125"/>
      <c r="NFA3" s="125"/>
      <c r="NFB3" s="125"/>
      <c r="NFC3" s="125"/>
      <c r="NFE3" s="125"/>
      <c r="NFF3" s="125"/>
      <c r="NFG3" s="125"/>
      <c r="NFH3" s="125"/>
      <c r="NFI3" s="125"/>
      <c r="NFJ3" s="125"/>
      <c r="NFK3" s="125"/>
      <c r="NFL3" s="125"/>
      <c r="NFM3" s="125"/>
      <c r="NFN3" s="125"/>
      <c r="NFO3" s="125"/>
      <c r="NFP3" s="125"/>
      <c r="NFQ3" s="125"/>
      <c r="NFR3" s="125"/>
      <c r="NFS3" s="125"/>
      <c r="NFT3" s="125"/>
      <c r="NFU3" s="125"/>
      <c r="NFV3" s="125"/>
      <c r="NFW3" s="125"/>
      <c r="NFX3" s="125"/>
      <c r="NFY3" s="125"/>
      <c r="NFZ3" s="125"/>
      <c r="NGA3" s="125"/>
      <c r="NGC3" s="125"/>
      <c r="NGD3" s="125"/>
      <c r="NGE3" s="125"/>
      <c r="NGF3" s="125"/>
      <c r="NGG3" s="125"/>
      <c r="NGH3" s="125"/>
      <c r="NGI3" s="125"/>
      <c r="NGJ3" s="125"/>
      <c r="NGK3" s="125"/>
      <c r="NGL3" s="125"/>
      <c r="NGM3" s="125"/>
      <c r="NGN3" s="125"/>
      <c r="NGO3" s="125"/>
      <c r="NGP3" s="125"/>
      <c r="NGQ3" s="125"/>
      <c r="NGR3" s="125"/>
      <c r="NGS3" s="125"/>
      <c r="NGT3" s="125"/>
      <c r="NGU3" s="125"/>
      <c r="NGV3" s="125"/>
      <c r="NGW3" s="125"/>
      <c r="NGX3" s="125"/>
      <c r="NGY3" s="125"/>
      <c r="NHA3" s="125"/>
      <c r="NHB3" s="125"/>
      <c r="NHC3" s="125"/>
      <c r="NHD3" s="125"/>
      <c r="NHE3" s="125"/>
      <c r="NHF3" s="125"/>
      <c r="NHG3" s="125"/>
      <c r="NHH3" s="125"/>
      <c r="NHI3" s="125"/>
      <c r="NHJ3" s="125"/>
      <c r="NHK3" s="125"/>
      <c r="NHL3" s="125"/>
      <c r="NHM3" s="125"/>
      <c r="NHN3" s="125"/>
      <c r="NHO3" s="125"/>
      <c r="NHP3" s="125"/>
      <c r="NHQ3" s="125"/>
      <c r="NHR3" s="125"/>
      <c r="NHS3" s="125"/>
      <c r="NHT3" s="125"/>
      <c r="NHU3" s="125"/>
      <c r="NHV3" s="125"/>
      <c r="NHW3" s="125"/>
      <c r="NHY3" s="125"/>
      <c r="NHZ3" s="125"/>
      <c r="NIA3" s="125"/>
      <c r="NIB3" s="125"/>
      <c r="NIC3" s="125"/>
      <c r="NID3" s="125"/>
      <c r="NIE3" s="125"/>
      <c r="NIF3" s="125"/>
      <c r="NIG3" s="125"/>
      <c r="NIH3" s="125"/>
      <c r="NII3" s="125"/>
      <c r="NIJ3" s="125"/>
      <c r="NIK3" s="125"/>
      <c r="NIL3" s="125"/>
      <c r="NIM3" s="125"/>
      <c r="NIN3" s="125"/>
      <c r="NIO3" s="125"/>
      <c r="NIP3" s="125"/>
      <c r="NIQ3" s="125"/>
      <c r="NIR3" s="125"/>
      <c r="NIS3" s="125"/>
      <c r="NIT3" s="125"/>
      <c r="NIU3" s="125"/>
      <c r="NIW3" s="125"/>
      <c r="NIX3" s="125"/>
      <c r="NIY3" s="125"/>
      <c r="NIZ3" s="125"/>
      <c r="NJA3" s="125"/>
      <c r="NJB3" s="125"/>
      <c r="NJC3" s="125"/>
      <c r="NJD3" s="125"/>
      <c r="NJE3" s="125"/>
      <c r="NJF3" s="125"/>
      <c r="NJG3" s="125"/>
      <c r="NJH3" s="125"/>
      <c r="NJI3" s="125"/>
      <c r="NJJ3" s="125"/>
      <c r="NJK3" s="125"/>
      <c r="NJL3" s="125"/>
      <c r="NJM3" s="125"/>
      <c r="NJN3" s="125"/>
      <c r="NJO3" s="125"/>
      <c r="NJP3" s="125"/>
      <c r="NJQ3" s="125"/>
      <c r="NJR3" s="125"/>
      <c r="NJS3" s="125"/>
      <c r="NJU3" s="125"/>
      <c r="NJV3" s="125"/>
      <c r="NJW3" s="125"/>
      <c r="NJX3" s="125"/>
      <c r="NJY3" s="125"/>
      <c r="NJZ3" s="125"/>
      <c r="NKA3" s="125"/>
      <c r="NKB3" s="125"/>
      <c r="NKC3" s="125"/>
      <c r="NKD3" s="125"/>
      <c r="NKE3" s="125"/>
      <c r="NKF3" s="125"/>
      <c r="NKG3" s="125"/>
      <c r="NKH3" s="125"/>
      <c r="NKI3" s="125"/>
      <c r="NKJ3" s="125"/>
      <c r="NKK3" s="125"/>
      <c r="NKL3" s="125"/>
      <c r="NKM3" s="125"/>
      <c r="NKN3" s="125"/>
      <c r="NKO3" s="125"/>
      <c r="NKP3" s="125"/>
      <c r="NKQ3" s="125"/>
      <c r="NKS3" s="125"/>
      <c r="NKT3" s="125"/>
      <c r="NKU3" s="125"/>
      <c r="NKV3" s="125"/>
      <c r="NKW3" s="125"/>
      <c r="NKX3" s="125"/>
      <c r="NKY3" s="125"/>
      <c r="NKZ3" s="125"/>
      <c r="NLA3" s="125"/>
      <c r="NLB3" s="125"/>
      <c r="NLC3" s="125"/>
      <c r="NLD3" s="125"/>
      <c r="NLE3" s="125"/>
      <c r="NLF3" s="125"/>
      <c r="NLG3" s="125"/>
      <c r="NLH3" s="125"/>
      <c r="NLI3" s="125"/>
      <c r="NLJ3" s="125"/>
      <c r="NLK3" s="125"/>
      <c r="NLL3" s="125"/>
      <c r="NLM3" s="125"/>
      <c r="NLN3" s="125"/>
      <c r="NLO3" s="125"/>
      <c r="NLQ3" s="125"/>
      <c r="NLR3" s="125"/>
      <c r="NLS3" s="125"/>
      <c r="NLT3" s="125"/>
      <c r="NLU3" s="125"/>
      <c r="NLV3" s="125"/>
      <c r="NLW3" s="125"/>
      <c r="NLX3" s="125"/>
      <c r="NLY3" s="125"/>
      <c r="NLZ3" s="125"/>
      <c r="NMA3" s="125"/>
      <c r="NMB3" s="125"/>
      <c r="NMC3" s="125"/>
      <c r="NMD3" s="125"/>
      <c r="NME3" s="125"/>
      <c r="NMF3" s="125"/>
      <c r="NMG3" s="125"/>
      <c r="NMH3" s="125"/>
      <c r="NMI3" s="125"/>
      <c r="NMJ3" s="125"/>
      <c r="NMK3" s="125"/>
      <c r="NML3" s="125"/>
      <c r="NMM3" s="125"/>
      <c r="NMO3" s="125"/>
      <c r="NMP3" s="125"/>
      <c r="NMQ3" s="125"/>
      <c r="NMR3" s="125"/>
      <c r="NMS3" s="125"/>
      <c r="NMT3" s="125"/>
      <c r="NMU3" s="125"/>
      <c r="NMV3" s="125"/>
      <c r="NMW3" s="125"/>
      <c r="NMX3" s="125"/>
      <c r="NMY3" s="125"/>
      <c r="NMZ3" s="125"/>
      <c r="NNA3" s="125"/>
      <c r="NNB3" s="125"/>
      <c r="NNC3" s="125"/>
      <c r="NND3" s="125"/>
      <c r="NNE3" s="125"/>
      <c r="NNF3" s="125"/>
      <c r="NNG3" s="125"/>
      <c r="NNH3" s="125"/>
      <c r="NNI3" s="125"/>
      <c r="NNJ3" s="125"/>
      <c r="NNK3" s="125"/>
      <c r="NNM3" s="125"/>
      <c r="NNN3" s="125"/>
      <c r="NNO3" s="125"/>
      <c r="NNP3" s="125"/>
      <c r="NNQ3" s="125"/>
      <c r="NNR3" s="125"/>
      <c r="NNS3" s="125"/>
      <c r="NNT3" s="125"/>
      <c r="NNU3" s="125"/>
      <c r="NNV3" s="125"/>
      <c r="NNW3" s="125"/>
      <c r="NNX3" s="125"/>
      <c r="NNY3" s="125"/>
      <c r="NNZ3" s="125"/>
      <c r="NOA3" s="125"/>
      <c r="NOB3" s="125"/>
      <c r="NOC3" s="125"/>
      <c r="NOD3" s="125"/>
      <c r="NOE3" s="125"/>
      <c r="NOF3" s="125"/>
      <c r="NOG3" s="125"/>
      <c r="NOH3" s="125"/>
      <c r="NOI3" s="125"/>
      <c r="NOK3" s="125"/>
      <c r="NOL3" s="125"/>
      <c r="NOM3" s="125"/>
      <c r="NON3" s="125"/>
      <c r="NOO3" s="125"/>
      <c r="NOP3" s="125"/>
      <c r="NOQ3" s="125"/>
      <c r="NOR3" s="125"/>
      <c r="NOS3" s="125"/>
      <c r="NOT3" s="125"/>
      <c r="NOU3" s="125"/>
      <c r="NOV3" s="125"/>
      <c r="NOW3" s="125"/>
      <c r="NOX3" s="125"/>
      <c r="NOY3" s="125"/>
      <c r="NOZ3" s="125"/>
      <c r="NPA3" s="125"/>
      <c r="NPB3" s="125"/>
      <c r="NPC3" s="125"/>
      <c r="NPD3" s="125"/>
      <c r="NPE3" s="125"/>
      <c r="NPF3" s="125"/>
      <c r="NPG3" s="125"/>
      <c r="NPI3" s="125"/>
      <c r="NPJ3" s="125"/>
      <c r="NPK3" s="125"/>
      <c r="NPL3" s="125"/>
      <c r="NPM3" s="125"/>
      <c r="NPN3" s="125"/>
      <c r="NPO3" s="125"/>
      <c r="NPP3" s="125"/>
      <c r="NPQ3" s="125"/>
      <c r="NPR3" s="125"/>
      <c r="NPS3" s="125"/>
      <c r="NPT3" s="125"/>
      <c r="NPU3" s="125"/>
      <c r="NPV3" s="125"/>
      <c r="NPW3" s="125"/>
      <c r="NPX3" s="125"/>
      <c r="NPY3" s="125"/>
      <c r="NPZ3" s="125"/>
      <c r="NQA3" s="125"/>
      <c r="NQB3" s="125"/>
      <c r="NQC3" s="125"/>
      <c r="NQD3" s="125"/>
      <c r="NQE3" s="125"/>
      <c r="NQG3" s="125"/>
      <c r="NQH3" s="125"/>
      <c r="NQI3" s="125"/>
      <c r="NQJ3" s="125"/>
      <c r="NQK3" s="125"/>
      <c r="NQL3" s="125"/>
      <c r="NQM3" s="125"/>
      <c r="NQN3" s="125"/>
      <c r="NQO3" s="125"/>
      <c r="NQP3" s="125"/>
      <c r="NQQ3" s="125"/>
      <c r="NQR3" s="125"/>
      <c r="NQS3" s="125"/>
      <c r="NQT3" s="125"/>
      <c r="NQU3" s="125"/>
      <c r="NQV3" s="125"/>
      <c r="NQW3" s="125"/>
      <c r="NQX3" s="125"/>
      <c r="NQY3" s="125"/>
      <c r="NQZ3" s="125"/>
      <c r="NRA3" s="125"/>
      <c r="NRB3" s="125"/>
      <c r="NRC3" s="125"/>
      <c r="NRE3" s="125"/>
      <c r="NRF3" s="125"/>
      <c r="NRG3" s="125"/>
      <c r="NRH3" s="125"/>
      <c r="NRI3" s="125"/>
      <c r="NRJ3" s="125"/>
      <c r="NRK3" s="125"/>
      <c r="NRL3" s="125"/>
      <c r="NRM3" s="125"/>
      <c r="NRN3" s="125"/>
      <c r="NRO3" s="125"/>
      <c r="NRP3" s="125"/>
      <c r="NRQ3" s="125"/>
      <c r="NRR3" s="125"/>
      <c r="NRS3" s="125"/>
      <c r="NRT3" s="125"/>
      <c r="NRU3" s="125"/>
      <c r="NRV3" s="125"/>
      <c r="NRW3" s="125"/>
      <c r="NRX3" s="125"/>
      <c r="NRY3" s="125"/>
      <c r="NRZ3" s="125"/>
      <c r="NSA3" s="125"/>
      <c r="NSC3" s="125"/>
      <c r="NSD3" s="125"/>
      <c r="NSE3" s="125"/>
      <c r="NSF3" s="125"/>
      <c r="NSG3" s="125"/>
      <c r="NSH3" s="125"/>
      <c r="NSI3" s="125"/>
      <c r="NSJ3" s="125"/>
      <c r="NSK3" s="125"/>
      <c r="NSL3" s="125"/>
      <c r="NSM3" s="125"/>
      <c r="NSN3" s="125"/>
      <c r="NSO3" s="125"/>
      <c r="NSP3" s="125"/>
      <c r="NSQ3" s="125"/>
      <c r="NSR3" s="125"/>
      <c r="NSS3" s="125"/>
      <c r="NST3" s="125"/>
      <c r="NSU3" s="125"/>
      <c r="NSV3" s="125"/>
      <c r="NSW3" s="125"/>
      <c r="NSX3" s="125"/>
      <c r="NSY3" s="125"/>
      <c r="NTA3" s="125"/>
      <c r="NTB3" s="125"/>
      <c r="NTC3" s="125"/>
      <c r="NTD3" s="125"/>
      <c r="NTE3" s="125"/>
      <c r="NTF3" s="125"/>
      <c r="NTG3" s="125"/>
      <c r="NTH3" s="125"/>
      <c r="NTI3" s="125"/>
      <c r="NTJ3" s="125"/>
      <c r="NTK3" s="125"/>
      <c r="NTL3" s="125"/>
      <c r="NTM3" s="125"/>
      <c r="NTN3" s="125"/>
      <c r="NTO3" s="125"/>
      <c r="NTP3" s="125"/>
      <c r="NTQ3" s="125"/>
      <c r="NTR3" s="125"/>
      <c r="NTS3" s="125"/>
      <c r="NTT3" s="125"/>
      <c r="NTU3" s="125"/>
      <c r="NTV3" s="125"/>
      <c r="NTW3" s="125"/>
      <c r="NTY3" s="125"/>
      <c r="NTZ3" s="125"/>
      <c r="NUA3" s="125"/>
      <c r="NUB3" s="125"/>
      <c r="NUC3" s="125"/>
      <c r="NUD3" s="125"/>
      <c r="NUE3" s="125"/>
      <c r="NUF3" s="125"/>
      <c r="NUG3" s="125"/>
      <c r="NUH3" s="125"/>
      <c r="NUI3" s="125"/>
      <c r="NUJ3" s="125"/>
      <c r="NUK3" s="125"/>
      <c r="NUL3" s="125"/>
      <c r="NUM3" s="125"/>
      <c r="NUN3" s="125"/>
      <c r="NUO3" s="125"/>
      <c r="NUP3" s="125"/>
      <c r="NUQ3" s="125"/>
      <c r="NUR3" s="125"/>
      <c r="NUS3" s="125"/>
      <c r="NUT3" s="125"/>
      <c r="NUU3" s="125"/>
      <c r="NUW3" s="125"/>
      <c r="NUX3" s="125"/>
      <c r="NUY3" s="125"/>
      <c r="NUZ3" s="125"/>
      <c r="NVA3" s="125"/>
      <c r="NVB3" s="125"/>
      <c r="NVC3" s="125"/>
      <c r="NVD3" s="125"/>
      <c r="NVE3" s="125"/>
      <c r="NVF3" s="125"/>
      <c r="NVG3" s="125"/>
      <c r="NVH3" s="125"/>
      <c r="NVI3" s="125"/>
      <c r="NVJ3" s="125"/>
      <c r="NVK3" s="125"/>
      <c r="NVL3" s="125"/>
      <c r="NVM3" s="125"/>
      <c r="NVN3" s="125"/>
      <c r="NVO3" s="125"/>
      <c r="NVP3" s="125"/>
      <c r="NVQ3" s="125"/>
      <c r="NVR3" s="125"/>
      <c r="NVS3" s="125"/>
      <c r="NVU3" s="125"/>
      <c r="NVV3" s="125"/>
      <c r="NVW3" s="125"/>
      <c r="NVX3" s="125"/>
      <c r="NVY3" s="125"/>
      <c r="NVZ3" s="125"/>
      <c r="NWA3" s="125"/>
      <c r="NWB3" s="125"/>
      <c r="NWC3" s="125"/>
      <c r="NWD3" s="125"/>
      <c r="NWE3" s="125"/>
      <c r="NWF3" s="125"/>
      <c r="NWG3" s="125"/>
      <c r="NWH3" s="125"/>
      <c r="NWI3" s="125"/>
      <c r="NWJ3" s="125"/>
      <c r="NWK3" s="125"/>
      <c r="NWL3" s="125"/>
      <c r="NWM3" s="125"/>
      <c r="NWN3" s="125"/>
      <c r="NWO3" s="125"/>
      <c r="NWP3" s="125"/>
      <c r="NWQ3" s="125"/>
      <c r="NWS3" s="125"/>
      <c r="NWT3" s="125"/>
      <c r="NWU3" s="125"/>
      <c r="NWV3" s="125"/>
      <c r="NWW3" s="125"/>
      <c r="NWX3" s="125"/>
      <c r="NWY3" s="125"/>
      <c r="NWZ3" s="125"/>
      <c r="NXA3" s="125"/>
      <c r="NXB3" s="125"/>
      <c r="NXC3" s="125"/>
      <c r="NXD3" s="125"/>
      <c r="NXE3" s="125"/>
      <c r="NXF3" s="125"/>
      <c r="NXG3" s="125"/>
      <c r="NXH3" s="125"/>
      <c r="NXI3" s="125"/>
      <c r="NXJ3" s="125"/>
      <c r="NXK3" s="125"/>
      <c r="NXL3" s="125"/>
      <c r="NXM3" s="125"/>
      <c r="NXN3" s="125"/>
      <c r="NXO3" s="125"/>
      <c r="NXQ3" s="125"/>
      <c r="NXR3" s="125"/>
      <c r="NXS3" s="125"/>
      <c r="NXT3" s="125"/>
      <c r="NXU3" s="125"/>
      <c r="NXV3" s="125"/>
      <c r="NXW3" s="125"/>
      <c r="NXX3" s="125"/>
      <c r="NXY3" s="125"/>
      <c r="NXZ3" s="125"/>
      <c r="NYA3" s="125"/>
      <c r="NYB3" s="125"/>
      <c r="NYC3" s="125"/>
      <c r="NYD3" s="125"/>
      <c r="NYE3" s="125"/>
      <c r="NYF3" s="125"/>
      <c r="NYG3" s="125"/>
      <c r="NYH3" s="125"/>
      <c r="NYI3" s="125"/>
      <c r="NYJ3" s="125"/>
      <c r="NYK3" s="125"/>
      <c r="NYL3" s="125"/>
      <c r="NYM3" s="125"/>
      <c r="NYO3" s="125"/>
      <c r="NYP3" s="125"/>
      <c r="NYQ3" s="125"/>
      <c r="NYR3" s="125"/>
      <c r="NYS3" s="125"/>
      <c r="NYT3" s="125"/>
      <c r="NYU3" s="125"/>
      <c r="NYV3" s="125"/>
      <c r="NYW3" s="125"/>
      <c r="NYX3" s="125"/>
      <c r="NYY3" s="125"/>
      <c r="NYZ3" s="125"/>
      <c r="NZA3" s="125"/>
      <c r="NZB3" s="125"/>
      <c r="NZC3" s="125"/>
      <c r="NZD3" s="125"/>
      <c r="NZE3" s="125"/>
      <c r="NZF3" s="125"/>
      <c r="NZG3" s="125"/>
      <c r="NZH3" s="125"/>
      <c r="NZI3" s="125"/>
      <c r="NZJ3" s="125"/>
      <c r="NZK3" s="125"/>
      <c r="NZM3" s="125"/>
      <c r="NZN3" s="125"/>
      <c r="NZO3" s="125"/>
      <c r="NZP3" s="125"/>
      <c r="NZQ3" s="125"/>
      <c r="NZR3" s="125"/>
      <c r="NZS3" s="125"/>
      <c r="NZT3" s="125"/>
      <c r="NZU3" s="125"/>
      <c r="NZV3" s="125"/>
      <c r="NZW3" s="125"/>
      <c r="NZX3" s="125"/>
      <c r="NZY3" s="125"/>
      <c r="NZZ3" s="125"/>
      <c r="OAA3" s="125"/>
      <c r="OAB3" s="125"/>
      <c r="OAC3" s="125"/>
      <c r="OAD3" s="125"/>
      <c r="OAE3" s="125"/>
      <c r="OAF3" s="125"/>
      <c r="OAG3" s="125"/>
      <c r="OAH3" s="125"/>
      <c r="OAI3" s="125"/>
      <c r="OAK3" s="125"/>
      <c r="OAL3" s="125"/>
      <c r="OAM3" s="125"/>
      <c r="OAN3" s="125"/>
      <c r="OAO3" s="125"/>
      <c r="OAP3" s="125"/>
      <c r="OAQ3" s="125"/>
      <c r="OAR3" s="125"/>
      <c r="OAS3" s="125"/>
      <c r="OAT3" s="125"/>
      <c r="OAU3" s="125"/>
      <c r="OAV3" s="125"/>
      <c r="OAW3" s="125"/>
      <c r="OAX3" s="125"/>
      <c r="OAY3" s="125"/>
      <c r="OAZ3" s="125"/>
      <c r="OBA3" s="125"/>
      <c r="OBB3" s="125"/>
      <c r="OBC3" s="125"/>
      <c r="OBD3" s="125"/>
      <c r="OBE3" s="125"/>
      <c r="OBF3" s="125"/>
      <c r="OBG3" s="125"/>
      <c r="OBI3" s="125"/>
      <c r="OBJ3" s="125"/>
      <c r="OBK3" s="125"/>
      <c r="OBL3" s="125"/>
      <c r="OBM3" s="125"/>
      <c r="OBN3" s="125"/>
      <c r="OBO3" s="125"/>
      <c r="OBP3" s="125"/>
      <c r="OBQ3" s="125"/>
      <c r="OBR3" s="125"/>
      <c r="OBS3" s="125"/>
      <c r="OBT3" s="125"/>
      <c r="OBU3" s="125"/>
      <c r="OBV3" s="125"/>
      <c r="OBW3" s="125"/>
      <c r="OBX3" s="125"/>
      <c r="OBY3" s="125"/>
      <c r="OBZ3" s="125"/>
      <c r="OCA3" s="125"/>
      <c r="OCB3" s="125"/>
      <c r="OCC3" s="125"/>
      <c r="OCD3" s="125"/>
      <c r="OCE3" s="125"/>
      <c r="OCG3" s="125"/>
      <c r="OCH3" s="125"/>
      <c r="OCI3" s="125"/>
      <c r="OCJ3" s="125"/>
      <c r="OCK3" s="125"/>
      <c r="OCL3" s="125"/>
      <c r="OCM3" s="125"/>
      <c r="OCN3" s="125"/>
      <c r="OCO3" s="125"/>
      <c r="OCP3" s="125"/>
      <c r="OCQ3" s="125"/>
      <c r="OCR3" s="125"/>
      <c r="OCS3" s="125"/>
      <c r="OCT3" s="125"/>
      <c r="OCU3" s="125"/>
      <c r="OCV3" s="125"/>
      <c r="OCW3" s="125"/>
      <c r="OCX3" s="125"/>
      <c r="OCY3" s="125"/>
      <c r="OCZ3" s="125"/>
      <c r="ODA3" s="125"/>
      <c r="ODB3" s="125"/>
      <c r="ODC3" s="125"/>
      <c r="ODE3" s="125"/>
      <c r="ODF3" s="125"/>
      <c r="ODG3" s="125"/>
      <c r="ODH3" s="125"/>
      <c r="ODI3" s="125"/>
      <c r="ODJ3" s="125"/>
      <c r="ODK3" s="125"/>
      <c r="ODL3" s="125"/>
      <c r="ODM3" s="125"/>
      <c r="ODN3" s="125"/>
      <c r="ODO3" s="125"/>
      <c r="ODP3" s="125"/>
      <c r="ODQ3" s="125"/>
      <c r="ODR3" s="125"/>
      <c r="ODS3" s="125"/>
      <c r="ODT3" s="125"/>
      <c r="ODU3" s="125"/>
      <c r="ODV3" s="125"/>
      <c r="ODW3" s="125"/>
      <c r="ODX3" s="125"/>
      <c r="ODY3" s="125"/>
      <c r="ODZ3" s="125"/>
      <c r="OEA3" s="125"/>
      <c r="OEC3" s="125"/>
      <c r="OED3" s="125"/>
      <c r="OEE3" s="125"/>
      <c r="OEF3" s="125"/>
      <c r="OEG3" s="125"/>
      <c r="OEH3" s="125"/>
      <c r="OEI3" s="125"/>
      <c r="OEJ3" s="125"/>
      <c r="OEK3" s="125"/>
      <c r="OEL3" s="125"/>
      <c r="OEM3" s="125"/>
      <c r="OEN3" s="125"/>
      <c r="OEO3" s="125"/>
      <c r="OEP3" s="125"/>
      <c r="OEQ3" s="125"/>
      <c r="OER3" s="125"/>
      <c r="OES3" s="125"/>
      <c r="OET3" s="125"/>
      <c r="OEU3" s="125"/>
      <c r="OEV3" s="125"/>
      <c r="OEW3" s="125"/>
      <c r="OEX3" s="125"/>
      <c r="OEY3" s="125"/>
      <c r="OFA3" s="125"/>
      <c r="OFB3" s="125"/>
      <c r="OFC3" s="125"/>
      <c r="OFD3" s="125"/>
      <c r="OFE3" s="125"/>
      <c r="OFF3" s="125"/>
      <c r="OFG3" s="125"/>
      <c r="OFH3" s="125"/>
      <c r="OFI3" s="125"/>
      <c r="OFJ3" s="125"/>
      <c r="OFK3" s="125"/>
      <c r="OFL3" s="125"/>
      <c r="OFM3" s="125"/>
      <c r="OFN3" s="125"/>
      <c r="OFO3" s="125"/>
      <c r="OFP3" s="125"/>
      <c r="OFQ3" s="125"/>
      <c r="OFR3" s="125"/>
      <c r="OFS3" s="125"/>
      <c r="OFT3" s="125"/>
      <c r="OFU3" s="125"/>
      <c r="OFV3" s="125"/>
      <c r="OFW3" s="125"/>
      <c r="OFY3" s="125"/>
      <c r="OFZ3" s="125"/>
      <c r="OGA3" s="125"/>
      <c r="OGB3" s="125"/>
      <c r="OGC3" s="125"/>
      <c r="OGD3" s="125"/>
      <c r="OGE3" s="125"/>
      <c r="OGF3" s="125"/>
      <c r="OGG3" s="125"/>
      <c r="OGH3" s="125"/>
      <c r="OGI3" s="125"/>
      <c r="OGJ3" s="125"/>
      <c r="OGK3" s="125"/>
      <c r="OGL3" s="125"/>
      <c r="OGM3" s="125"/>
      <c r="OGN3" s="125"/>
      <c r="OGO3" s="125"/>
      <c r="OGP3" s="125"/>
      <c r="OGQ3" s="125"/>
      <c r="OGR3" s="125"/>
      <c r="OGS3" s="125"/>
      <c r="OGT3" s="125"/>
      <c r="OGU3" s="125"/>
      <c r="OGW3" s="125"/>
      <c r="OGX3" s="125"/>
      <c r="OGY3" s="125"/>
      <c r="OGZ3" s="125"/>
      <c r="OHA3" s="125"/>
      <c r="OHB3" s="125"/>
      <c r="OHC3" s="125"/>
      <c r="OHD3" s="125"/>
      <c r="OHE3" s="125"/>
      <c r="OHF3" s="125"/>
      <c r="OHG3" s="125"/>
      <c r="OHH3" s="125"/>
      <c r="OHI3" s="125"/>
      <c r="OHJ3" s="125"/>
      <c r="OHK3" s="125"/>
      <c r="OHL3" s="125"/>
      <c r="OHM3" s="125"/>
      <c r="OHN3" s="125"/>
      <c r="OHO3" s="125"/>
      <c r="OHP3" s="125"/>
      <c r="OHQ3" s="125"/>
      <c r="OHR3" s="125"/>
      <c r="OHS3" s="125"/>
      <c r="OHU3" s="125"/>
      <c r="OHV3" s="125"/>
      <c r="OHW3" s="125"/>
      <c r="OHX3" s="125"/>
      <c r="OHY3" s="125"/>
      <c r="OHZ3" s="125"/>
      <c r="OIA3" s="125"/>
      <c r="OIB3" s="125"/>
      <c r="OIC3" s="125"/>
      <c r="OID3" s="125"/>
      <c r="OIE3" s="125"/>
      <c r="OIF3" s="125"/>
      <c r="OIG3" s="125"/>
      <c r="OIH3" s="125"/>
      <c r="OII3" s="125"/>
      <c r="OIJ3" s="125"/>
      <c r="OIK3" s="125"/>
      <c r="OIL3" s="125"/>
      <c r="OIM3" s="125"/>
      <c r="OIN3" s="125"/>
      <c r="OIO3" s="125"/>
      <c r="OIP3" s="125"/>
      <c r="OIQ3" s="125"/>
      <c r="OIS3" s="125"/>
      <c r="OIT3" s="125"/>
      <c r="OIU3" s="125"/>
      <c r="OIV3" s="125"/>
      <c r="OIW3" s="125"/>
      <c r="OIX3" s="125"/>
      <c r="OIY3" s="125"/>
      <c r="OIZ3" s="125"/>
      <c r="OJA3" s="125"/>
      <c r="OJB3" s="125"/>
      <c r="OJC3" s="125"/>
      <c r="OJD3" s="125"/>
      <c r="OJE3" s="125"/>
      <c r="OJF3" s="125"/>
      <c r="OJG3" s="125"/>
      <c r="OJH3" s="125"/>
      <c r="OJI3" s="125"/>
      <c r="OJJ3" s="125"/>
      <c r="OJK3" s="125"/>
      <c r="OJL3" s="125"/>
      <c r="OJM3" s="125"/>
      <c r="OJN3" s="125"/>
      <c r="OJO3" s="125"/>
      <c r="OJQ3" s="125"/>
      <c r="OJR3" s="125"/>
      <c r="OJS3" s="125"/>
      <c r="OJT3" s="125"/>
      <c r="OJU3" s="125"/>
      <c r="OJV3" s="125"/>
      <c r="OJW3" s="125"/>
      <c r="OJX3" s="125"/>
      <c r="OJY3" s="125"/>
      <c r="OJZ3" s="125"/>
      <c r="OKA3" s="125"/>
      <c r="OKB3" s="125"/>
      <c r="OKC3" s="125"/>
      <c r="OKD3" s="125"/>
      <c r="OKE3" s="125"/>
      <c r="OKF3" s="125"/>
      <c r="OKG3" s="125"/>
      <c r="OKH3" s="125"/>
      <c r="OKI3" s="125"/>
      <c r="OKJ3" s="125"/>
      <c r="OKK3" s="125"/>
      <c r="OKL3" s="125"/>
      <c r="OKM3" s="125"/>
      <c r="OKO3" s="125"/>
      <c r="OKP3" s="125"/>
      <c r="OKQ3" s="125"/>
      <c r="OKR3" s="125"/>
      <c r="OKS3" s="125"/>
      <c r="OKT3" s="125"/>
      <c r="OKU3" s="125"/>
      <c r="OKV3" s="125"/>
      <c r="OKW3" s="125"/>
      <c r="OKX3" s="125"/>
      <c r="OKY3" s="125"/>
      <c r="OKZ3" s="125"/>
      <c r="OLA3" s="125"/>
      <c r="OLB3" s="125"/>
      <c r="OLC3" s="125"/>
      <c r="OLD3" s="125"/>
      <c r="OLE3" s="125"/>
      <c r="OLF3" s="125"/>
      <c r="OLG3" s="125"/>
      <c r="OLH3" s="125"/>
      <c r="OLI3" s="125"/>
      <c r="OLJ3" s="125"/>
      <c r="OLK3" s="125"/>
      <c r="OLM3" s="125"/>
      <c r="OLN3" s="125"/>
      <c r="OLO3" s="125"/>
      <c r="OLP3" s="125"/>
      <c r="OLQ3" s="125"/>
      <c r="OLR3" s="125"/>
      <c r="OLS3" s="125"/>
      <c r="OLT3" s="125"/>
      <c r="OLU3" s="125"/>
      <c r="OLV3" s="125"/>
      <c r="OLW3" s="125"/>
      <c r="OLX3" s="125"/>
      <c r="OLY3" s="125"/>
      <c r="OLZ3" s="125"/>
      <c r="OMA3" s="125"/>
      <c r="OMB3" s="125"/>
      <c r="OMC3" s="125"/>
      <c r="OMD3" s="125"/>
      <c r="OME3" s="125"/>
      <c r="OMF3" s="125"/>
      <c r="OMG3" s="125"/>
      <c r="OMH3" s="125"/>
      <c r="OMI3" s="125"/>
      <c r="OMK3" s="125"/>
      <c r="OML3" s="125"/>
      <c r="OMM3" s="125"/>
      <c r="OMN3" s="125"/>
      <c r="OMO3" s="125"/>
      <c r="OMP3" s="125"/>
      <c r="OMQ3" s="125"/>
      <c r="OMR3" s="125"/>
      <c r="OMS3" s="125"/>
      <c r="OMT3" s="125"/>
      <c r="OMU3" s="125"/>
      <c r="OMV3" s="125"/>
      <c r="OMW3" s="125"/>
      <c r="OMX3" s="125"/>
      <c r="OMY3" s="125"/>
      <c r="OMZ3" s="125"/>
      <c r="ONA3" s="125"/>
      <c r="ONB3" s="125"/>
      <c r="ONC3" s="125"/>
      <c r="OND3" s="125"/>
      <c r="ONE3" s="125"/>
      <c r="ONF3" s="125"/>
      <c r="ONG3" s="125"/>
      <c r="ONI3" s="125"/>
      <c r="ONJ3" s="125"/>
      <c r="ONK3" s="125"/>
      <c r="ONL3" s="125"/>
      <c r="ONM3" s="125"/>
      <c r="ONN3" s="125"/>
      <c r="ONO3" s="125"/>
      <c r="ONP3" s="125"/>
      <c r="ONQ3" s="125"/>
      <c r="ONR3" s="125"/>
      <c r="ONS3" s="125"/>
      <c r="ONT3" s="125"/>
      <c r="ONU3" s="125"/>
      <c r="ONV3" s="125"/>
      <c r="ONW3" s="125"/>
      <c r="ONX3" s="125"/>
      <c r="ONY3" s="125"/>
      <c r="ONZ3" s="125"/>
      <c r="OOA3" s="125"/>
      <c r="OOB3" s="125"/>
      <c r="OOC3" s="125"/>
      <c r="OOD3" s="125"/>
      <c r="OOE3" s="125"/>
      <c r="OOG3" s="125"/>
      <c r="OOH3" s="125"/>
      <c r="OOI3" s="125"/>
      <c r="OOJ3" s="125"/>
      <c r="OOK3" s="125"/>
      <c r="OOL3" s="125"/>
      <c r="OOM3" s="125"/>
      <c r="OON3" s="125"/>
      <c r="OOO3" s="125"/>
      <c r="OOP3" s="125"/>
      <c r="OOQ3" s="125"/>
      <c r="OOR3" s="125"/>
      <c r="OOS3" s="125"/>
      <c r="OOT3" s="125"/>
      <c r="OOU3" s="125"/>
      <c r="OOV3" s="125"/>
      <c r="OOW3" s="125"/>
      <c r="OOX3" s="125"/>
      <c r="OOY3" s="125"/>
      <c r="OOZ3" s="125"/>
      <c r="OPA3" s="125"/>
      <c r="OPB3" s="125"/>
      <c r="OPC3" s="125"/>
      <c r="OPE3" s="125"/>
      <c r="OPF3" s="125"/>
      <c r="OPG3" s="125"/>
      <c r="OPH3" s="125"/>
      <c r="OPI3" s="125"/>
      <c r="OPJ3" s="125"/>
      <c r="OPK3" s="125"/>
      <c r="OPL3" s="125"/>
      <c r="OPM3" s="125"/>
      <c r="OPN3" s="125"/>
      <c r="OPO3" s="125"/>
      <c r="OPP3" s="125"/>
      <c r="OPQ3" s="125"/>
      <c r="OPR3" s="125"/>
      <c r="OPS3" s="125"/>
      <c r="OPT3" s="125"/>
      <c r="OPU3" s="125"/>
      <c r="OPV3" s="125"/>
      <c r="OPW3" s="125"/>
      <c r="OPX3" s="125"/>
      <c r="OPY3" s="125"/>
      <c r="OPZ3" s="125"/>
      <c r="OQA3" s="125"/>
      <c r="OQC3" s="125"/>
      <c r="OQD3" s="125"/>
      <c r="OQE3" s="125"/>
      <c r="OQF3" s="125"/>
      <c r="OQG3" s="125"/>
      <c r="OQH3" s="125"/>
      <c r="OQI3" s="125"/>
      <c r="OQJ3" s="125"/>
      <c r="OQK3" s="125"/>
      <c r="OQL3" s="125"/>
      <c r="OQM3" s="125"/>
      <c r="OQN3" s="125"/>
      <c r="OQO3" s="125"/>
      <c r="OQP3" s="125"/>
      <c r="OQQ3" s="125"/>
      <c r="OQR3" s="125"/>
      <c r="OQS3" s="125"/>
      <c r="OQT3" s="125"/>
      <c r="OQU3" s="125"/>
      <c r="OQV3" s="125"/>
      <c r="OQW3" s="125"/>
      <c r="OQX3" s="125"/>
      <c r="OQY3" s="125"/>
      <c r="ORA3" s="125"/>
      <c r="ORB3" s="125"/>
      <c r="ORC3" s="125"/>
      <c r="ORD3" s="125"/>
      <c r="ORE3" s="125"/>
      <c r="ORF3" s="125"/>
      <c r="ORG3" s="125"/>
      <c r="ORH3" s="125"/>
      <c r="ORI3" s="125"/>
      <c r="ORJ3" s="125"/>
      <c r="ORK3" s="125"/>
      <c r="ORL3" s="125"/>
      <c r="ORM3" s="125"/>
      <c r="ORN3" s="125"/>
      <c r="ORO3" s="125"/>
      <c r="ORP3" s="125"/>
      <c r="ORQ3" s="125"/>
      <c r="ORR3" s="125"/>
      <c r="ORS3" s="125"/>
      <c r="ORT3" s="125"/>
      <c r="ORU3" s="125"/>
      <c r="ORV3" s="125"/>
      <c r="ORW3" s="125"/>
      <c r="ORY3" s="125"/>
      <c r="ORZ3" s="125"/>
      <c r="OSA3" s="125"/>
      <c r="OSB3" s="125"/>
      <c r="OSC3" s="125"/>
      <c r="OSD3" s="125"/>
      <c r="OSE3" s="125"/>
      <c r="OSF3" s="125"/>
      <c r="OSG3" s="125"/>
      <c r="OSH3" s="125"/>
      <c r="OSI3" s="125"/>
      <c r="OSJ3" s="125"/>
      <c r="OSK3" s="125"/>
      <c r="OSL3" s="125"/>
      <c r="OSM3" s="125"/>
      <c r="OSN3" s="125"/>
      <c r="OSO3" s="125"/>
      <c r="OSP3" s="125"/>
      <c r="OSQ3" s="125"/>
      <c r="OSR3" s="125"/>
      <c r="OSS3" s="125"/>
      <c r="OST3" s="125"/>
      <c r="OSU3" s="125"/>
      <c r="OSW3" s="125"/>
      <c r="OSX3" s="125"/>
      <c r="OSY3" s="125"/>
      <c r="OSZ3" s="125"/>
      <c r="OTA3" s="125"/>
      <c r="OTB3" s="125"/>
      <c r="OTC3" s="125"/>
      <c r="OTD3" s="125"/>
      <c r="OTE3" s="125"/>
      <c r="OTF3" s="125"/>
      <c r="OTG3" s="125"/>
      <c r="OTH3" s="125"/>
      <c r="OTI3" s="125"/>
      <c r="OTJ3" s="125"/>
      <c r="OTK3" s="125"/>
      <c r="OTL3" s="125"/>
      <c r="OTM3" s="125"/>
      <c r="OTN3" s="125"/>
      <c r="OTO3" s="125"/>
      <c r="OTP3" s="125"/>
      <c r="OTQ3" s="125"/>
      <c r="OTR3" s="125"/>
      <c r="OTS3" s="125"/>
      <c r="OTU3" s="125"/>
      <c r="OTV3" s="125"/>
      <c r="OTW3" s="125"/>
      <c r="OTX3" s="125"/>
      <c r="OTY3" s="125"/>
      <c r="OTZ3" s="125"/>
      <c r="OUA3" s="125"/>
      <c r="OUB3" s="125"/>
      <c r="OUC3" s="125"/>
      <c r="OUD3" s="125"/>
      <c r="OUE3" s="125"/>
      <c r="OUF3" s="125"/>
      <c r="OUG3" s="125"/>
      <c r="OUH3" s="125"/>
      <c r="OUI3" s="125"/>
      <c r="OUJ3" s="125"/>
      <c r="OUK3" s="125"/>
      <c r="OUL3" s="125"/>
      <c r="OUM3" s="125"/>
      <c r="OUN3" s="125"/>
      <c r="OUO3" s="125"/>
      <c r="OUP3" s="125"/>
      <c r="OUQ3" s="125"/>
      <c r="OUS3" s="125"/>
      <c r="OUT3" s="125"/>
      <c r="OUU3" s="125"/>
      <c r="OUV3" s="125"/>
      <c r="OUW3" s="125"/>
      <c r="OUX3" s="125"/>
      <c r="OUY3" s="125"/>
      <c r="OUZ3" s="125"/>
      <c r="OVA3" s="125"/>
      <c r="OVB3" s="125"/>
      <c r="OVC3" s="125"/>
      <c r="OVD3" s="125"/>
      <c r="OVE3" s="125"/>
      <c r="OVF3" s="125"/>
      <c r="OVG3" s="125"/>
      <c r="OVH3" s="125"/>
      <c r="OVI3" s="125"/>
      <c r="OVJ3" s="125"/>
      <c r="OVK3" s="125"/>
      <c r="OVL3" s="125"/>
      <c r="OVM3" s="125"/>
      <c r="OVN3" s="125"/>
      <c r="OVO3" s="125"/>
      <c r="OVQ3" s="125"/>
      <c r="OVR3" s="125"/>
      <c r="OVS3" s="125"/>
      <c r="OVT3" s="125"/>
      <c r="OVU3" s="125"/>
      <c r="OVV3" s="125"/>
      <c r="OVW3" s="125"/>
      <c r="OVX3" s="125"/>
      <c r="OVY3" s="125"/>
      <c r="OVZ3" s="125"/>
      <c r="OWA3" s="125"/>
      <c r="OWB3" s="125"/>
      <c r="OWC3" s="125"/>
      <c r="OWD3" s="125"/>
      <c r="OWE3" s="125"/>
      <c r="OWF3" s="125"/>
      <c r="OWG3" s="125"/>
      <c r="OWH3" s="125"/>
      <c r="OWI3" s="125"/>
      <c r="OWJ3" s="125"/>
      <c r="OWK3" s="125"/>
      <c r="OWL3" s="125"/>
      <c r="OWM3" s="125"/>
      <c r="OWO3" s="125"/>
      <c r="OWP3" s="125"/>
      <c r="OWQ3" s="125"/>
      <c r="OWR3" s="125"/>
      <c r="OWS3" s="125"/>
      <c r="OWT3" s="125"/>
      <c r="OWU3" s="125"/>
      <c r="OWV3" s="125"/>
      <c r="OWW3" s="125"/>
      <c r="OWX3" s="125"/>
      <c r="OWY3" s="125"/>
      <c r="OWZ3" s="125"/>
      <c r="OXA3" s="125"/>
      <c r="OXB3" s="125"/>
      <c r="OXC3" s="125"/>
      <c r="OXD3" s="125"/>
      <c r="OXE3" s="125"/>
      <c r="OXF3" s="125"/>
      <c r="OXG3" s="125"/>
      <c r="OXH3" s="125"/>
      <c r="OXI3" s="125"/>
      <c r="OXJ3" s="125"/>
      <c r="OXK3" s="125"/>
      <c r="OXM3" s="125"/>
      <c r="OXN3" s="125"/>
      <c r="OXO3" s="125"/>
      <c r="OXP3" s="125"/>
      <c r="OXQ3" s="125"/>
      <c r="OXR3" s="125"/>
      <c r="OXS3" s="125"/>
      <c r="OXT3" s="125"/>
      <c r="OXU3" s="125"/>
      <c r="OXV3" s="125"/>
      <c r="OXW3" s="125"/>
      <c r="OXX3" s="125"/>
      <c r="OXY3" s="125"/>
      <c r="OXZ3" s="125"/>
      <c r="OYA3" s="125"/>
      <c r="OYB3" s="125"/>
      <c r="OYC3" s="125"/>
      <c r="OYD3" s="125"/>
      <c r="OYE3" s="125"/>
      <c r="OYF3" s="125"/>
      <c r="OYG3" s="125"/>
      <c r="OYH3" s="125"/>
      <c r="OYI3" s="125"/>
      <c r="OYK3" s="125"/>
      <c r="OYL3" s="125"/>
      <c r="OYM3" s="125"/>
      <c r="OYN3" s="125"/>
      <c r="OYO3" s="125"/>
      <c r="OYP3" s="125"/>
      <c r="OYQ3" s="125"/>
      <c r="OYR3" s="125"/>
      <c r="OYS3" s="125"/>
      <c r="OYT3" s="125"/>
      <c r="OYU3" s="125"/>
      <c r="OYV3" s="125"/>
      <c r="OYW3" s="125"/>
      <c r="OYX3" s="125"/>
      <c r="OYY3" s="125"/>
      <c r="OYZ3" s="125"/>
      <c r="OZA3" s="125"/>
      <c r="OZB3" s="125"/>
      <c r="OZC3" s="125"/>
      <c r="OZD3" s="125"/>
      <c r="OZE3" s="125"/>
      <c r="OZF3" s="125"/>
      <c r="OZG3" s="125"/>
      <c r="OZI3" s="125"/>
      <c r="OZJ3" s="125"/>
      <c r="OZK3" s="125"/>
      <c r="OZL3" s="125"/>
      <c r="OZM3" s="125"/>
      <c r="OZN3" s="125"/>
      <c r="OZO3" s="125"/>
      <c r="OZP3" s="125"/>
      <c r="OZQ3" s="125"/>
      <c r="OZR3" s="125"/>
      <c r="OZS3" s="125"/>
      <c r="OZT3" s="125"/>
      <c r="OZU3" s="125"/>
      <c r="OZV3" s="125"/>
      <c r="OZW3" s="125"/>
      <c r="OZX3" s="125"/>
      <c r="OZY3" s="125"/>
      <c r="OZZ3" s="125"/>
      <c r="PAA3" s="125"/>
      <c r="PAB3" s="125"/>
      <c r="PAC3" s="125"/>
      <c r="PAD3" s="125"/>
      <c r="PAE3" s="125"/>
      <c r="PAG3" s="125"/>
      <c r="PAH3" s="125"/>
      <c r="PAI3" s="125"/>
      <c r="PAJ3" s="125"/>
      <c r="PAK3" s="125"/>
      <c r="PAL3" s="125"/>
      <c r="PAM3" s="125"/>
      <c r="PAN3" s="125"/>
      <c r="PAO3" s="125"/>
      <c r="PAP3" s="125"/>
      <c r="PAQ3" s="125"/>
      <c r="PAR3" s="125"/>
      <c r="PAS3" s="125"/>
      <c r="PAT3" s="125"/>
      <c r="PAU3" s="125"/>
      <c r="PAV3" s="125"/>
      <c r="PAW3" s="125"/>
      <c r="PAX3" s="125"/>
      <c r="PAY3" s="125"/>
      <c r="PAZ3" s="125"/>
      <c r="PBA3" s="125"/>
      <c r="PBB3" s="125"/>
      <c r="PBC3" s="125"/>
      <c r="PBE3" s="125"/>
      <c r="PBF3" s="125"/>
      <c r="PBG3" s="125"/>
      <c r="PBH3" s="125"/>
      <c r="PBI3" s="125"/>
      <c r="PBJ3" s="125"/>
      <c r="PBK3" s="125"/>
      <c r="PBL3" s="125"/>
      <c r="PBM3" s="125"/>
      <c r="PBN3" s="125"/>
      <c r="PBO3" s="125"/>
      <c r="PBP3" s="125"/>
      <c r="PBQ3" s="125"/>
      <c r="PBR3" s="125"/>
      <c r="PBS3" s="125"/>
      <c r="PBT3" s="125"/>
      <c r="PBU3" s="125"/>
      <c r="PBV3" s="125"/>
      <c r="PBW3" s="125"/>
      <c r="PBX3" s="125"/>
      <c r="PBY3" s="125"/>
      <c r="PBZ3" s="125"/>
      <c r="PCA3" s="125"/>
      <c r="PCC3" s="125"/>
      <c r="PCD3" s="125"/>
      <c r="PCE3" s="125"/>
      <c r="PCF3" s="125"/>
      <c r="PCG3" s="125"/>
      <c r="PCH3" s="125"/>
      <c r="PCI3" s="125"/>
      <c r="PCJ3" s="125"/>
      <c r="PCK3" s="125"/>
      <c r="PCL3" s="125"/>
      <c r="PCM3" s="125"/>
      <c r="PCN3" s="125"/>
      <c r="PCO3" s="125"/>
      <c r="PCP3" s="125"/>
      <c r="PCQ3" s="125"/>
      <c r="PCR3" s="125"/>
      <c r="PCS3" s="125"/>
      <c r="PCT3" s="125"/>
      <c r="PCU3" s="125"/>
      <c r="PCV3" s="125"/>
      <c r="PCW3" s="125"/>
      <c r="PCX3" s="125"/>
      <c r="PCY3" s="125"/>
      <c r="PDA3" s="125"/>
      <c r="PDB3" s="125"/>
      <c r="PDC3" s="125"/>
      <c r="PDD3" s="125"/>
      <c r="PDE3" s="125"/>
      <c r="PDF3" s="125"/>
      <c r="PDG3" s="125"/>
      <c r="PDH3" s="125"/>
      <c r="PDI3" s="125"/>
      <c r="PDJ3" s="125"/>
      <c r="PDK3" s="125"/>
      <c r="PDL3" s="125"/>
      <c r="PDM3" s="125"/>
      <c r="PDN3" s="125"/>
      <c r="PDO3" s="125"/>
      <c r="PDP3" s="125"/>
      <c r="PDQ3" s="125"/>
      <c r="PDR3" s="125"/>
      <c r="PDS3" s="125"/>
      <c r="PDT3" s="125"/>
      <c r="PDU3" s="125"/>
      <c r="PDV3" s="125"/>
      <c r="PDW3" s="125"/>
      <c r="PDY3" s="125"/>
      <c r="PDZ3" s="125"/>
      <c r="PEA3" s="125"/>
      <c r="PEB3" s="125"/>
      <c r="PEC3" s="125"/>
      <c r="PED3" s="125"/>
      <c r="PEE3" s="125"/>
      <c r="PEF3" s="125"/>
      <c r="PEG3" s="125"/>
      <c r="PEH3" s="125"/>
      <c r="PEI3" s="125"/>
      <c r="PEJ3" s="125"/>
      <c r="PEK3" s="125"/>
      <c r="PEL3" s="125"/>
      <c r="PEM3" s="125"/>
      <c r="PEN3" s="125"/>
      <c r="PEO3" s="125"/>
      <c r="PEP3" s="125"/>
      <c r="PEQ3" s="125"/>
      <c r="PER3" s="125"/>
      <c r="PES3" s="125"/>
      <c r="PET3" s="125"/>
      <c r="PEU3" s="125"/>
      <c r="PEW3" s="125"/>
      <c r="PEX3" s="125"/>
      <c r="PEY3" s="125"/>
      <c r="PEZ3" s="125"/>
      <c r="PFA3" s="125"/>
      <c r="PFB3" s="125"/>
      <c r="PFC3" s="125"/>
      <c r="PFD3" s="125"/>
      <c r="PFE3" s="125"/>
      <c r="PFF3" s="125"/>
      <c r="PFG3" s="125"/>
      <c r="PFH3" s="125"/>
      <c r="PFI3" s="125"/>
      <c r="PFJ3" s="125"/>
      <c r="PFK3" s="125"/>
      <c r="PFL3" s="125"/>
      <c r="PFM3" s="125"/>
      <c r="PFN3" s="125"/>
      <c r="PFO3" s="125"/>
      <c r="PFP3" s="125"/>
      <c r="PFQ3" s="125"/>
      <c r="PFR3" s="125"/>
      <c r="PFS3" s="125"/>
      <c r="PFU3" s="125"/>
      <c r="PFV3" s="125"/>
      <c r="PFW3" s="125"/>
      <c r="PFX3" s="125"/>
      <c r="PFY3" s="125"/>
      <c r="PFZ3" s="125"/>
      <c r="PGA3" s="125"/>
      <c r="PGB3" s="125"/>
      <c r="PGC3" s="125"/>
      <c r="PGD3" s="125"/>
      <c r="PGE3" s="125"/>
      <c r="PGF3" s="125"/>
      <c r="PGG3" s="125"/>
      <c r="PGH3" s="125"/>
      <c r="PGI3" s="125"/>
      <c r="PGJ3" s="125"/>
      <c r="PGK3" s="125"/>
      <c r="PGL3" s="125"/>
      <c r="PGM3" s="125"/>
      <c r="PGN3" s="125"/>
      <c r="PGO3" s="125"/>
      <c r="PGP3" s="125"/>
      <c r="PGQ3" s="125"/>
      <c r="PGS3" s="125"/>
      <c r="PGT3" s="125"/>
      <c r="PGU3" s="125"/>
      <c r="PGV3" s="125"/>
      <c r="PGW3" s="125"/>
      <c r="PGX3" s="125"/>
      <c r="PGY3" s="125"/>
      <c r="PGZ3" s="125"/>
      <c r="PHA3" s="125"/>
      <c r="PHB3" s="125"/>
      <c r="PHC3" s="125"/>
      <c r="PHD3" s="125"/>
      <c r="PHE3" s="125"/>
      <c r="PHF3" s="125"/>
      <c r="PHG3" s="125"/>
      <c r="PHH3" s="125"/>
      <c r="PHI3" s="125"/>
      <c r="PHJ3" s="125"/>
      <c r="PHK3" s="125"/>
      <c r="PHL3" s="125"/>
      <c r="PHM3" s="125"/>
      <c r="PHN3" s="125"/>
      <c r="PHO3" s="125"/>
      <c r="PHQ3" s="125"/>
      <c r="PHR3" s="125"/>
      <c r="PHS3" s="125"/>
      <c r="PHT3" s="125"/>
      <c r="PHU3" s="125"/>
      <c r="PHV3" s="125"/>
      <c r="PHW3" s="125"/>
      <c r="PHX3" s="125"/>
      <c r="PHY3" s="125"/>
      <c r="PHZ3" s="125"/>
      <c r="PIA3" s="125"/>
      <c r="PIB3" s="125"/>
      <c r="PIC3" s="125"/>
      <c r="PID3" s="125"/>
      <c r="PIE3" s="125"/>
      <c r="PIF3" s="125"/>
      <c r="PIG3" s="125"/>
      <c r="PIH3" s="125"/>
      <c r="PII3" s="125"/>
      <c r="PIJ3" s="125"/>
      <c r="PIK3" s="125"/>
      <c r="PIL3" s="125"/>
      <c r="PIM3" s="125"/>
      <c r="PIO3" s="125"/>
      <c r="PIP3" s="125"/>
      <c r="PIQ3" s="125"/>
      <c r="PIR3" s="125"/>
      <c r="PIS3" s="125"/>
      <c r="PIT3" s="125"/>
      <c r="PIU3" s="125"/>
      <c r="PIV3" s="125"/>
      <c r="PIW3" s="125"/>
      <c r="PIX3" s="125"/>
      <c r="PIY3" s="125"/>
      <c r="PIZ3" s="125"/>
      <c r="PJA3" s="125"/>
      <c r="PJB3" s="125"/>
      <c r="PJC3" s="125"/>
      <c r="PJD3" s="125"/>
      <c r="PJE3" s="125"/>
      <c r="PJF3" s="125"/>
      <c r="PJG3" s="125"/>
      <c r="PJH3" s="125"/>
      <c r="PJI3" s="125"/>
      <c r="PJJ3" s="125"/>
      <c r="PJK3" s="125"/>
      <c r="PJM3" s="125"/>
      <c r="PJN3" s="125"/>
      <c r="PJO3" s="125"/>
      <c r="PJP3" s="125"/>
      <c r="PJQ3" s="125"/>
      <c r="PJR3" s="125"/>
      <c r="PJS3" s="125"/>
      <c r="PJT3" s="125"/>
      <c r="PJU3" s="125"/>
      <c r="PJV3" s="125"/>
      <c r="PJW3" s="125"/>
      <c r="PJX3" s="125"/>
      <c r="PJY3" s="125"/>
      <c r="PJZ3" s="125"/>
      <c r="PKA3" s="125"/>
      <c r="PKB3" s="125"/>
      <c r="PKC3" s="125"/>
      <c r="PKD3" s="125"/>
      <c r="PKE3" s="125"/>
      <c r="PKF3" s="125"/>
      <c r="PKG3" s="125"/>
      <c r="PKH3" s="125"/>
      <c r="PKI3" s="125"/>
      <c r="PKK3" s="125"/>
      <c r="PKL3" s="125"/>
      <c r="PKM3" s="125"/>
      <c r="PKN3" s="125"/>
      <c r="PKO3" s="125"/>
      <c r="PKP3" s="125"/>
      <c r="PKQ3" s="125"/>
      <c r="PKR3" s="125"/>
      <c r="PKS3" s="125"/>
      <c r="PKT3" s="125"/>
      <c r="PKU3" s="125"/>
      <c r="PKV3" s="125"/>
      <c r="PKW3" s="125"/>
      <c r="PKX3" s="125"/>
      <c r="PKY3" s="125"/>
      <c r="PKZ3" s="125"/>
      <c r="PLA3" s="125"/>
      <c r="PLB3" s="125"/>
      <c r="PLC3" s="125"/>
      <c r="PLD3" s="125"/>
      <c r="PLE3" s="125"/>
      <c r="PLF3" s="125"/>
      <c r="PLG3" s="125"/>
      <c r="PLI3" s="125"/>
      <c r="PLJ3" s="125"/>
      <c r="PLK3" s="125"/>
      <c r="PLL3" s="125"/>
      <c r="PLM3" s="125"/>
      <c r="PLN3" s="125"/>
      <c r="PLO3" s="125"/>
      <c r="PLP3" s="125"/>
      <c r="PLQ3" s="125"/>
      <c r="PLR3" s="125"/>
      <c r="PLS3" s="125"/>
      <c r="PLT3" s="125"/>
      <c r="PLU3" s="125"/>
      <c r="PLV3" s="125"/>
      <c r="PLW3" s="125"/>
      <c r="PLX3" s="125"/>
      <c r="PLY3" s="125"/>
      <c r="PLZ3" s="125"/>
      <c r="PMA3" s="125"/>
      <c r="PMB3" s="125"/>
      <c r="PMC3" s="125"/>
      <c r="PMD3" s="125"/>
      <c r="PME3" s="125"/>
      <c r="PMG3" s="125"/>
      <c r="PMH3" s="125"/>
      <c r="PMI3" s="125"/>
      <c r="PMJ3" s="125"/>
      <c r="PMK3" s="125"/>
      <c r="PML3" s="125"/>
      <c r="PMM3" s="125"/>
      <c r="PMN3" s="125"/>
      <c r="PMO3" s="125"/>
      <c r="PMP3" s="125"/>
      <c r="PMQ3" s="125"/>
      <c r="PMR3" s="125"/>
      <c r="PMS3" s="125"/>
      <c r="PMT3" s="125"/>
      <c r="PMU3" s="125"/>
      <c r="PMV3" s="125"/>
      <c r="PMW3" s="125"/>
      <c r="PMX3" s="125"/>
      <c r="PMY3" s="125"/>
      <c r="PMZ3" s="125"/>
      <c r="PNA3" s="125"/>
      <c r="PNB3" s="125"/>
      <c r="PNC3" s="125"/>
      <c r="PNE3" s="125"/>
      <c r="PNF3" s="125"/>
      <c r="PNG3" s="125"/>
      <c r="PNH3" s="125"/>
      <c r="PNI3" s="125"/>
      <c r="PNJ3" s="125"/>
      <c r="PNK3" s="125"/>
      <c r="PNL3" s="125"/>
      <c r="PNM3" s="125"/>
      <c r="PNN3" s="125"/>
      <c r="PNO3" s="125"/>
      <c r="PNP3" s="125"/>
      <c r="PNQ3" s="125"/>
      <c r="PNR3" s="125"/>
      <c r="PNS3" s="125"/>
      <c r="PNT3" s="125"/>
      <c r="PNU3" s="125"/>
      <c r="PNV3" s="125"/>
      <c r="PNW3" s="125"/>
      <c r="PNX3" s="125"/>
      <c r="PNY3" s="125"/>
      <c r="PNZ3" s="125"/>
      <c r="POA3" s="125"/>
      <c r="POC3" s="125"/>
      <c r="POD3" s="125"/>
      <c r="POE3" s="125"/>
      <c r="POF3" s="125"/>
      <c r="POG3" s="125"/>
      <c r="POH3" s="125"/>
      <c r="POI3" s="125"/>
      <c r="POJ3" s="125"/>
      <c r="POK3" s="125"/>
      <c r="POL3" s="125"/>
      <c r="POM3" s="125"/>
      <c r="PON3" s="125"/>
      <c r="POO3" s="125"/>
      <c r="POP3" s="125"/>
      <c r="POQ3" s="125"/>
      <c r="POR3" s="125"/>
      <c r="POS3" s="125"/>
      <c r="POT3" s="125"/>
      <c r="POU3" s="125"/>
      <c r="POV3" s="125"/>
      <c r="POW3" s="125"/>
      <c r="POX3" s="125"/>
      <c r="POY3" s="125"/>
      <c r="PPA3" s="125"/>
      <c r="PPB3" s="125"/>
      <c r="PPC3" s="125"/>
      <c r="PPD3" s="125"/>
      <c r="PPE3" s="125"/>
      <c r="PPF3" s="125"/>
      <c r="PPG3" s="125"/>
      <c r="PPH3" s="125"/>
      <c r="PPI3" s="125"/>
      <c r="PPJ3" s="125"/>
      <c r="PPK3" s="125"/>
      <c r="PPL3" s="125"/>
      <c r="PPM3" s="125"/>
      <c r="PPN3" s="125"/>
      <c r="PPO3" s="125"/>
      <c r="PPP3" s="125"/>
      <c r="PPQ3" s="125"/>
      <c r="PPR3" s="125"/>
      <c r="PPS3" s="125"/>
      <c r="PPT3" s="125"/>
      <c r="PPU3" s="125"/>
      <c r="PPV3" s="125"/>
      <c r="PPW3" s="125"/>
      <c r="PPY3" s="125"/>
      <c r="PPZ3" s="125"/>
      <c r="PQA3" s="125"/>
      <c r="PQB3" s="125"/>
      <c r="PQC3" s="125"/>
      <c r="PQD3" s="125"/>
      <c r="PQE3" s="125"/>
      <c r="PQF3" s="125"/>
      <c r="PQG3" s="125"/>
      <c r="PQH3" s="125"/>
      <c r="PQI3" s="125"/>
      <c r="PQJ3" s="125"/>
      <c r="PQK3" s="125"/>
      <c r="PQL3" s="125"/>
      <c r="PQM3" s="125"/>
      <c r="PQN3" s="125"/>
      <c r="PQO3" s="125"/>
      <c r="PQP3" s="125"/>
      <c r="PQQ3" s="125"/>
      <c r="PQR3" s="125"/>
      <c r="PQS3" s="125"/>
      <c r="PQT3" s="125"/>
      <c r="PQU3" s="125"/>
      <c r="PQW3" s="125"/>
      <c r="PQX3" s="125"/>
      <c r="PQY3" s="125"/>
      <c r="PQZ3" s="125"/>
      <c r="PRA3" s="125"/>
      <c r="PRB3" s="125"/>
      <c r="PRC3" s="125"/>
      <c r="PRD3" s="125"/>
      <c r="PRE3" s="125"/>
      <c r="PRF3" s="125"/>
      <c r="PRG3" s="125"/>
      <c r="PRH3" s="125"/>
      <c r="PRI3" s="125"/>
      <c r="PRJ3" s="125"/>
      <c r="PRK3" s="125"/>
      <c r="PRL3" s="125"/>
      <c r="PRM3" s="125"/>
      <c r="PRN3" s="125"/>
      <c r="PRO3" s="125"/>
      <c r="PRP3" s="125"/>
      <c r="PRQ3" s="125"/>
      <c r="PRR3" s="125"/>
      <c r="PRS3" s="125"/>
      <c r="PRU3" s="125"/>
      <c r="PRV3" s="125"/>
      <c r="PRW3" s="125"/>
      <c r="PRX3" s="125"/>
      <c r="PRY3" s="125"/>
      <c r="PRZ3" s="125"/>
      <c r="PSA3" s="125"/>
      <c r="PSB3" s="125"/>
      <c r="PSC3" s="125"/>
      <c r="PSD3" s="125"/>
      <c r="PSE3" s="125"/>
      <c r="PSF3" s="125"/>
      <c r="PSG3" s="125"/>
      <c r="PSH3" s="125"/>
      <c r="PSI3" s="125"/>
      <c r="PSJ3" s="125"/>
      <c r="PSK3" s="125"/>
      <c r="PSL3" s="125"/>
      <c r="PSM3" s="125"/>
      <c r="PSN3" s="125"/>
      <c r="PSO3" s="125"/>
      <c r="PSP3" s="125"/>
      <c r="PSQ3" s="125"/>
      <c r="PSS3" s="125"/>
      <c r="PST3" s="125"/>
      <c r="PSU3" s="125"/>
      <c r="PSV3" s="125"/>
      <c r="PSW3" s="125"/>
      <c r="PSX3" s="125"/>
      <c r="PSY3" s="125"/>
      <c r="PSZ3" s="125"/>
      <c r="PTA3" s="125"/>
      <c r="PTB3" s="125"/>
      <c r="PTC3" s="125"/>
      <c r="PTD3" s="125"/>
      <c r="PTE3" s="125"/>
      <c r="PTF3" s="125"/>
      <c r="PTG3" s="125"/>
      <c r="PTH3" s="125"/>
      <c r="PTI3" s="125"/>
      <c r="PTJ3" s="125"/>
      <c r="PTK3" s="125"/>
      <c r="PTL3" s="125"/>
      <c r="PTM3" s="125"/>
      <c r="PTN3" s="125"/>
      <c r="PTO3" s="125"/>
      <c r="PTQ3" s="125"/>
      <c r="PTR3" s="125"/>
      <c r="PTS3" s="125"/>
      <c r="PTT3" s="125"/>
      <c r="PTU3" s="125"/>
      <c r="PTV3" s="125"/>
      <c r="PTW3" s="125"/>
      <c r="PTX3" s="125"/>
      <c r="PTY3" s="125"/>
      <c r="PTZ3" s="125"/>
      <c r="PUA3" s="125"/>
      <c r="PUB3" s="125"/>
      <c r="PUC3" s="125"/>
      <c r="PUD3" s="125"/>
      <c r="PUE3" s="125"/>
      <c r="PUF3" s="125"/>
      <c r="PUG3" s="125"/>
      <c r="PUH3" s="125"/>
      <c r="PUI3" s="125"/>
      <c r="PUJ3" s="125"/>
      <c r="PUK3" s="125"/>
      <c r="PUL3" s="125"/>
      <c r="PUM3" s="125"/>
      <c r="PUO3" s="125"/>
      <c r="PUP3" s="125"/>
      <c r="PUQ3" s="125"/>
      <c r="PUR3" s="125"/>
      <c r="PUS3" s="125"/>
      <c r="PUT3" s="125"/>
      <c r="PUU3" s="125"/>
      <c r="PUV3" s="125"/>
      <c r="PUW3" s="125"/>
      <c r="PUX3" s="125"/>
      <c r="PUY3" s="125"/>
      <c r="PUZ3" s="125"/>
      <c r="PVA3" s="125"/>
      <c r="PVB3" s="125"/>
      <c r="PVC3" s="125"/>
      <c r="PVD3" s="125"/>
      <c r="PVE3" s="125"/>
      <c r="PVF3" s="125"/>
      <c r="PVG3" s="125"/>
      <c r="PVH3" s="125"/>
      <c r="PVI3" s="125"/>
      <c r="PVJ3" s="125"/>
      <c r="PVK3" s="125"/>
      <c r="PVM3" s="125"/>
      <c r="PVN3" s="125"/>
      <c r="PVO3" s="125"/>
      <c r="PVP3" s="125"/>
      <c r="PVQ3" s="125"/>
      <c r="PVR3" s="125"/>
      <c r="PVS3" s="125"/>
      <c r="PVT3" s="125"/>
      <c r="PVU3" s="125"/>
      <c r="PVV3" s="125"/>
      <c r="PVW3" s="125"/>
      <c r="PVX3" s="125"/>
      <c r="PVY3" s="125"/>
      <c r="PVZ3" s="125"/>
      <c r="PWA3" s="125"/>
      <c r="PWB3" s="125"/>
      <c r="PWC3" s="125"/>
      <c r="PWD3" s="125"/>
      <c r="PWE3" s="125"/>
      <c r="PWF3" s="125"/>
      <c r="PWG3" s="125"/>
      <c r="PWH3" s="125"/>
      <c r="PWI3" s="125"/>
      <c r="PWK3" s="125"/>
      <c r="PWL3" s="125"/>
      <c r="PWM3" s="125"/>
      <c r="PWN3" s="125"/>
      <c r="PWO3" s="125"/>
      <c r="PWP3" s="125"/>
      <c r="PWQ3" s="125"/>
      <c r="PWR3" s="125"/>
      <c r="PWS3" s="125"/>
      <c r="PWT3" s="125"/>
      <c r="PWU3" s="125"/>
      <c r="PWV3" s="125"/>
      <c r="PWW3" s="125"/>
      <c r="PWX3" s="125"/>
      <c r="PWY3" s="125"/>
      <c r="PWZ3" s="125"/>
      <c r="PXA3" s="125"/>
      <c r="PXB3" s="125"/>
      <c r="PXC3" s="125"/>
      <c r="PXD3" s="125"/>
      <c r="PXE3" s="125"/>
      <c r="PXF3" s="125"/>
      <c r="PXG3" s="125"/>
      <c r="PXI3" s="125"/>
      <c r="PXJ3" s="125"/>
      <c r="PXK3" s="125"/>
      <c r="PXL3" s="125"/>
      <c r="PXM3" s="125"/>
      <c r="PXN3" s="125"/>
      <c r="PXO3" s="125"/>
      <c r="PXP3" s="125"/>
      <c r="PXQ3" s="125"/>
      <c r="PXR3" s="125"/>
      <c r="PXS3" s="125"/>
      <c r="PXT3" s="125"/>
      <c r="PXU3" s="125"/>
      <c r="PXV3" s="125"/>
      <c r="PXW3" s="125"/>
      <c r="PXX3" s="125"/>
      <c r="PXY3" s="125"/>
      <c r="PXZ3" s="125"/>
      <c r="PYA3" s="125"/>
      <c r="PYB3" s="125"/>
      <c r="PYC3" s="125"/>
      <c r="PYD3" s="125"/>
      <c r="PYE3" s="125"/>
      <c r="PYG3" s="125"/>
      <c r="PYH3" s="125"/>
      <c r="PYI3" s="125"/>
      <c r="PYJ3" s="125"/>
      <c r="PYK3" s="125"/>
      <c r="PYL3" s="125"/>
      <c r="PYM3" s="125"/>
      <c r="PYN3" s="125"/>
      <c r="PYO3" s="125"/>
      <c r="PYP3" s="125"/>
      <c r="PYQ3" s="125"/>
      <c r="PYR3" s="125"/>
      <c r="PYS3" s="125"/>
      <c r="PYT3" s="125"/>
      <c r="PYU3" s="125"/>
      <c r="PYV3" s="125"/>
      <c r="PYW3" s="125"/>
      <c r="PYX3" s="125"/>
      <c r="PYY3" s="125"/>
      <c r="PYZ3" s="125"/>
      <c r="PZA3" s="125"/>
      <c r="PZB3" s="125"/>
      <c r="PZC3" s="125"/>
      <c r="PZE3" s="125"/>
      <c r="PZF3" s="125"/>
      <c r="PZG3" s="125"/>
      <c r="PZH3" s="125"/>
      <c r="PZI3" s="125"/>
      <c r="PZJ3" s="125"/>
      <c r="PZK3" s="125"/>
      <c r="PZL3" s="125"/>
      <c r="PZM3" s="125"/>
      <c r="PZN3" s="125"/>
      <c r="PZO3" s="125"/>
      <c r="PZP3" s="125"/>
      <c r="PZQ3" s="125"/>
      <c r="PZR3" s="125"/>
      <c r="PZS3" s="125"/>
      <c r="PZT3" s="125"/>
      <c r="PZU3" s="125"/>
      <c r="PZV3" s="125"/>
      <c r="PZW3" s="125"/>
      <c r="PZX3" s="125"/>
      <c r="PZY3" s="125"/>
      <c r="PZZ3" s="125"/>
      <c r="QAA3" s="125"/>
      <c r="QAC3" s="125"/>
      <c r="QAD3" s="125"/>
      <c r="QAE3" s="125"/>
      <c r="QAF3" s="125"/>
      <c r="QAG3" s="125"/>
      <c r="QAH3" s="125"/>
      <c r="QAI3" s="125"/>
      <c r="QAJ3" s="125"/>
      <c r="QAK3" s="125"/>
      <c r="QAL3" s="125"/>
      <c r="QAM3" s="125"/>
      <c r="QAN3" s="125"/>
      <c r="QAO3" s="125"/>
      <c r="QAP3" s="125"/>
      <c r="QAQ3" s="125"/>
      <c r="QAR3" s="125"/>
      <c r="QAS3" s="125"/>
      <c r="QAT3" s="125"/>
      <c r="QAU3" s="125"/>
      <c r="QAV3" s="125"/>
      <c r="QAW3" s="125"/>
      <c r="QAX3" s="125"/>
      <c r="QAY3" s="125"/>
      <c r="QBA3" s="125"/>
      <c r="QBB3" s="125"/>
      <c r="QBC3" s="125"/>
      <c r="QBD3" s="125"/>
      <c r="QBE3" s="125"/>
      <c r="QBF3" s="125"/>
      <c r="QBG3" s="125"/>
      <c r="QBH3" s="125"/>
      <c r="QBI3" s="125"/>
      <c r="QBJ3" s="125"/>
      <c r="QBK3" s="125"/>
      <c r="QBL3" s="125"/>
      <c r="QBM3" s="125"/>
      <c r="QBN3" s="125"/>
      <c r="QBO3" s="125"/>
      <c r="QBP3" s="125"/>
      <c r="QBQ3" s="125"/>
      <c r="QBR3" s="125"/>
      <c r="QBS3" s="125"/>
      <c r="QBT3" s="125"/>
      <c r="QBU3" s="125"/>
      <c r="QBV3" s="125"/>
      <c r="QBW3" s="125"/>
      <c r="QBY3" s="125"/>
      <c r="QBZ3" s="125"/>
      <c r="QCA3" s="125"/>
      <c r="QCB3" s="125"/>
      <c r="QCC3" s="125"/>
      <c r="QCD3" s="125"/>
      <c r="QCE3" s="125"/>
      <c r="QCF3" s="125"/>
      <c r="QCG3" s="125"/>
      <c r="QCH3" s="125"/>
      <c r="QCI3" s="125"/>
      <c r="QCJ3" s="125"/>
      <c r="QCK3" s="125"/>
      <c r="QCL3" s="125"/>
      <c r="QCM3" s="125"/>
      <c r="QCN3" s="125"/>
      <c r="QCO3" s="125"/>
      <c r="QCP3" s="125"/>
      <c r="QCQ3" s="125"/>
      <c r="QCR3" s="125"/>
      <c r="QCS3" s="125"/>
      <c r="QCT3" s="125"/>
      <c r="QCU3" s="125"/>
      <c r="QCW3" s="125"/>
      <c r="QCX3" s="125"/>
      <c r="QCY3" s="125"/>
      <c r="QCZ3" s="125"/>
      <c r="QDA3" s="125"/>
      <c r="QDB3" s="125"/>
      <c r="QDC3" s="125"/>
      <c r="QDD3" s="125"/>
      <c r="QDE3" s="125"/>
      <c r="QDF3" s="125"/>
      <c r="QDG3" s="125"/>
      <c r="QDH3" s="125"/>
      <c r="QDI3" s="125"/>
      <c r="QDJ3" s="125"/>
      <c r="QDK3" s="125"/>
      <c r="QDL3" s="125"/>
      <c r="QDM3" s="125"/>
      <c r="QDN3" s="125"/>
      <c r="QDO3" s="125"/>
      <c r="QDP3" s="125"/>
      <c r="QDQ3" s="125"/>
      <c r="QDR3" s="125"/>
      <c r="QDS3" s="125"/>
      <c r="QDU3" s="125"/>
      <c r="QDV3" s="125"/>
      <c r="QDW3" s="125"/>
      <c r="QDX3" s="125"/>
      <c r="QDY3" s="125"/>
      <c r="QDZ3" s="125"/>
      <c r="QEA3" s="125"/>
      <c r="QEB3" s="125"/>
      <c r="QEC3" s="125"/>
      <c r="QED3" s="125"/>
      <c r="QEE3" s="125"/>
      <c r="QEF3" s="125"/>
      <c r="QEG3" s="125"/>
      <c r="QEH3" s="125"/>
      <c r="QEI3" s="125"/>
      <c r="QEJ3" s="125"/>
      <c r="QEK3" s="125"/>
      <c r="QEL3" s="125"/>
      <c r="QEM3" s="125"/>
      <c r="QEN3" s="125"/>
      <c r="QEO3" s="125"/>
      <c r="QEP3" s="125"/>
      <c r="QEQ3" s="125"/>
      <c r="QES3" s="125"/>
      <c r="QET3" s="125"/>
      <c r="QEU3" s="125"/>
      <c r="QEV3" s="125"/>
      <c r="QEW3" s="125"/>
      <c r="QEX3" s="125"/>
      <c r="QEY3" s="125"/>
      <c r="QEZ3" s="125"/>
      <c r="QFA3" s="125"/>
      <c r="QFB3" s="125"/>
      <c r="QFC3" s="125"/>
      <c r="QFD3" s="125"/>
      <c r="QFE3" s="125"/>
      <c r="QFF3" s="125"/>
      <c r="QFG3" s="125"/>
      <c r="QFH3" s="125"/>
      <c r="QFI3" s="125"/>
      <c r="QFJ3" s="125"/>
      <c r="QFK3" s="125"/>
      <c r="QFL3" s="125"/>
      <c r="QFM3" s="125"/>
      <c r="QFN3" s="125"/>
      <c r="QFO3" s="125"/>
      <c r="QFQ3" s="125"/>
      <c r="QFR3" s="125"/>
      <c r="QFS3" s="125"/>
      <c r="QFT3" s="125"/>
      <c r="QFU3" s="125"/>
      <c r="QFV3" s="125"/>
      <c r="QFW3" s="125"/>
      <c r="QFX3" s="125"/>
      <c r="QFY3" s="125"/>
      <c r="QFZ3" s="125"/>
      <c r="QGA3" s="125"/>
      <c r="QGB3" s="125"/>
      <c r="QGC3" s="125"/>
      <c r="QGD3" s="125"/>
      <c r="QGE3" s="125"/>
      <c r="QGF3" s="125"/>
      <c r="QGG3" s="125"/>
      <c r="QGH3" s="125"/>
      <c r="QGI3" s="125"/>
      <c r="QGJ3" s="125"/>
      <c r="QGK3" s="125"/>
      <c r="QGL3" s="125"/>
      <c r="QGM3" s="125"/>
      <c r="QGO3" s="125"/>
      <c r="QGP3" s="125"/>
      <c r="QGQ3" s="125"/>
      <c r="QGR3" s="125"/>
      <c r="QGS3" s="125"/>
      <c r="QGT3" s="125"/>
      <c r="QGU3" s="125"/>
      <c r="QGV3" s="125"/>
      <c r="QGW3" s="125"/>
      <c r="QGX3" s="125"/>
      <c r="QGY3" s="125"/>
      <c r="QGZ3" s="125"/>
      <c r="QHA3" s="125"/>
      <c r="QHB3" s="125"/>
      <c r="QHC3" s="125"/>
      <c r="QHD3" s="125"/>
      <c r="QHE3" s="125"/>
      <c r="QHF3" s="125"/>
      <c r="QHG3" s="125"/>
      <c r="QHH3" s="125"/>
      <c r="QHI3" s="125"/>
      <c r="QHJ3" s="125"/>
      <c r="QHK3" s="125"/>
      <c r="QHM3" s="125"/>
      <c r="QHN3" s="125"/>
      <c r="QHO3" s="125"/>
      <c r="QHP3" s="125"/>
      <c r="QHQ3" s="125"/>
      <c r="QHR3" s="125"/>
      <c r="QHS3" s="125"/>
      <c r="QHT3" s="125"/>
      <c r="QHU3" s="125"/>
      <c r="QHV3" s="125"/>
      <c r="QHW3" s="125"/>
      <c r="QHX3" s="125"/>
      <c r="QHY3" s="125"/>
      <c r="QHZ3" s="125"/>
      <c r="QIA3" s="125"/>
      <c r="QIB3" s="125"/>
      <c r="QIC3" s="125"/>
      <c r="QID3" s="125"/>
      <c r="QIE3" s="125"/>
      <c r="QIF3" s="125"/>
      <c r="QIG3" s="125"/>
      <c r="QIH3" s="125"/>
      <c r="QII3" s="125"/>
      <c r="QIK3" s="125"/>
      <c r="QIL3" s="125"/>
      <c r="QIM3" s="125"/>
      <c r="QIN3" s="125"/>
      <c r="QIO3" s="125"/>
      <c r="QIP3" s="125"/>
      <c r="QIQ3" s="125"/>
      <c r="QIR3" s="125"/>
      <c r="QIS3" s="125"/>
      <c r="QIT3" s="125"/>
      <c r="QIU3" s="125"/>
      <c r="QIV3" s="125"/>
      <c r="QIW3" s="125"/>
      <c r="QIX3" s="125"/>
      <c r="QIY3" s="125"/>
      <c r="QIZ3" s="125"/>
      <c r="QJA3" s="125"/>
      <c r="QJB3" s="125"/>
      <c r="QJC3" s="125"/>
      <c r="QJD3" s="125"/>
      <c r="QJE3" s="125"/>
      <c r="QJF3" s="125"/>
      <c r="QJG3" s="125"/>
      <c r="QJI3" s="125"/>
      <c r="QJJ3" s="125"/>
      <c r="QJK3" s="125"/>
      <c r="QJL3" s="125"/>
      <c r="QJM3" s="125"/>
      <c r="QJN3" s="125"/>
      <c r="QJO3" s="125"/>
      <c r="QJP3" s="125"/>
      <c r="QJQ3" s="125"/>
      <c r="QJR3" s="125"/>
      <c r="QJS3" s="125"/>
      <c r="QJT3" s="125"/>
      <c r="QJU3" s="125"/>
      <c r="QJV3" s="125"/>
      <c r="QJW3" s="125"/>
      <c r="QJX3" s="125"/>
      <c r="QJY3" s="125"/>
      <c r="QJZ3" s="125"/>
      <c r="QKA3" s="125"/>
      <c r="QKB3" s="125"/>
      <c r="QKC3" s="125"/>
      <c r="QKD3" s="125"/>
      <c r="QKE3" s="125"/>
      <c r="QKG3" s="125"/>
      <c r="QKH3" s="125"/>
      <c r="QKI3" s="125"/>
      <c r="QKJ3" s="125"/>
      <c r="QKK3" s="125"/>
      <c r="QKL3" s="125"/>
      <c r="QKM3" s="125"/>
      <c r="QKN3" s="125"/>
      <c r="QKO3" s="125"/>
      <c r="QKP3" s="125"/>
      <c r="QKQ3" s="125"/>
      <c r="QKR3" s="125"/>
      <c r="QKS3" s="125"/>
      <c r="QKT3" s="125"/>
      <c r="QKU3" s="125"/>
      <c r="QKV3" s="125"/>
      <c r="QKW3" s="125"/>
      <c r="QKX3" s="125"/>
      <c r="QKY3" s="125"/>
      <c r="QKZ3" s="125"/>
      <c r="QLA3" s="125"/>
      <c r="QLB3" s="125"/>
      <c r="QLC3" s="125"/>
      <c r="QLE3" s="125"/>
      <c r="QLF3" s="125"/>
      <c r="QLG3" s="125"/>
      <c r="QLH3" s="125"/>
      <c r="QLI3" s="125"/>
      <c r="QLJ3" s="125"/>
      <c r="QLK3" s="125"/>
      <c r="QLL3" s="125"/>
      <c r="QLM3" s="125"/>
      <c r="QLN3" s="125"/>
      <c r="QLO3" s="125"/>
      <c r="QLP3" s="125"/>
      <c r="QLQ3" s="125"/>
      <c r="QLR3" s="125"/>
      <c r="QLS3" s="125"/>
      <c r="QLT3" s="125"/>
      <c r="QLU3" s="125"/>
      <c r="QLV3" s="125"/>
      <c r="QLW3" s="125"/>
      <c r="QLX3" s="125"/>
      <c r="QLY3" s="125"/>
      <c r="QLZ3" s="125"/>
      <c r="QMA3" s="125"/>
      <c r="QMC3" s="125"/>
      <c r="QMD3" s="125"/>
      <c r="QME3" s="125"/>
      <c r="QMF3" s="125"/>
      <c r="QMG3" s="125"/>
      <c r="QMH3" s="125"/>
      <c r="QMI3" s="125"/>
      <c r="QMJ3" s="125"/>
      <c r="QMK3" s="125"/>
      <c r="QML3" s="125"/>
      <c r="QMM3" s="125"/>
      <c r="QMN3" s="125"/>
      <c r="QMO3" s="125"/>
      <c r="QMP3" s="125"/>
      <c r="QMQ3" s="125"/>
      <c r="QMR3" s="125"/>
      <c r="QMS3" s="125"/>
      <c r="QMT3" s="125"/>
      <c r="QMU3" s="125"/>
      <c r="QMV3" s="125"/>
      <c r="QMW3" s="125"/>
      <c r="QMX3" s="125"/>
      <c r="QMY3" s="125"/>
      <c r="QNA3" s="125"/>
      <c r="QNB3" s="125"/>
      <c r="QNC3" s="125"/>
      <c r="QND3" s="125"/>
      <c r="QNE3" s="125"/>
      <c r="QNF3" s="125"/>
      <c r="QNG3" s="125"/>
      <c r="QNH3" s="125"/>
      <c r="QNI3" s="125"/>
      <c r="QNJ3" s="125"/>
      <c r="QNK3" s="125"/>
      <c r="QNL3" s="125"/>
      <c r="QNM3" s="125"/>
      <c r="QNN3" s="125"/>
      <c r="QNO3" s="125"/>
      <c r="QNP3" s="125"/>
      <c r="QNQ3" s="125"/>
      <c r="QNR3" s="125"/>
      <c r="QNS3" s="125"/>
      <c r="QNT3" s="125"/>
      <c r="QNU3" s="125"/>
      <c r="QNV3" s="125"/>
      <c r="QNW3" s="125"/>
      <c r="QNY3" s="125"/>
      <c r="QNZ3" s="125"/>
      <c r="QOA3" s="125"/>
      <c r="QOB3" s="125"/>
      <c r="QOC3" s="125"/>
      <c r="QOD3" s="125"/>
      <c r="QOE3" s="125"/>
      <c r="QOF3" s="125"/>
      <c r="QOG3" s="125"/>
      <c r="QOH3" s="125"/>
      <c r="QOI3" s="125"/>
      <c r="QOJ3" s="125"/>
      <c r="QOK3" s="125"/>
      <c r="QOL3" s="125"/>
      <c r="QOM3" s="125"/>
      <c r="QON3" s="125"/>
      <c r="QOO3" s="125"/>
      <c r="QOP3" s="125"/>
      <c r="QOQ3" s="125"/>
      <c r="QOR3" s="125"/>
      <c r="QOS3" s="125"/>
      <c r="QOT3" s="125"/>
      <c r="QOU3" s="125"/>
      <c r="QOW3" s="125"/>
      <c r="QOX3" s="125"/>
      <c r="QOY3" s="125"/>
      <c r="QOZ3" s="125"/>
      <c r="QPA3" s="125"/>
      <c r="QPB3" s="125"/>
      <c r="QPC3" s="125"/>
      <c r="QPD3" s="125"/>
      <c r="QPE3" s="125"/>
      <c r="QPF3" s="125"/>
      <c r="QPG3" s="125"/>
      <c r="QPH3" s="125"/>
      <c r="QPI3" s="125"/>
      <c r="QPJ3" s="125"/>
      <c r="QPK3" s="125"/>
      <c r="QPL3" s="125"/>
      <c r="QPM3" s="125"/>
      <c r="QPN3" s="125"/>
      <c r="QPO3" s="125"/>
      <c r="QPP3" s="125"/>
      <c r="QPQ3" s="125"/>
      <c r="QPR3" s="125"/>
      <c r="QPS3" s="125"/>
      <c r="QPU3" s="125"/>
      <c r="QPV3" s="125"/>
      <c r="QPW3" s="125"/>
      <c r="QPX3" s="125"/>
      <c r="QPY3" s="125"/>
      <c r="QPZ3" s="125"/>
      <c r="QQA3" s="125"/>
      <c r="QQB3" s="125"/>
      <c r="QQC3" s="125"/>
      <c r="QQD3" s="125"/>
      <c r="QQE3" s="125"/>
      <c r="QQF3" s="125"/>
      <c r="QQG3" s="125"/>
      <c r="QQH3" s="125"/>
      <c r="QQI3" s="125"/>
      <c r="QQJ3" s="125"/>
      <c r="QQK3" s="125"/>
      <c r="QQL3" s="125"/>
      <c r="QQM3" s="125"/>
      <c r="QQN3" s="125"/>
      <c r="QQO3" s="125"/>
      <c r="QQP3" s="125"/>
      <c r="QQQ3" s="125"/>
      <c r="QQS3" s="125"/>
      <c r="QQT3" s="125"/>
      <c r="QQU3" s="125"/>
      <c r="QQV3" s="125"/>
      <c r="QQW3" s="125"/>
      <c r="QQX3" s="125"/>
      <c r="QQY3" s="125"/>
      <c r="QQZ3" s="125"/>
      <c r="QRA3" s="125"/>
      <c r="QRB3" s="125"/>
      <c r="QRC3" s="125"/>
      <c r="QRD3" s="125"/>
      <c r="QRE3" s="125"/>
      <c r="QRF3" s="125"/>
      <c r="QRG3" s="125"/>
      <c r="QRH3" s="125"/>
      <c r="QRI3" s="125"/>
      <c r="QRJ3" s="125"/>
      <c r="QRK3" s="125"/>
      <c r="QRL3" s="125"/>
      <c r="QRM3" s="125"/>
      <c r="QRN3" s="125"/>
      <c r="QRO3" s="125"/>
      <c r="QRQ3" s="125"/>
      <c r="QRR3" s="125"/>
      <c r="QRS3" s="125"/>
      <c r="QRT3" s="125"/>
      <c r="QRU3" s="125"/>
      <c r="QRV3" s="125"/>
      <c r="QRW3" s="125"/>
      <c r="QRX3" s="125"/>
      <c r="QRY3" s="125"/>
      <c r="QRZ3" s="125"/>
      <c r="QSA3" s="125"/>
      <c r="QSB3" s="125"/>
      <c r="QSC3" s="125"/>
      <c r="QSD3" s="125"/>
      <c r="QSE3" s="125"/>
      <c r="QSF3" s="125"/>
      <c r="QSG3" s="125"/>
      <c r="QSH3" s="125"/>
      <c r="QSI3" s="125"/>
      <c r="QSJ3" s="125"/>
      <c r="QSK3" s="125"/>
      <c r="QSL3" s="125"/>
      <c r="QSM3" s="125"/>
      <c r="QSO3" s="125"/>
      <c r="QSP3" s="125"/>
      <c r="QSQ3" s="125"/>
      <c r="QSR3" s="125"/>
      <c r="QSS3" s="125"/>
      <c r="QST3" s="125"/>
      <c r="QSU3" s="125"/>
      <c r="QSV3" s="125"/>
      <c r="QSW3" s="125"/>
      <c r="QSX3" s="125"/>
      <c r="QSY3" s="125"/>
      <c r="QSZ3" s="125"/>
      <c r="QTA3" s="125"/>
      <c r="QTB3" s="125"/>
      <c r="QTC3" s="125"/>
      <c r="QTD3" s="125"/>
      <c r="QTE3" s="125"/>
      <c r="QTF3" s="125"/>
      <c r="QTG3" s="125"/>
      <c r="QTH3" s="125"/>
      <c r="QTI3" s="125"/>
      <c r="QTJ3" s="125"/>
      <c r="QTK3" s="125"/>
      <c r="QTM3" s="125"/>
      <c r="QTN3" s="125"/>
      <c r="QTO3" s="125"/>
      <c r="QTP3" s="125"/>
      <c r="QTQ3" s="125"/>
      <c r="QTR3" s="125"/>
      <c r="QTS3" s="125"/>
      <c r="QTT3" s="125"/>
      <c r="QTU3" s="125"/>
      <c r="QTV3" s="125"/>
      <c r="QTW3" s="125"/>
      <c r="QTX3" s="125"/>
      <c r="QTY3" s="125"/>
      <c r="QTZ3" s="125"/>
      <c r="QUA3" s="125"/>
      <c r="QUB3" s="125"/>
      <c r="QUC3" s="125"/>
      <c r="QUD3" s="125"/>
      <c r="QUE3" s="125"/>
      <c r="QUF3" s="125"/>
      <c r="QUG3" s="125"/>
      <c r="QUH3" s="125"/>
      <c r="QUI3" s="125"/>
      <c r="QUK3" s="125"/>
      <c r="QUL3" s="125"/>
      <c r="QUM3" s="125"/>
      <c r="QUN3" s="125"/>
      <c r="QUO3" s="125"/>
      <c r="QUP3" s="125"/>
      <c r="QUQ3" s="125"/>
      <c r="QUR3" s="125"/>
      <c r="QUS3" s="125"/>
      <c r="QUT3" s="125"/>
      <c r="QUU3" s="125"/>
      <c r="QUV3" s="125"/>
      <c r="QUW3" s="125"/>
      <c r="QUX3" s="125"/>
      <c r="QUY3" s="125"/>
      <c r="QUZ3" s="125"/>
      <c r="QVA3" s="125"/>
      <c r="QVB3" s="125"/>
      <c r="QVC3" s="125"/>
      <c r="QVD3" s="125"/>
      <c r="QVE3" s="125"/>
      <c r="QVF3" s="125"/>
      <c r="QVG3" s="125"/>
      <c r="QVI3" s="125"/>
      <c r="QVJ3" s="125"/>
      <c r="QVK3" s="125"/>
      <c r="QVL3" s="125"/>
      <c r="QVM3" s="125"/>
      <c r="QVN3" s="125"/>
      <c r="QVO3" s="125"/>
      <c r="QVP3" s="125"/>
      <c r="QVQ3" s="125"/>
      <c r="QVR3" s="125"/>
      <c r="QVS3" s="125"/>
      <c r="QVT3" s="125"/>
      <c r="QVU3" s="125"/>
      <c r="QVV3" s="125"/>
      <c r="QVW3" s="125"/>
      <c r="QVX3" s="125"/>
      <c r="QVY3" s="125"/>
      <c r="QVZ3" s="125"/>
      <c r="QWA3" s="125"/>
      <c r="QWB3" s="125"/>
      <c r="QWC3" s="125"/>
      <c r="QWD3" s="125"/>
      <c r="QWE3" s="125"/>
      <c r="QWG3" s="125"/>
      <c r="QWH3" s="125"/>
      <c r="QWI3" s="125"/>
      <c r="QWJ3" s="125"/>
      <c r="QWK3" s="125"/>
      <c r="QWL3" s="125"/>
      <c r="QWM3" s="125"/>
      <c r="QWN3" s="125"/>
      <c r="QWO3" s="125"/>
      <c r="QWP3" s="125"/>
      <c r="QWQ3" s="125"/>
      <c r="QWR3" s="125"/>
      <c r="QWS3" s="125"/>
      <c r="QWT3" s="125"/>
      <c r="QWU3" s="125"/>
      <c r="QWV3" s="125"/>
      <c r="QWW3" s="125"/>
      <c r="QWX3" s="125"/>
      <c r="QWY3" s="125"/>
      <c r="QWZ3" s="125"/>
      <c r="QXA3" s="125"/>
      <c r="QXB3" s="125"/>
      <c r="QXC3" s="125"/>
      <c r="QXE3" s="125"/>
      <c r="QXF3" s="125"/>
      <c r="QXG3" s="125"/>
      <c r="QXH3" s="125"/>
      <c r="QXI3" s="125"/>
      <c r="QXJ3" s="125"/>
      <c r="QXK3" s="125"/>
      <c r="QXL3" s="125"/>
      <c r="QXM3" s="125"/>
      <c r="QXN3" s="125"/>
      <c r="QXO3" s="125"/>
      <c r="QXP3" s="125"/>
      <c r="QXQ3" s="125"/>
      <c r="QXR3" s="125"/>
      <c r="QXS3" s="125"/>
      <c r="QXT3" s="125"/>
      <c r="QXU3" s="125"/>
      <c r="QXV3" s="125"/>
      <c r="QXW3" s="125"/>
      <c r="QXX3" s="125"/>
      <c r="QXY3" s="125"/>
      <c r="QXZ3" s="125"/>
      <c r="QYA3" s="125"/>
      <c r="QYC3" s="125"/>
      <c r="QYD3" s="125"/>
      <c r="QYE3" s="125"/>
      <c r="QYF3" s="125"/>
      <c r="QYG3" s="125"/>
      <c r="QYH3" s="125"/>
      <c r="QYI3" s="125"/>
      <c r="QYJ3" s="125"/>
      <c r="QYK3" s="125"/>
      <c r="QYL3" s="125"/>
      <c r="QYM3" s="125"/>
      <c r="QYN3" s="125"/>
      <c r="QYO3" s="125"/>
      <c r="QYP3" s="125"/>
      <c r="QYQ3" s="125"/>
      <c r="QYR3" s="125"/>
      <c r="QYS3" s="125"/>
      <c r="QYT3" s="125"/>
      <c r="QYU3" s="125"/>
      <c r="QYV3" s="125"/>
      <c r="QYW3" s="125"/>
      <c r="QYX3" s="125"/>
      <c r="QYY3" s="125"/>
      <c r="QZA3" s="125"/>
      <c r="QZB3" s="125"/>
      <c r="QZC3" s="125"/>
      <c r="QZD3" s="125"/>
      <c r="QZE3" s="125"/>
      <c r="QZF3" s="125"/>
      <c r="QZG3" s="125"/>
      <c r="QZH3" s="125"/>
      <c r="QZI3" s="125"/>
      <c r="QZJ3" s="125"/>
      <c r="QZK3" s="125"/>
      <c r="QZL3" s="125"/>
      <c r="QZM3" s="125"/>
      <c r="QZN3" s="125"/>
      <c r="QZO3" s="125"/>
      <c r="QZP3" s="125"/>
      <c r="QZQ3" s="125"/>
      <c r="QZR3" s="125"/>
      <c r="QZS3" s="125"/>
      <c r="QZT3" s="125"/>
      <c r="QZU3" s="125"/>
      <c r="QZV3" s="125"/>
      <c r="QZW3" s="125"/>
      <c r="QZY3" s="125"/>
      <c r="QZZ3" s="125"/>
      <c r="RAA3" s="125"/>
      <c r="RAB3" s="125"/>
      <c r="RAC3" s="125"/>
      <c r="RAD3" s="125"/>
      <c r="RAE3" s="125"/>
      <c r="RAF3" s="125"/>
      <c r="RAG3" s="125"/>
      <c r="RAH3" s="125"/>
      <c r="RAI3" s="125"/>
      <c r="RAJ3" s="125"/>
      <c r="RAK3" s="125"/>
      <c r="RAL3" s="125"/>
      <c r="RAM3" s="125"/>
      <c r="RAN3" s="125"/>
      <c r="RAO3" s="125"/>
      <c r="RAP3" s="125"/>
      <c r="RAQ3" s="125"/>
      <c r="RAR3" s="125"/>
      <c r="RAS3" s="125"/>
      <c r="RAT3" s="125"/>
      <c r="RAU3" s="125"/>
      <c r="RAW3" s="125"/>
      <c r="RAX3" s="125"/>
      <c r="RAY3" s="125"/>
      <c r="RAZ3" s="125"/>
      <c r="RBA3" s="125"/>
      <c r="RBB3" s="125"/>
      <c r="RBC3" s="125"/>
      <c r="RBD3" s="125"/>
      <c r="RBE3" s="125"/>
      <c r="RBF3" s="125"/>
      <c r="RBG3" s="125"/>
      <c r="RBH3" s="125"/>
      <c r="RBI3" s="125"/>
      <c r="RBJ3" s="125"/>
      <c r="RBK3" s="125"/>
      <c r="RBL3" s="125"/>
      <c r="RBM3" s="125"/>
      <c r="RBN3" s="125"/>
      <c r="RBO3" s="125"/>
      <c r="RBP3" s="125"/>
      <c r="RBQ3" s="125"/>
      <c r="RBR3" s="125"/>
      <c r="RBS3" s="125"/>
      <c r="RBU3" s="125"/>
      <c r="RBV3" s="125"/>
      <c r="RBW3" s="125"/>
      <c r="RBX3" s="125"/>
      <c r="RBY3" s="125"/>
      <c r="RBZ3" s="125"/>
      <c r="RCA3" s="125"/>
      <c r="RCB3" s="125"/>
      <c r="RCC3" s="125"/>
      <c r="RCD3" s="125"/>
      <c r="RCE3" s="125"/>
      <c r="RCF3" s="125"/>
      <c r="RCG3" s="125"/>
      <c r="RCH3" s="125"/>
      <c r="RCI3" s="125"/>
      <c r="RCJ3" s="125"/>
      <c r="RCK3" s="125"/>
      <c r="RCL3" s="125"/>
      <c r="RCM3" s="125"/>
      <c r="RCN3" s="125"/>
      <c r="RCO3" s="125"/>
      <c r="RCP3" s="125"/>
      <c r="RCQ3" s="125"/>
      <c r="RCS3" s="125"/>
      <c r="RCT3" s="125"/>
      <c r="RCU3" s="125"/>
      <c r="RCV3" s="125"/>
      <c r="RCW3" s="125"/>
      <c r="RCX3" s="125"/>
      <c r="RCY3" s="125"/>
      <c r="RCZ3" s="125"/>
      <c r="RDA3" s="125"/>
      <c r="RDB3" s="125"/>
      <c r="RDC3" s="125"/>
      <c r="RDD3" s="125"/>
      <c r="RDE3" s="125"/>
      <c r="RDF3" s="125"/>
      <c r="RDG3" s="125"/>
      <c r="RDH3" s="125"/>
      <c r="RDI3" s="125"/>
      <c r="RDJ3" s="125"/>
      <c r="RDK3" s="125"/>
      <c r="RDL3" s="125"/>
      <c r="RDM3" s="125"/>
      <c r="RDN3" s="125"/>
      <c r="RDO3" s="125"/>
      <c r="RDQ3" s="125"/>
      <c r="RDR3" s="125"/>
      <c r="RDS3" s="125"/>
      <c r="RDT3" s="125"/>
      <c r="RDU3" s="125"/>
      <c r="RDV3" s="125"/>
      <c r="RDW3" s="125"/>
      <c r="RDX3" s="125"/>
      <c r="RDY3" s="125"/>
      <c r="RDZ3" s="125"/>
      <c r="REA3" s="125"/>
      <c r="REB3" s="125"/>
      <c r="REC3" s="125"/>
      <c r="RED3" s="125"/>
      <c r="REE3" s="125"/>
      <c r="REF3" s="125"/>
      <c r="REG3" s="125"/>
      <c r="REH3" s="125"/>
      <c r="REI3" s="125"/>
      <c r="REJ3" s="125"/>
      <c r="REK3" s="125"/>
      <c r="REL3" s="125"/>
      <c r="REM3" s="125"/>
      <c r="REO3" s="125"/>
      <c r="REP3" s="125"/>
      <c r="REQ3" s="125"/>
      <c r="RER3" s="125"/>
      <c r="RES3" s="125"/>
      <c r="RET3" s="125"/>
      <c r="REU3" s="125"/>
      <c r="REV3" s="125"/>
      <c r="REW3" s="125"/>
      <c r="REX3" s="125"/>
      <c r="REY3" s="125"/>
      <c r="REZ3" s="125"/>
      <c r="RFA3" s="125"/>
      <c r="RFB3" s="125"/>
      <c r="RFC3" s="125"/>
      <c r="RFD3" s="125"/>
      <c r="RFE3" s="125"/>
      <c r="RFF3" s="125"/>
      <c r="RFG3" s="125"/>
      <c r="RFH3" s="125"/>
      <c r="RFI3" s="125"/>
      <c r="RFJ3" s="125"/>
      <c r="RFK3" s="125"/>
      <c r="RFM3" s="125"/>
      <c r="RFN3" s="125"/>
      <c r="RFO3" s="125"/>
      <c r="RFP3" s="125"/>
      <c r="RFQ3" s="125"/>
      <c r="RFR3" s="125"/>
      <c r="RFS3" s="125"/>
      <c r="RFT3" s="125"/>
      <c r="RFU3" s="125"/>
      <c r="RFV3" s="125"/>
      <c r="RFW3" s="125"/>
      <c r="RFX3" s="125"/>
      <c r="RFY3" s="125"/>
      <c r="RFZ3" s="125"/>
      <c r="RGA3" s="125"/>
      <c r="RGB3" s="125"/>
      <c r="RGC3" s="125"/>
      <c r="RGD3" s="125"/>
      <c r="RGE3" s="125"/>
      <c r="RGF3" s="125"/>
      <c r="RGG3" s="125"/>
      <c r="RGH3" s="125"/>
      <c r="RGI3" s="125"/>
      <c r="RGK3" s="125"/>
      <c r="RGL3" s="125"/>
      <c r="RGM3" s="125"/>
      <c r="RGN3" s="125"/>
      <c r="RGO3" s="125"/>
      <c r="RGP3" s="125"/>
      <c r="RGQ3" s="125"/>
      <c r="RGR3" s="125"/>
      <c r="RGS3" s="125"/>
      <c r="RGT3" s="125"/>
      <c r="RGU3" s="125"/>
      <c r="RGV3" s="125"/>
      <c r="RGW3" s="125"/>
      <c r="RGX3" s="125"/>
      <c r="RGY3" s="125"/>
      <c r="RGZ3" s="125"/>
      <c r="RHA3" s="125"/>
      <c r="RHB3" s="125"/>
      <c r="RHC3" s="125"/>
      <c r="RHD3" s="125"/>
      <c r="RHE3" s="125"/>
      <c r="RHF3" s="125"/>
      <c r="RHG3" s="125"/>
      <c r="RHI3" s="125"/>
      <c r="RHJ3" s="125"/>
      <c r="RHK3" s="125"/>
      <c r="RHL3" s="125"/>
      <c r="RHM3" s="125"/>
      <c r="RHN3" s="125"/>
      <c r="RHO3" s="125"/>
      <c r="RHP3" s="125"/>
      <c r="RHQ3" s="125"/>
      <c r="RHR3" s="125"/>
      <c r="RHS3" s="125"/>
      <c r="RHT3" s="125"/>
      <c r="RHU3" s="125"/>
      <c r="RHV3" s="125"/>
      <c r="RHW3" s="125"/>
      <c r="RHX3" s="125"/>
      <c r="RHY3" s="125"/>
      <c r="RHZ3" s="125"/>
      <c r="RIA3" s="125"/>
      <c r="RIB3" s="125"/>
      <c r="RIC3" s="125"/>
      <c r="RID3" s="125"/>
      <c r="RIE3" s="125"/>
      <c r="RIG3" s="125"/>
      <c r="RIH3" s="125"/>
      <c r="RII3" s="125"/>
      <c r="RIJ3" s="125"/>
      <c r="RIK3" s="125"/>
      <c r="RIL3" s="125"/>
      <c r="RIM3" s="125"/>
      <c r="RIN3" s="125"/>
      <c r="RIO3" s="125"/>
      <c r="RIP3" s="125"/>
      <c r="RIQ3" s="125"/>
      <c r="RIR3" s="125"/>
      <c r="RIS3" s="125"/>
      <c r="RIT3" s="125"/>
      <c r="RIU3" s="125"/>
      <c r="RIV3" s="125"/>
      <c r="RIW3" s="125"/>
      <c r="RIX3" s="125"/>
      <c r="RIY3" s="125"/>
      <c r="RIZ3" s="125"/>
      <c r="RJA3" s="125"/>
      <c r="RJB3" s="125"/>
      <c r="RJC3" s="125"/>
      <c r="RJE3" s="125"/>
      <c r="RJF3" s="125"/>
      <c r="RJG3" s="125"/>
      <c r="RJH3" s="125"/>
      <c r="RJI3" s="125"/>
      <c r="RJJ3" s="125"/>
      <c r="RJK3" s="125"/>
      <c r="RJL3" s="125"/>
      <c r="RJM3" s="125"/>
      <c r="RJN3" s="125"/>
      <c r="RJO3" s="125"/>
      <c r="RJP3" s="125"/>
      <c r="RJQ3" s="125"/>
      <c r="RJR3" s="125"/>
      <c r="RJS3" s="125"/>
      <c r="RJT3" s="125"/>
      <c r="RJU3" s="125"/>
      <c r="RJV3" s="125"/>
      <c r="RJW3" s="125"/>
      <c r="RJX3" s="125"/>
      <c r="RJY3" s="125"/>
      <c r="RJZ3" s="125"/>
      <c r="RKA3" s="125"/>
      <c r="RKC3" s="125"/>
      <c r="RKD3" s="125"/>
      <c r="RKE3" s="125"/>
      <c r="RKF3" s="125"/>
      <c r="RKG3" s="125"/>
      <c r="RKH3" s="125"/>
      <c r="RKI3" s="125"/>
      <c r="RKJ3" s="125"/>
      <c r="RKK3" s="125"/>
      <c r="RKL3" s="125"/>
      <c r="RKM3" s="125"/>
      <c r="RKN3" s="125"/>
      <c r="RKO3" s="125"/>
      <c r="RKP3" s="125"/>
      <c r="RKQ3" s="125"/>
      <c r="RKR3" s="125"/>
      <c r="RKS3" s="125"/>
      <c r="RKT3" s="125"/>
      <c r="RKU3" s="125"/>
      <c r="RKV3" s="125"/>
      <c r="RKW3" s="125"/>
      <c r="RKX3" s="125"/>
      <c r="RKY3" s="125"/>
      <c r="RLA3" s="125"/>
      <c r="RLB3" s="125"/>
      <c r="RLC3" s="125"/>
      <c r="RLD3" s="125"/>
      <c r="RLE3" s="125"/>
      <c r="RLF3" s="125"/>
      <c r="RLG3" s="125"/>
      <c r="RLH3" s="125"/>
      <c r="RLI3" s="125"/>
      <c r="RLJ3" s="125"/>
      <c r="RLK3" s="125"/>
      <c r="RLL3" s="125"/>
      <c r="RLM3" s="125"/>
      <c r="RLN3" s="125"/>
      <c r="RLO3" s="125"/>
      <c r="RLP3" s="125"/>
      <c r="RLQ3" s="125"/>
      <c r="RLR3" s="125"/>
      <c r="RLS3" s="125"/>
      <c r="RLT3" s="125"/>
      <c r="RLU3" s="125"/>
      <c r="RLV3" s="125"/>
      <c r="RLW3" s="125"/>
      <c r="RLY3" s="125"/>
      <c r="RLZ3" s="125"/>
      <c r="RMA3" s="125"/>
      <c r="RMB3" s="125"/>
      <c r="RMC3" s="125"/>
      <c r="RMD3" s="125"/>
      <c r="RME3" s="125"/>
      <c r="RMF3" s="125"/>
      <c r="RMG3" s="125"/>
      <c r="RMH3" s="125"/>
      <c r="RMI3" s="125"/>
      <c r="RMJ3" s="125"/>
      <c r="RMK3" s="125"/>
      <c r="RML3" s="125"/>
      <c r="RMM3" s="125"/>
      <c r="RMN3" s="125"/>
      <c r="RMO3" s="125"/>
      <c r="RMP3" s="125"/>
      <c r="RMQ3" s="125"/>
      <c r="RMR3" s="125"/>
      <c r="RMS3" s="125"/>
      <c r="RMT3" s="125"/>
      <c r="RMU3" s="125"/>
      <c r="RMW3" s="125"/>
      <c r="RMX3" s="125"/>
      <c r="RMY3" s="125"/>
      <c r="RMZ3" s="125"/>
      <c r="RNA3" s="125"/>
      <c r="RNB3" s="125"/>
      <c r="RNC3" s="125"/>
      <c r="RND3" s="125"/>
      <c r="RNE3" s="125"/>
      <c r="RNF3" s="125"/>
      <c r="RNG3" s="125"/>
      <c r="RNH3" s="125"/>
      <c r="RNI3" s="125"/>
      <c r="RNJ3" s="125"/>
      <c r="RNK3" s="125"/>
      <c r="RNL3" s="125"/>
      <c r="RNM3" s="125"/>
      <c r="RNN3" s="125"/>
      <c r="RNO3" s="125"/>
      <c r="RNP3" s="125"/>
      <c r="RNQ3" s="125"/>
      <c r="RNR3" s="125"/>
      <c r="RNS3" s="125"/>
      <c r="RNU3" s="125"/>
      <c r="RNV3" s="125"/>
      <c r="RNW3" s="125"/>
      <c r="RNX3" s="125"/>
      <c r="RNY3" s="125"/>
      <c r="RNZ3" s="125"/>
      <c r="ROA3" s="125"/>
      <c r="ROB3" s="125"/>
      <c r="ROC3" s="125"/>
      <c r="ROD3" s="125"/>
      <c r="ROE3" s="125"/>
      <c r="ROF3" s="125"/>
      <c r="ROG3" s="125"/>
      <c r="ROH3" s="125"/>
      <c r="ROI3" s="125"/>
      <c r="ROJ3" s="125"/>
      <c r="ROK3" s="125"/>
      <c r="ROL3" s="125"/>
      <c r="ROM3" s="125"/>
      <c r="RON3" s="125"/>
      <c r="ROO3" s="125"/>
      <c r="ROP3" s="125"/>
      <c r="ROQ3" s="125"/>
      <c r="ROS3" s="125"/>
      <c r="ROT3" s="125"/>
      <c r="ROU3" s="125"/>
      <c r="ROV3" s="125"/>
      <c r="ROW3" s="125"/>
      <c r="ROX3" s="125"/>
      <c r="ROY3" s="125"/>
      <c r="ROZ3" s="125"/>
      <c r="RPA3" s="125"/>
      <c r="RPB3" s="125"/>
      <c r="RPC3" s="125"/>
      <c r="RPD3" s="125"/>
      <c r="RPE3" s="125"/>
      <c r="RPF3" s="125"/>
      <c r="RPG3" s="125"/>
      <c r="RPH3" s="125"/>
      <c r="RPI3" s="125"/>
      <c r="RPJ3" s="125"/>
      <c r="RPK3" s="125"/>
      <c r="RPL3" s="125"/>
      <c r="RPM3" s="125"/>
      <c r="RPN3" s="125"/>
      <c r="RPO3" s="125"/>
      <c r="RPQ3" s="125"/>
      <c r="RPR3" s="125"/>
      <c r="RPS3" s="125"/>
      <c r="RPT3" s="125"/>
      <c r="RPU3" s="125"/>
      <c r="RPV3" s="125"/>
      <c r="RPW3" s="125"/>
      <c r="RPX3" s="125"/>
      <c r="RPY3" s="125"/>
      <c r="RPZ3" s="125"/>
      <c r="RQA3" s="125"/>
      <c r="RQB3" s="125"/>
      <c r="RQC3" s="125"/>
      <c r="RQD3" s="125"/>
      <c r="RQE3" s="125"/>
      <c r="RQF3" s="125"/>
      <c r="RQG3" s="125"/>
      <c r="RQH3" s="125"/>
      <c r="RQI3" s="125"/>
      <c r="RQJ3" s="125"/>
      <c r="RQK3" s="125"/>
      <c r="RQL3" s="125"/>
      <c r="RQM3" s="125"/>
      <c r="RQO3" s="125"/>
      <c r="RQP3" s="125"/>
      <c r="RQQ3" s="125"/>
      <c r="RQR3" s="125"/>
      <c r="RQS3" s="125"/>
      <c r="RQT3" s="125"/>
      <c r="RQU3" s="125"/>
      <c r="RQV3" s="125"/>
      <c r="RQW3" s="125"/>
      <c r="RQX3" s="125"/>
      <c r="RQY3" s="125"/>
      <c r="RQZ3" s="125"/>
      <c r="RRA3" s="125"/>
      <c r="RRB3" s="125"/>
      <c r="RRC3" s="125"/>
      <c r="RRD3" s="125"/>
      <c r="RRE3" s="125"/>
      <c r="RRF3" s="125"/>
      <c r="RRG3" s="125"/>
      <c r="RRH3" s="125"/>
      <c r="RRI3" s="125"/>
      <c r="RRJ3" s="125"/>
      <c r="RRK3" s="125"/>
      <c r="RRM3" s="125"/>
      <c r="RRN3" s="125"/>
      <c r="RRO3" s="125"/>
      <c r="RRP3" s="125"/>
      <c r="RRQ3" s="125"/>
      <c r="RRR3" s="125"/>
      <c r="RRS3" s="125"/>
      <c r="RRT3" s="125"/>
      <c r="RRU3" s="125"/>
      <c r="RRV3" s="125"/>
      <c r="RRW3" s="125"/>
      <c r="RRX3" s="125"/>
      <c r="RRY3" s="125"/>
      <c r="RRZ3" s="125"/>
      <c r="RSA3" s="125"/>
      <c r="RSB3" s="125"/>
      <c r="RSC3" s="125"/>
      <c r="RSD3" s="125"/>
      <c r="RSE3" s="125"/>
      <c r="RSF3" s="125"/>
      <c r="RSG3" s="125"/>
      <c r="RSH3" s="125"/>
      <c r="RSI3" s="125"/>
      <c r="RSK3" s="125"/>
      <c r="RSL3" s="125"/>
      <c r="RSM3" s="125"/>
      <c r="RSN3" s="125"/>
      <c r="RSO3" s="125"/>
      <c r="RSP3" s="125"/>
      <c r="RSQ3" s="125"/>
      <c r="RSR3" s="125"/>
      <c r="RSS3" s="125"/>
      <c r="RST3" s="125"/>
      <c r="RSU3" s="125"/>
      <c r="RSV3" s="125"/>
      <c r="RSW3" s="125"/>
      <c r="RSX3" s="125"/>
      <c r="RSY3" s="125"/>
      <c r="RSZ3" s="125"/>
      <c r="RTA3" s="125"/>
      <c r="RTB3" s="125"/>
      <c r="RTC3" s="125"/>
      <c r="RTD3" s="125"/>
      <c r="RTE3" s="125"/>
      <c r="RTF3" s="125"/>
      <c r="RTG3" s="125"/>
      <c r="RTI3" s="125"/>
      <c r="RTJ3" s="125"/>
      <c r="RTK3" s="125"/>
      <c r="RTL3" s="125"/>
      <c r="RTM3" s="125"/>
      <c r="RTN3" s="125"/>
      <c r="RTO3" s="125"/>
      <c r="RTP3" s="125"/>
      <c r="RTQ3" s="125"/>
      <c r="RTR3" s="125"/>
      <c r="RTS3" s="125"/>
      <c r="RTT3" s="125"/>
      <c r="RTU3" s="125"/>
      <c r="RTV3" s="125"/>
      <c r="RTW3" s="125"/>
      <c r="RTX3" s="125"/>
      <c r="RTY3" s="125"/>
      <c r="RTZ3" s="125"/>
      <c r="RUA3" s="125"/>
      <c r="RUB3" s="125"/>
      <c r="RUC3" s="125"/>
      <c r="RUD3" s="125"/>
      <c r="RUE3" s="125"/>
      <c r="RUG3" s="125"/>
      <c r="RUH3" s="125"/>
      <c r="RUI3" s="125"/>
      <c r="RUJ3" s="125"/>
      <c r="RUK3" s="125"/>
      <c r="RUL3" s="125"/>
      <c r="RUM3" s="125"/>
      <c r="RUN3" s="125"/>
      <c r="RUO3" s="125"/>
      <c r="RUP3" s="125"/>
      <c r="RUQ3" s="125"/>
      <c r="RUR3" s="125"/>
      <c r="RUS3" s="125"/>
      <c r="RUT3" s="125"/>
      <c r="RUU3" s="125"/>
      <c r="RUV3" s="125"/>
      <c r="RUW3" s="125"/>
      <c r="RUX3" s="125"/>
      <c r="RUY3" s="125"/>
      <c r="RUZ3" s="125"/>
      <c r="RVA3" s="125"/>
      <c r="RVB3" s="125"/>
      <c r="RVC3" s="125"/>
      <c r="RVE3" s="125"/>
      <c r="RVF3" s="125"/>
      <c r="RVG3" s="125"/>
      <c r="RVH3" s="125"/>
      <c r="RVI3" s="125"/>
      <c r="RVJ3" s="125"/>
      <c r="RVK3" s="125"/>
      <c r="RVL3" s="125"/>
      <c r="RVM3" s="125"/>
      <c r="RVN3" s="125"/>
      <c r="RVO3" s="125"/>
      <c r="RVP3" s="125"/>
      <c r="RVQ3" s="125"/>
      <c r="RVR3" s="125"/>
      <c r="RVS3" s="125"/>
      <c r="RVT3" s="125"/>
      <c r="RVU3" s="125"/>
      <c r="RVV3" s="125"/>
      <c r="RVW3" s="125"/>
      <c r="RVX3" s="125"/>
      <c r="RVY3" s="125"/>
      <c r="RVZ3" s="125"/>
      <c r="RWA3" s="125"/>
      <c r="RWC3" s="125"/>
      <c r="RWD3" s="125"/>
      <c r="RWE3" s="125"/>
      <c r="RWF3" s="125"/>
      <c r="RWG3" s="125"/>
      <c r="RWH3" s="125"/>
      <c r="RWI3" s="125"/>
      <c r="RWJ3" s="125"/>
      <c r="RWK3" s="125"/>
      <c r="RWL3" s="125"/>
      <c r="RWM3" s="125"/>
      <c r="RWN3" s="125"/>
      <c r="RWO3" s="125"/>
      <c r="RWP3" s="125"/>
      <c r="RWQ3" s="125"/>
      <c r="RWR3" s="125"/>
      <c r="RWS3" s="125"/>
      <c r="RWT3" s="125"/>
      <c r="RWU3" s="125"/>
      <c r="RWV3" s="125"/>
      <c r="RWW3" s="125"/>
      <c r="RWX3" s="125"/>
      <c r="RWY3" s="125"/>
      <c r="RXA3" s="125"/>
      <c r="RXB3" s="125"/>
      <c r="RXC3" s="125"/>
      <c r="RXD3" s="125"/>
      <c r="RXE3" s="125"/>
      <c r="RXF3" s="125"/>
      <c r="RXG3" s="125"/>
      <c r="RXH3" s="125"/>
      <c r="RXI3" s="125"/>
      <c r="RXJ3" s="125"/>
      <c r="RXK3" s="125"/>
      <c r="RXL3" s="125"/>
      <c r="RXM3" s="125"/>
      <c r="RXN3" s="125"/>
      <c r="RXO3" s="125"/>
      <c r="RXP3" s="125"/>
      <c r="RXQ3" s="125"/>
      <c r="RXR3" s="125"/>
      <c r="RXS3" s="125"/>
      <c r="RXT3" s="125"/>
      <c r="RXU3" s="125"/>
      <c r="RXV3" s="125"/>
      <c r="RXW3" s="125"/>
      <c r="RXY3" s="125"/>
      <c r="RXZ3" s="125"/>
      <c r="RYA3" s="125"/>
      <c r="RYB3" s="125"/>
      <c r="RYC3" s="125"/>
      <c r="RYD3" s="125"/>
      <c r="RYE3" s="125"/>
      <c r="RYF3" s="125"/>
      <c r="RYG3" s="125"/>
      <c r="RYH3" s="125"/>
      <c r="RYI3" s="125"/>
      <c r="RYJ3" s="125"/>
      <c r="RYK3" s="125"/>
      <c r="RYL3" s="125"/>
      <c r="RYM3" s="125"/>
      <c r="RYN3" s="125"/>
      <c r="RYO3" s="125"/>
      <c r="RYP3" s="125"/>
      <c r="RYQ3" s="125"/>
      <c r="RYR3" s="125"/>
      <c r="RYS3" s="125"/>
      <c r="RYT3" s="125"/>
      <c r="RYU3" s="125"/>
      <c r="RYW3" s="125"/>
      <c r="RYX3" s="125"/>
      <c r="RYY3" s="125"/>
      <c r="RYZ3" s="125"/>
      <c r="RZA3" s="125"/>
      <c r="RZB3" s="125"/>
      <c r="RZC3" s="125"/>
      <c r="RZD3" s="125"/>
      <c r="RZE3" s="125"/>
      <c r="RZF3" s="125"/>
      <c r="RZG3" s="125"/>
      <c r="RZH3" s="125"/>
      <c r="RZI3" s="125"/>
      <c r="RZJ3" s="125"/>
      <c r="RZK3" s="125"/>
      <c r="RZL3" s="125"/>
      <c r="RZM3" s="125"/>
      <c r="RZN3" s="125"/>
      <c r="RZO3" s="125"/>
      <c r="RZP3" s="125"/>
      <c r="RZQ3" s="125"/>
      <c r="RZR3" s="125"/>
      <c r="RZS3" s="125"/>
      <c r="RZU3" s="125"/>
      <c r="RZV3" s="125"/>
      <c r="RZW3" s="125"/>
      <c r="RZX3" s="125"/>
      <c r="RZY3" s="125"/>
      <c r="RZZ3" s="125"/>
      <c r="SAA3" s="125"/>
      <c r="SAB3" s="125"/>
      <c r="SAC3" s="125"/>
      <c r="SAD3" s="125"/>
      <c r="SAE3" s="125"/>
      <c r="SAF3" s="125"/>
      <c r="SAG3" s="125"/>
      <c r="SAH3" s="125"/>
      <c r="SAI3" s="125"/>
      <c r="SAJ3" s="125"/>
      <c r="SAK3" s="125"/>
      <c r="SAL3" s="125"/>
      <c r="SAM3" s="125"/>
      <c r="SAN3" s="125"/>
      <c r="SAO3" s="125"/>
      <c r="SAP3" s="125"/>
      <c r="SAQ3" s="125"/>
      <c r="SAS3" s="125"/>
      <c r="SAT3" s="125"/>
      <c r="SAU3" s="125"/>
      <c r="SAV3" s="125"/>
      <c r="SAW3" s="125"/>
      <c r="SAX3" s="125"/>
      <c r="SAY3" s="125"/>
      <c r="SAZ3" s="125"/>
      <c r="SBA3" s="125"/>
      <c r="SBB3" s="125"/>
      <c r="SBC3" s="125"/>
      <c r="SBD3" s="125"/>
      <c r="SBE3" s="125"/>
      <c r="SBF3" s="125"/>
      <c r="SBG3" s="125"/>
      <c r="SBH3" s="125"/>
      <c r="SBI3" s="125"/>
      <c r="SBJ3" s="125"/>
      <c r="SBK3" s="125"/>
      <c r="SBL3" s="125"/>
      <c r="SBM3" s="125"/>
      <c r="SBN3" s="125"/>
      <c r="SBO3" s="125"/>
      <c r="SBQ3" s="125"/>
      <c r="SBR3" s="125"/>
      <c r="SBS3" s="125"/>
      <c r="SBT3" s="125"/>
      <c r="SBU3" s="125"/>
      <c r="SBV3" s="125"/>
      <c r="SBW3" s="125"/>
      <c r="SBX3" s="125"/>
      <c r="SBY3" s="125"/>
      <c r="SBZ3" s="125"/>
      <c r="SCA3" s="125"/>
      <c r="SCB3" s="125"/>
      <c r="SCC3" s="125"/>
      <c r="SCD3" s="125"/>
      <c r="SCE3" s="125"/>
      <c r="SCF3" s="125"/>
      <c r="SCG3" s="125"/>
      <c r="SCH3" s="125"/>
      <c r="SCI3" s="125"/>
      <c r="SCJ3" s="125"/>
      <c r="SCK3" s="125"/>
      <c r="SCL3" s="125"/>
      <c r="SCM3" s="125"/>
      <c r="SCO3" s="125"/>
      <c r="SCP3" s="125"/>
      <c r="SCQ3" s="125"/>
      <c r="SCR3" s="125"/>
      <c r="SCS3" s="125"/>
      <c r="SCT3" s="125"/>
      <c r="SCU3" s="125"/>
      <c r="SCV3" s="125"/>
      <c r="SCW3" s="125"/>
      <c r="SCX3" s="125"/>
      <c r="SCY3" s="125"/>
      <c r="SCZ3" s="125"/>
      <c r="SDA3" s="125"/>
      <c r="SDB3" s="125"/>
      <c r="SDC3" s="125"/>
      <c r="SDD3" s="125"/>
      <c r="SDE3" s="125"/>
      <c r="SDF3" s="125"/>
      <c r="SDG3" s="125"/>
      <c r="SDH3" s="125"/>
      <c r="SDI3" s="125"/>
      <c r="SDJ3" s="125"/>
      <c r="SDK3" s="125"/>
      <c r="SDM3" s="125"/>
      <c r="SDN3" s="125"/>
      <c r="SDO3" s="125"/>
      <c r="SDP3" s="125"/>
      <c r="SDQ3" s="125"/>
      <c r="SDR3" s="125"/>
      <c r="SDS3" s="125"/>
      <c r="SDT3" s="125"/>
      <c r="SDU3" s="125"/>
      <c r="SDV3" s="125"/>
      <c r="SDW3" s="125"/>
      <c r="SDX3" s="125"/>
      <c r="SDY3" s="125"/>
      <c r="SDZ3" s="125"/>
      <c r="SEA3" s="125"/>
      <c r="SEB3" s="125"/>
      <c r="SEC3" s="125"/>
      <c r="SED3" s="125"/>
      <c r="SEE3" s="125"/>
      <c r="SEF3" s="125"/>
      <c r="SEG3" s="125"/>
      <c r="SEH3" s="125"/>
      <c r="SEI3" s="125"/>
      <c r="SEK3" s="125"/>
      <c r="SEL3" s="125"/>
      <c r="SEM3" s="125"/>
      <c r="SEN3" s="125"/>
      <c r="SEO3" s="125"/>
      <c r="SEP3" s="125"/>
      <c r="SEQ3" s="125"/>
      <c r="SER3" s="125"/>
      <c r="SES3" s="125"/>
      <c r="SET3" s="125"/>
      <c r="SEU3" s="125"/>
      <c r="SEV3" s="125"/>
      <c r="SEW3" s="125"/>
      <c r="SEX3" s="125"/>
      <c r="SEY3" s="125"/>
      <c r="SEZ3" s="125"/>
      <c r="SFA3" s="125"/>
      <c r="SFB3" s="125"/>
      <c r="SFC3" s="125"/>
      <c r="SFD3" s="125"/>
      <c r="SFE3" s="125"/>
      <c r="SFF3" s="125"/>
      <c r="SFG3" s="125"/>
      <c r="SFI3" s="125"/>
      <c r="SFJ3" s="125"/>
      <c r="SFK3" s="125"/>
      <c r="SFL3" s="125"/>
      <c r="SFM3" s="125"/>
      <c r="SFN3" s="125"/>
      <c r="SFO3" s="125"/>
      <c r="SFP3" s="125"/>
      <c r="SFQ3" s="125"/>
      <c r="SFR3" s="125"/>
      <c r="SFS3" s="125"/>
      <c r="SFT3" s="125"/>
      <c r="SFU3" s="125"/>
      <c r="SFV3" s="125"/>
      <c r="SFW3" s="125"/>
      <c r="SFX3" s="125"/>
      <c r="SFY3" s="125"/>
      <c r="SFZ3" s="125"/>
      <c r="SGA3" s="125"/>
      <c r="SGB3" s="125"/>
      <c r="SGC3" s="125"/>
      <c r="SGD3" s="125"/>
      <c r="SGE3" s="125"/>
      <c r="SGG3" s="125"/>
      <c r="SGH3" s="125"/>
      <c r="SGI3" s="125"/>
      <c r="SGJ3" s="125"/>
      <c r="SGK3" s="125"/>
      <c r="SGL3" s="125"/>
      <c r="SGM3" s="125"/>
      <c r="SGN3" s="125"/>
      <c r="SGO3" s="125"/>
      <c r="SGP3" s="125"/>
      <c r="SGQ3" s="125"/>
      <c r="SGR3" s="125"/>
      <c r="SGS3" s="125"/>
      <c r="SGT3" s="125"/>
      <c r="SGU3" s="125"/>
      <c r="SGV3" s="125"/>
      <c r="SGW3" s="125"/>
      <c r="SGX3" s="125"/>
      <c r="SGY3" s="125"/>
      <c r="SGZ3" s="125"/>
      <c r="SHA3" s="125"/>
      <c r="SHB3" s="125"/>
      <c r="SHC3" s="125"/>
      <c r="SHE3" s="125"/>
      <c r="SHF3" s="125"/>
      <c r="SHG3" s="125"/>
      <c r="SHH3" s="125"/>
      <c r="SHI3" s="125"/>
      <c r="SHJ3" s="125"/>
      <c r="SHK3" s="125"/>
      <c r="SHL3" s="125"/>
      <c r="SHM3" s="125"/>
      <c r="SHN3" s="125"/>
      <c r="SHO3" s="125"/>
      <c r="SHP3" s="125"/>
      <c r="SHQ3" s="125"/>
      <c r="SHR3" s="125"/>
      <c r="SHS3" s="125"/>
      <c r="SHT3" s="125"/>
      <c r="SHU3" s="125"/>
      <c r="SHV3" s="125"/>
      <c r="SHW3" s="125"/>
      <c r="SHX3" s="125"/>
      <c r="SHY3" s="125"/>
      <c r="SHZ3" s="125"/>
      <c r="SIA3" s="125"/>
      <c r="SIC3" s="125"/>
      <c r="SID3" s="125"/>
      <c r="SIE3" s="125"/>
      <c r="SIF3" s="125"/>
      <c r="SIG3" s="125"/>
      <c r="SIH3" s="125"/>
      <c r="SII3" s="125"/>
      <c r="SIJ3" s="125"/>
      <c r="SIK3" s="125"/>
      <c r="SIL3" s="125"/>
      <c r="SIM3" s="125"/>
      <c r="SIN3" s="125"/>
      <c r="SIO3" s="125"/>
      <c r="SIP3" s="125"/>
      <c r="SIQ3" s="125"/>
      <c r="SIR3" s="125"/>
      <c r="SIS3" s="125"/>
      <c r="SIT3" s="125"/>
      <c r="SIU3" s="125"/>
      <c r="SIV3" s="125"/>
      <c r="SIW3" s="125"/>
      <c r="SIX3" s="125"/>
      <c r="SIY3" s="125"/>
      <c r="SJA3" s="125"/>
      <c r="SJB3" s="125"/>
      <c r="SJC3" s="125"/>
      <c r="SJD3" s="125"/>
      <c r="SJE3" s="125"/>
      <c r="SJF3" s="125"/>
      <c r="SJG3" s="125"/>
      <c r="SJH3" s="125"/>
      <c r="SJI3" s="125"/>
      <c r="SJJ3" s="125"/>
      <c r="SJK3" s="125"/>
      <c r="SJL3" s="125"/>
      <c r="SJM3" s="125"/>
      <c r="SJN3" s="125"/>
      <c r="SJO3" s="125"/>
      <c r="SJP3" s="125"/>
      <c r="SJQ3" s="125"/>
      <c r="SJR3" s="125"/>
      <c r="SJS3" s="125"/>
      <c r="SJT3" s="125"/>
      <c r="SJU3" s="125"/>
      <c r="SJV3" s="125"/>
      <c r="SJW3" s="125"/>
      <c r="SJY3" s="125"/>
      <c r="SJZ3" s="125"/>
      <c r="SKA3" s="125"/>
      <c r="SKB3" s="125"/>
      <c r="SKC3" s="125"/>
      <c r="SKD3" s="125"/>
      <c r="SKE3" s="125"/>
      <c r="SKF3" s="125"/>
      <c r="SKG3" s="125"/>
      <c r="SKH3" s="125"/>
      <c r="SKI3" s="125"/>
      <c r="SKJ3" s="125"/>
      <c r="SKK3" s="125"/>
      <c r="SKL3" s="125"/>
      <c r="SKM3" s="125"/>
      <c r="SKN3" s="125"/>
      <c r="SKO3" s="125"/>
      <c r="SKP3" s="125"/>
      <c r="SKQ3" s="125"/>
      <c r="SKR3" s="125"/>
      <c r="SKS3" s="125"/>
      <c r="SKT3" s="125"/>
      <c r="SKU3" s="125"/>
      <c r="SKW3" s="125"/>
      <c r="SKX3" s="125"/>
      <c r="SKY3" s="125"/>
      <c r="SKZ3" s="125"/>
      <c r="SLA3" s="125"/>
      <c r="SLB3" s="125"/>
      <c r="SLC3" s="125"/>
      <c r="SLD3" s="125"/>
      <c r="SLE3" s="125"/>
      <c r="SLF3" s="125"/>
      <c r="SLG3" s="125"/>
      <c r="SLH3" s="125"/>
      <c r="SLI3" s="125"/>
      <c r="SLJ3" s="125"/>
      <c r="SLK3" s="125"/>
      <c r="SLL3" s="125"/>
      <c r="SLM3" s="125"/>
      <c r="SLN3" s="125"/>
      <c r="SLO3" s="125"/>
      <c r="SLP3" s="125"/>
      <c r="SLQ3" s="125"/>
      <c r="SLR3" s="125"/>
      <c r="SLS3" s="125"/>
      <c r="SLU3" s="125"/>
      <c r="SLV3" s="125"/>
      <c r="SLW3" s="125"/>
      <c r="SLX3" s="125"/>
      <c r="SLY3" s="125"/>
      <c r="SLZ3" s="125"/>
      <c r="SMA3" s="125"/>
      <c r="SMB3" s="125"/>
      <c r="SMC3" s="125"/>
      <c r="SMD3" s="125"/>
      <c r="SME3" s="125"/>
      <c r="SMF3" s="125"/>
      <c r="SMG3" s="125"/>
      <c r="SMH3" s="125"/>
      <c r="SMI3" s="125"/>
      <c r="SMJ3" s="125"/>
      <c r="SMK3" s="125"/>
      <c r="SML3" s="125"/>
      <c r="SMM3" s="125"/>
      <c r="SMN3" s="125"/>
      <c r="SMO3" s="125"/>
      <c r="SMP3" s="125"/>
      <c r="SMQ3" s="125"/>
      <c r="SMS3" s="125"/>
      <c r="SMT3" s="125"/>
      <c r="SMU3" s="125"/>
      <c r="SMV3" s="125"/>
      <c r="SMW3" s="125"/>
      <c r="SMX3" s="125"/>
      <c r="SMY3" s="125"/>
      <c r="SMZ3" s="125"/>
      <c r="SNA3" s="125"/>
      <c r="SNB3" s="125"/>
      <c r="SNC3" s="125"/>
      <c r="SND3" s="125"/>
      <c r="SNE3" s="125"/>
      <c r="SNF3" s="125"/>
      <c r="SNG3" s="125"/>
      <c r="SNH3" s="125"/>
      <c r="SNI3" s="125"/>
      <c r="SNJ3" s="125"/>
      <c r="SNK3" s="125"/>
      <c r="SNL3" s="125"/>
      <c r="SNM3" s="125"/>
      <c r="SNN3" s="125"/>
      <c r="SNO3" s="125"/>
      <c r="SNQ3" s="125"/>
      <c r="SNR3" s="125"/>
      <c r="SNS3" s="125"/>
      <c r="SNT3" s="125"/>
      <c r="SNU3" s="125"/>
      <c r="SNV3" s="125"/>
      <c r="SNW3" s="125"/>
      <c r="SNX3" s="125"/>
      <c r="SNY3" s="125"/>
      <c r="SNZ3" s="125"/>
      <c r="SOA3" s="125"/>
      <c r="SOB3" s="125"/>
      <c r="SOC3" s="125"/>
      <c r="SOD3" s="125"/>
      <c r="SOE3" s="125"/>
      <c r="SOF3" s="125"/>
      <c r="SOG3" s="125"/>
      <c r="SOH3" s="125"/>
      <c r="SOI3" s="125"/>
      <c r="SOJ3" s="125"/>
      <c r="SOK3" s="125"/>
      <c r="SOL3" s="125"/>
      <c r="SOM3" s="125"/>
      <c r="SOO3" s="125"/>
      <c r="SOP3" s="125"/>
      <c r="SOQ3" s="125"/>
      <c r="SOR3" s="125"/>
      <c r="SOS3" s="125"/>
      <c r="SOT3" s="125"/>
      <c r="SOU3" s="125"/>
      <c r="SOV3" s="125"/>
      <c r="SOW3" s="125"/>
      <c r="SOX3" s="125"/>
      <c r="SOY3" s="125"/>
      <c r="SOZ3" s="125"/>
      <c r="SPA3" s="125"/>
      <c r="SPB3" s="125"/>
      <c r="SPC3" s="125"/>
      <c r="SPD3" s="125"/>
      <c r="SPE3" s="125"/>
      <c r="SPF3" s="125"/>
      <c r="SPG3" s="125"/>
      <c r="SPH3" s="125"/>
      <c r="SPI3" s="125"/>
      <c r="SPJ3" s="125"/>
      <c r="SPK3" s="125"/>
      <c r="SPM3" s="125"/>
      <c r="SPN3" s="125"/>
      <c r="SPO3" s="125"/>
      <c r="SPP3" s="125"/>
      <c r="SPQ3" s="125"/>
      <c r="SPR3" s="125"/>
      <c r="SPS3" s="125"/>
      <c r="SPT3" s="125"/>
      <c r="SPU3" s="125"/>
      <c r="SPV3" s="125"/>
      <c r="SPW3" s="125"/>
      <c r="SPX3" s="125"/>
      <c r="SPY3" s="125"/>
      <c r="SPZ3" s="125"/>
      <c r="SQA3" s="125"/>
      <c r="SQB3" s="125"/>
      <c r="SQC3" s="125"/>
      <c r="SQD3" s="125"/>
      <c r="SQE3" s="125"/>
      <c r="SQF3" s="125"/>
      <c r="SQG3" s="125"/>
      <c r="SQH3" s="125"/>
      <c r="SQI3" s="125"/>
      <c r="SQK3" s="125"/>
      <c r="SQL3" s="125"/>
      <c r="SQM3" s="125"/>
      <c r="SQN3" s="125"/>
      <c r="SQO3" s="125"/>
      <c r="SQP3" s="125"/>
      <c r="SQQ3" s="125"/>
      <c r="SQR3" s="125"/>
      <c r="SQS3" s="125"/>
      <c r="SQT3" s="125"/>
      <c r="SQU3" s="125"/>
      <c r="SQV3" s="125"/>
      <c r="SQW3" s="125"/>
      <c r="SQX3" s="125"/>
      <c r="SQY3" s="125"/>
      <c r="SQZ3" s="125"/>
      <c r="SRA3" s="125"/>
      <c r="SRB3" s="125"/>
      <c r="SRC3" s="125"/>
      <c r="SRD3" s="125"/>
      <c r="SRE3" s="125"/>
      <c r="SRF3" s="125"/>
      <c r="SRG3" s="125"/>
      <c r="SRI3" s="125"/>
      <c r="SRJ3" s="125"/>
      <c r="SRK3" s="125"/>
      <c r="SRL3" s="125"/>
      <c r="SRM3" s="125"/>
      <c r="SRN3" s="125"/>
      <c r="SRO3" s="125"/>
      <c r="SRP3" s="125"/>
      <c r="SRQ3" s="125"/>
      <c r="SRR3" s="125"/>
      <c r="SRS3" s="125"/>
      <c r="SRT3" s="125"/>
      <c r="SRU3" s="125"/>
      <c r="SRV3" s="125"/>
      <c r="SRW3" s="125"/>
      <c r="SRX3" s="125"/>
      <c r="SRY3" s="125"/>
      <c r="SRZ3" s="125"/>
      <c r="SSA3" s="125"/>
      <c r="SSB3" s="125"/>
      <c r="SSC3" s="125"/>
      <c r="SSD3" s="125"/>
      <c r="SSE3" s="125"/>
      <c r="SSG3" s="125"/>
      <c r="SSH3" s="125"/>
      <c r="SSI3" s="125"/>
      <c r="SSJ3" s="125"/>
      <c r="SSK3" s="125"/>
      <c r="SSL3" s="125"/>
      <c r="SSM3" s="125"/>
      <c r="SSN3" s="125"/>
      <c r="SSO3" s="125"/>
      <c r="SSP3" s="125"/>
      <c r="SSQ3" s="125"/>
      <c r="SSR3" s="125"/>
      <c r="SSS3" s="125"/>
      <c r="SST3" s="125"/>
      <c r="SSU3" s="125"/>
      <c r="SSV3" s="125"/>
      <c r="SSW3" s="125"/>
      <c r="SSX3" s="125"/>
      <c r="SSY3" s="125"/>
      <c r="SSZ3" s="125"/>
      <c r="STA3" s="125"/>
      <c r="STB3" s="125"/>
      <c r="STC3" s="125"/>
      <c r="STE3" s="125"/>
      <c r="STF3" s="125"/>
      <c r="STG3" s="125"/>
      <c r="STH3" s="125"/>
      <c r="STI3" s="125"/>
      <c r="STJ3" s="125"/>
      <c r="STK3" s="125"/>
      <c r="STL3" s="125"/>
      <c r="STM3" s="125"/>
      <c r="STN3" s="125"/>
      <c r="STO3" s="125"/>
      <c r="STP3" s="125"/>
      <c r="STQ3" s="125"/>
      <c r="STR3" s="125"/>
      <c r="STS3" s="125"/>
      <c r="STT3" s="125"/>
      <c r="STU3" s="125"/>
      <c r="STV3" s="125"/>
      <c r="STW3" s="125"/>
      <c r="STX3" s="125"/>
      <c r="STY3" s="125"/>
      <c r="STZ3" s="125"/>
      <c r="SUA3" s="125"/>
      <c r="SUC3" s="125"/>
      <c r="SUD3" s="125"/>
      <c r="SUE3" s="125"/>
      <c r="SUF3" s="125"/>
      <c r="SUG3" s="125"/>
      <c r="SUH3" s="125"/>
      <c r="SUI3" s="125"/>
      <c r="SUJ3" s="125"/>
      <c r="SUK3" s="125"/>
      <c r="SUL3" s="125"/>
      <c r="SUM3" s="125"/>
      <c r="SUN3" s="125"/>
      <c r="SUO3" s="125"/>
      <c r="SUP3" s="125"/>
      <c r="SUQ3" s="125"/>
      <c r="SUR3" s="125"/>
      <c r="SUS3" s="125"/>
      <c r="SUT3" s="125"/>
      <c r="SUU3" s="125"/>
      <c r="SUV3" s="125"/>
      <c r="SUW3" s="125"/>
      <c r="SUX3" s="125"/>
      <c r="SUY3" s="125"/>
      <c r="SVA3" s="125"/>
      <c r="SVB3" s="125"/>
      <c r="SVC3" s="125"/>
      <c r="SVD3" s="125"/>
      <c r="SVE3" s="125"/>
      <c r="SVF3" s="125"/>
      <c r="SVG3" s="125"/>
      <c r="SVH3" s="125"/>
      <c r="SVI3" s="125"/>
      <c r="SVJ3" s="125"/>
      <c r="SVK3" s="125"/>
      <c r="SVL3" s="125"/>
      <c r="SVM3" s="125"/>
      <c r="SVN3" s="125"/>
      <c r="SVO3" s="125"/>
      <c r="SVP3" s="125"/>
      <c r="SVQ3" s="125"/>
      <c r="SVR3" s="125"/>
      <c r="SVS3" s="125"/>
      <c r="SVT3" s="125"/>
      <c r="SVU3" s="125"/>
      <c r="SVV3" s="125"/>
      <c r="SVW3" s="125"/>
      <c r="SVY3" s="125"/>
      <c r="SVZ3" s="125"/>
      <c r="SWA3" s="125"/>
      <c r="SWB3" s="125"/>
      <c r="SWC3" s="125"/>
      <c r="SWD3" s="125"/>
      <c r="SWE3" s="125"/>
      <c r="SWF3" s="125"/>
      <c r="SWG3" s="125"/>
      <c r="SWH3" s="125"/>
      <c r="SWI3" s="125"/>
      <c r="SWJ3" s="125"/>
      <c r="SWK3" s="125"/>
      <c r="SWL3" s="125"/>
      <c r="SWM3" s="125"/>
      <c r="SWN3" s="125"/>
      <c r="SWO3" s="125"/>
      <c r="SWP3" s="125"/>
      <c r="SWQ3" s="125"/>
      <c r="SWR3" s="125"/>
      <c r="SWS3" s="125"/>
      <c r="SWT3" s="125"/>
      <c r="SWU3" s="125"/>
      <c r="SWW3" s="125"/>
      <c r="SWX3" s="125"/>
      <c r="SWY3" s="125"/>
      <c r="SWZ3" s="125"/>
      <c r="SXA3" s="125"/>
      <c r="SXB3" s="125"/>
      <c r="SXC3" s="125"/>
      <c r="SXD3" s="125"/>
      <c r="SXE3" s="125"/>
      <c r="SXF3" s="125"/>
      <c r="SXG3" s="125"/>
      <c r="SXH3" s="125"/>
      <c r="SXI3" s="125"/>
      <c r="SXJ3" s="125"/>
      <c r="SXK3" s="125"/>
      <c r="SXL3" s="125"/>
      <c r="SXM3" s="125"/>
      <c r="SXN3" s="125"/>
      <c r="SXO3" s="125"/>
      <c r="SXP3" s="125"/>
      <c r="SXQ3" s="125"/>
      <c r="SXR3" s="125"/>
      <c r="SXS3" s="125"/>
      <c r="SXU3" s="125"/>
      <c r="SXV3" s="125"/>
      <c r="SXW3" s="125"/>
      <c r="SXX3" s="125"/>
      <c r="SXY3" s="125"/>
      <c r="SXZ3" s="125"/>
      <c r="SYA3" s="125"/>
      <c r="SYB3" s="125"/>
      <c r="SYC3" s="125"/>
      <c r="SYD3" s="125"/>
      <c r="SYE3" s="125"/>
      <c r="SYF3" s="125"/>
      <c r="SYG3" s="125"/>
      <c r="SYH3" s="125"/>
      <c r="SYI3" s="125"/>
      <c r="SYJ3" s="125"/>
      <c r="SYK3" s="125"/>
      <c r="SYL3" s="125"/>
      <c r="SYM3" s="125"/>
      <c r="SYN3" s="125"/>
      <c r="SYO3" s="125"/>
      <c r="SYP3" s="125"/>
      <c r="SYQ3" s="125"/>
      <c r="SYS3" s="125"/>
      <c r="SYT3" s="125"/>
      <c r="SYU3" s="125"/>
      <c r="SYV3" s="125"/>
      <c r="SYW3" s="125"/>
      <c r="SYX3" s="125"/>
      <c r="SYY3" s="125"/>
      <c r="SYZ3" s="125"/>
      <c r="SZA3" s="125"/>
      <c r="SZB3" s="125"/>
      <c r="SZC3" s="125"/>
      <c r="SZD3" s="125"/>
      <c r="SZE3" s="125"/>
      <c r="SZF3" s="125"/>
      <c r="SZG3" s="125"/>
      <c r="SZH3" s="125"/>
      <c r="SZI3" s="125"/>
      <c r="SZJ3" s="125"/>
      <c r="SZK3" s="125"/>
      <c r="SZL3" s="125"/>
      <c r="SZM3" s="125"/>
      <c r="SZN3" s="125"/>
      <c r="SZO3" s="125"/>
      <c r="SZQ3" s="125"/>
      <c r="SZR3" s="125"/>
      <c r="SZS3" s="125"/>
      <c r="SZT3" s="125"/>
      <c r="SZU3" s="125"/>
      <c r="SZV3" s="125"/>
      <c r="SZW3" s="125"/>
      <c r="SZX3" s="125"/>
      <c r="SZY3" s="125"/>
      <c r="SZZ3" s="125"/>
      <c r="TAA3" s="125"/>
      <c r="TAB3" s="125"/>
      <c r="TAC3" s="125"/>
      <c r="TAD3" s="125"/>
      <c r="TAE3" s="125"/>
      <c r="TAF3" s="125"/>
      <c r="TAG3" s="125"/>
      <c r="TAH3" s="125"/>
      <c r="TAI3" s="125"/>
      <c r="TAJ3" s="125"/>
      <c r="TAK3" s="125"/>
      <c r="TAL3" s="125"/>
      <c r="TAM3" s="125"/>
      <c r="TAO3" s="125"/>
      <c r="TAP3" s="125"/>
      <c r="TAQ3" s="125"/>
      <c r="TAR3" s="125"/>
      <c r="TAS3" s="125"/>
      <c r="TAT3" s="125"/>
      <c r="TAU3" s="125"/>
      <c r="TAV3" s="125"/>
      <c r="TAW3" s="125"/>
      <c r="TAX3" s="125"/>
      <c r="TAY3" s="125"/>
      <c r="TAZ3" s="125"/>
      <c r="TBA3" s="125"/>
      <c r="TBB3" s="125"/>
      <c r="TBC3" s="125"/>
      <c r="TBD3" s="125"/>
      <c r="TBE3" s="125"/>
      <c r="TBF3" s="125"/>
      <c r="TBG3" s="125"/>
      <c r="TBH3" s="125"/>
      <c r="TBI3" s="125"/>
      <c r="TBJ3" s="125"/>
      <c r="TBK3" s="125"/>
      <c r="TBM3" s="125"/>
      <c r="TBN3" s="125"/>
      <c r="TBO3" s="125"/>
      <c r="TBP3" s="125"/>
      <c r="TBQ3" s="125"/>
      <c r="TBR3" s="125"/>
      <c r="TBS3" s="125"/>
      <c r="TBT3" s="125"/>
      <c r="TBU3" s="125"/>
      <c r="TBV3" s="125"/>
      <c r="TBW3" s="125"/>
      <c r="TBX3" s="125"/>
      <c r="TBY3" s="125"/>
      <c r="TBZ3" s="125"/>
      <c r="TCA3" s="125"/>
      <c r="TCB3" s="125"/>
      <c r="TCC3" s="125"/>
      <c r="TCD3" s="125"/>
      <c r="TCE3" s="125"/>
      <c r="TCF3" s="125"/>
      <c r="TCG3" s="125"/>
      <c r="TCH3" s="125"/>
      <c r="TCI3" s="125"/>
      <c r="TCK3" s="125"/>
      <c r="TCL3" s="125"/>
      <c r="TCM3" s="125"/>
      <c r="TCN3" s="125"/>
      <c r="TCO3" s="125"/>
      <c r="TCP3" s="125"/>
      <c r="TCQ3" s="125"/>
      <c r="TCR3" s="125"/>
      <c r="TCS3" s="125"/>
      <c r="TCT3" s="125"/>
      <c r="TCU3" s="125"/>
      <c r="TCV3" s="125"/>
      <c r="TCW3" s="125"/>
      <c r="TCX3" s="125"/>
      <c r="TCY3" s="125"/>
      <c r="TCZ3" s="125"/>
      <c r="TDA3" s="125"/>
      <c r="TDB3" s="125"/>
      <c r="TDC3" s="125"/>
      <c r="TDD3" s="125"/>
      <c r="TDE3" s="125"/>
      <c r="TDF3" s="125"/>
      <c r="TDG3" s="125"/>
      <c r="TDI3" s="125"/>
      <c r="TDJ3" s="125"/>
      <c r="TDK3" s="125"/>
      <c r="TDL3" s="125"/>
      <c r="TDM3" s="125"/>
      <c r="TDN3" s="125"/>
      <c r="TDO3" s="125"/>
      <c r="TDP3" s="125"/>
      <c r="TDQ3" s="125"/>
      <c r="TDR3" s="125"/>
      <c r="TDS3" s="125"/>
      <c r="TDT3" s="125"/>
      <c r="TDU3" s="125"/>
      <c r="TDV3" s="125"/>
      <c r="TDW3" s="125"/>
      <c r="TDX3" s="125"/>
      <c r="TDY3" s="125"/>
      <c r="TDZ3" s="125"/>
      <c r="TEA3" s="125"/>
      <c r="TEB3" s="125"/>
      <c r="TEC3" s="125"/>
      <c r="TED3" s="125"/>
      <c r="TEE3" s="125"/>
      <c r="TEG3" s="125"/>
      <c r="TEH3" s="125"/>
      <c r="TEI3" s="125"/>
      <c r="TEJ3" s="125"/>
      <c r="TEK3" s="125"/>
      <c r="TEL3" s="125"/>
      <c r="TEM3" s="125"/>
      <c r="TEN3" s="125"/>
      <c r="TEO3" s="125"/>
      <c r="TEP3" s="125"/>
      <c r="TEQ3" s="125"/>
      <c r="TER3" s="125"/>
      <c r="TES3" s="125"/>
      <c r="TET3" s="125"/>
      <c r="TEU3" s="125"/>
      <c r="TEV3" s="125"/>
      <c r="TEW3" s="125"/>
      <c r="TEX3" s="125"/>
      <c r="TEY3" s="125"/>
      <c r="TEZ3" s="125"/>
      <c r="TFA3" s="125"/>
      <c r="TFB3" s="125"/>
      <c r="TFC3" s="125"/>
      <c r="TFE3" s="125"/>
      <c r="TFF3" s="125"/>
      <c r="TFG3" s="125"/>
      <c r="TFH3" s="125"/>
      <c r="TFI3" s="125"/>
      <c r="TFJ3" s="125"/>
      <c r="TFK3" s="125"/>
      <c r="TFL3" s="125"/>
      <c r="TFM3" s="125"/>
      <c r="TFN3" s="125"/>
      <c r="TFO3" s="125"/>
      <c r="TFP3" s="125"/>
      <c r="TFQ3" s="125"/>
      <c r="TFR3" s="125"/>
      <c r="TFS3" s="125"/>
      <c r="TFT3" s="125"/>
      <c r="TFU3" s="125"/>
      <c r="TFV3" s="125"/>
      <c r="TFW3" s="125"/>
      <c r="TFX3" s="125"/>
      <c r="TFY3" s="125"/>
      <c r="TFZ3" s="125"/>
      <c r="TGA3" s="125"/>
      <c r="TGC3" s="125"/>
      <c r="TGD3" s="125"/>
      <c r="TGE3" s="125"/>
      <c r="TGF3" s="125"/>
      <c r="TGG3" s="125"/>
      <c r="TGH3" s="125"/>
      <c r="TGI3" s="125"/>
      <c r="TGJ3" s="125"/>
      <c r="TGK3" s="125"/>
      <c r="TGL3" s="125"/>
      <c r="TGM3" s="125"/>
      <c r="TGN3" s="125"/>
      <c r="TGO3" s="125"/>
      <c r="TGP3" s="125"/>
      <c r="TGQ3" s="125"/>
      <c r="TGR3" s="125"/>
      <c r="TGS3" s="125"/>
      <c r="TGT3" s="125"/>
      <c r="TGU3" s="125"/>
      <c r="TGV3" s="125"/>
      <c r="TGW3" s="125"/>
      <c r="TGX3" s="125"/>
      <c r="TGY3" s="125"/>
      <c r="THA3" s="125"/>
      <c r="THB3" s="125"/>
      <c r="THC3" s="125"/>
      <c r="THD3" s="125"/>
      <c r="THE3" s="125"/>
      <c r="THF3" s="125"/>
      <c r="THG3" s="125"/>
      <c r="THH3" s="125"/>
      <c r="THI3" s="125"/>
      <c r="THJ3" s="125"/>
      <c r="THK3" s="125"/>
      <c r="THL3" s="125"/>
      <c r="THM3" s="125"/>
      <c r="THN3" s="125"/>
      <c r="THO3" s="125"/>
      <c r="THP3" s="125"/>
      <c r="THQ3" s="125"/>
      <c r="THR3" s="125"/>
      <c r="THS3" s="125"/>
      <c r="THT3" s="125"/>
      <c r="THU3" s="125"/>
      <c r="THV3" s="125"/>
      <c r="THW3" s="125"/>
      <c r="THY3" s="125"/>
      <c r="THZ3" s="125"/>
      <c r="TIA3" s="125"/>
      <c r="TIB3" s="125"/>
      <c r="TIC3" s="125"/>
      <c r="TID3" s="125"/>
      <c r="TIE3" s="125"/>
      <c r="TIF3" s="125"/>
      <c r="TIG3" s="125"/>
      <c r="TIH3" s="125"/>
      <c r="TII3" s="125"/>
      <c r="TIJ3" s="125"/>
      <c r="TIK3" s="125"/>
      <c r="TIL3" s="125"/>
      <c r="TIM3" s="125"/>
      <c r="TIN3" s="125"/>
      <c r="TIO3" s="125"/>
      <c r="TIP3" s="125"/>
      <c r="TIQ3" s="125"/>
      <c r="TIR3" s="125"/>
      <c r="TIS3" s="125"/>
      <c r="TIT3" s="125"/>
      <c r="TIU3" s="125"/>
      <c r="TIW3" s="125"/>
      <c r="TIX3" s="125"/>
      <c r="TIY3" s="125"/>
      <c r="TIZ3" s="125"/>
      <c r="TJA3" s="125"/>
      <c r="TJB3" s="125"/>
      <c r="TJC3" s="125"/>
      <c r="TJD3" s="125"/>
      <c r="TJE3" s="125"/>
      <c r="TJF3" s="125"/>
      <c r="TJG3" s="125"/>
      <c r="TJH3" s="125"/>
      <c r="TJI3" s="125"/>
      <c r="TJJ3" s="125"/>
      <c r="TJK3" s="125"/>
      <c r="TJL3" s="125"/>
      <c r="TJM3" s="125"/>
      <c r="TJN3" s="125"/>
      <c r="TJO3" s="125"/>
      <c r="TJP3" s="125"/>
      <c r="TJQ3" s="125"/>
      <c r="TJR3" s="125"/>
      <c r="TJS3" s="125"/>
      <c r="TJU3" s="125"/>
      <c r="TJV3" s="125"/>
      <c r="TJW3" s="125"/>
      <c r="TJX3" s="125"/>
      <c r="TJY3" s="125"/>
      <c r="TJZ3" s="125"/>
      <c r="TKA3" s="125"/>
      <c r="TKB3" s="125"/>
      <c r="TKC3" s="125"/>
      <c r="TKD3" s="125"/>
      <c r="TKE3" s="125"/>
      <c r="TKF3" s="125"/>
      <c r="TKG3" s="125"/>
      <c r="TKH3" s="125"/>
      <c r="TKI3" s="125"/>
      <c r="TKJ3" s="125"/>
      <c r="TKK3" s="125"/>
      <c r="TKL3" s="125"/>
      <c r="TKM3" s="125"/>
      <c r="TKN3" s="125"/>
      <c r="TKO3" s="125"/>
      <c r="TKP3" s="125"/>
      <c r="TKQ3" s="125"/>
      <c r="TKS3" s="125"/>
      <c r="TKT3" s="125"/>
      <c r="TKU3" s="125"/>
      <c r="TKV3" s="125"/>
      <c r="TKW3" s="125"/>
      <c r="TKX3" s="125"/>
      <c r="TKY3" s="125"/>
      <c r="TKZ3" s="125"/>
      <c r="TLA3" s="125"/>
      <c r="TLB3" s="125"/>
      <c r="TLC3" s="125"/>
      <c r="TLD3" s="125"/>
      <c r="TLE3" s="125"/>
      <c r="TLF3" s="125"/>
      <c r="TLG3" s="125"/>
      <c r="TLH3" s="125"/>
      <c r="TLI3" s="125"/>
      <c r="TLJ3" s="125"/>
      <c r="TLK3" s="125"/>
      <c r="TLL3" s="125"/>
      <c r="TLM3" s="125"/>
      <c r="TLN3" s="125"/>
      <c r="TLO3" s="125"/>
      <c r="TLQ3" s="125"/>
      <c r="TLR3" s="125"/>
      <c r="TLS3" s="125"/>
      <c r="TLT3" s="125"/>
      <c r="TLU3" s="125"/>
      <c r="TLV3" s="125"/>
      <c r="TLW3" s="125"/>
      <c r="TLX3" s="125"/>
      <c r="TLY3" s="125"/>
      <c r="TLZ3" s="125"/>
      <c r="TMA3" s="125"/>
      <c r="TMB3" s="125"/>
      <c r="TMC3" s="125"/>
      <c r="TMD3" s="125"/>
      <c r="TME3" s="125"/>
      <c r="TMF3" s="125"/>
      <c r="TMG3" s="125"/>
      <c r="TMH3" s="125"/>
      <c r="TMI3" s="125"/>
      <c r="TMJ3" s="125"/>
      <c r="TMK3" s="125"/>
      <c r="TML3" s="125"/>
      <c r="TMM3" s="125"/>
      <c r="TMO3" s="125"/>
      <c r="TMP3" s="125"/>
      <c r="TMQ3" s="125"/>
      <c r="TMR3" s="125"/>
      <c r="TMS3" s="125"/>
      <c r="TMT3" s="125"/>
      <c r="TMU3" s="125"/>
      <c r="TMV3" s="125"/>
      <c r="TMW3" s="125"/>
      <c r="TMX3" s="125"/>
      <c r="TMY3" s="125"/>
      <c r="TMZ3" s="125"/>
      <c r="TNA3" s="125"/>
      <c r="TNB3" s="125"/>
      <c r="TNC3" s="125"/>
      <c r="TND3" s="125"/>
      <c r="TNE3" s="125"/>
      <c r="TNF3" s="125"/>
      <c r="TNG3" s="125"/>
      <c r="TNH3" s="125"/>
      <c r="TNI3" s="125"/>
      <c r="TNJ3" s="125"/>
      <c r="TNK3" s="125"/>
      <c r="TNM3" s="125"/>
      <c r="TNN3" s="125"/>
      <c r="TNO3" s="125"/>
      <c r="TNP3" s="125"/>
      <c r="TNQ3" s="125"/>
      <c r="TNR3" s="125"/>
      <c r="TNS3" s="125"/>
      <c r="TNT3" s="125"/>
      <c r="TNU3" s="125"/>
      <c r="TNV3" s="125"/>
      <c r="TNW3" s="125"/>
      <c r="TNX3" s="125"/>
      <c r="TNY3" s="125"/>
      <c r="TNZ3" s="125"/>
      <c r="TOA3" s="125"/>
      <c r="TOB3" s="125"/>
      <c r="TOC3" s="125"/>
      <c r="TOD3" s="125"/>
      <c r="TOE3" s="125"/>
      <c r="TOF3" s="125"/>
      <c r="TOG3" s="125"/>
      <c r="TOH3" s="125"/>
      <c r="TOI3" s="125"/>
      <c r="TOK3" s="125"/>
      <c r="TOL3" s="125"/>
      <c r="TOM3" s="125"/>
      <c r="TON3" s="125"/>
      <c r="TOO3" s="125"/>
      <c r="TOP3" s="125"/>
      <c r="TOQ3" s="125"/>
      <c r="TOR3" s="125"/>
      <c r="TOS3" s="125"/>
      <c r="TOT3" s="125"/>
      <c r="TOU3" s="125"/>
      <c r="TOV3" s="125"/>
      <c r="TOW3" s="125"/>
      <c r="TOX3" s="125"/>
      <c r="TOY3" s="125"/>
      <c r="TOZ3" s="125"/>
      <c r="TPA3" s="125"/>
      <c r="TPB3" s="125"/>
      <c r="TPC3" s="125"/>
      <c r="TPD3" s="125"/>
      <c r="TPE3" s="125"/>
      <c r="TPF3" s="125"/>
      <c r="TPG3" s="125"/>
      <c r="TPI3" s="125"/>
      <c r="TPJ3" s="125"/>
      <c r="TPK3" s="125"/>
      <c r="TPL3" s="125"/>
      <c r="TPM3" s="125"/>
      <c r="TPN3" s="125"/>
      <c r="TPO3" s="125"/>
      <c r="TPP3" s="125"/>
      <c r="TPQ3" s="125"/>
      <c r="TPR3" s="125"/>
      <c r="TPS3" s="125"/>
      <c r="TPT3" s="125"/>
      <c r="TPU3" s="125"/>
      <c r="TPV3" s="125"/>
      <c r="TPW3" s="125"/>
      <c r="TPX3" s="125"/>
      <c r="TPY3" s="125"/>
      <c r="TPZ3" s="125"/>
      <c r="TQA3" s="125"/>
      <c r="TQB3" s="125"/>
      <c r="TQC3" s="125"/>
      <c r="TQD3" s="125"/>
      <c r="TQE3" s="125"/>
      <c r="TQG3" s="125"/>
      <c r="TQH3" s="125"/>
      <c r="TQI3" s="125"/>
      <c r="TQJ3" s="125"/>
      <c r="TQK3" s="125"/>
      <c r="TQL3" s="125"/>
      <c r="TQM3" s="125"/>
      <c r="TQN3" s="125"/>
      <c r="TQO3" s="125"/>
      <c r="TQP3" s="125"/>
      <c r="TQQ3" s="125"/>
      <c r="TQR3" s="125"/>
      <c r="TQS3" s="125"/>
      <c r="TQT3" s="125"/>
      <c r="TQU3" s="125"/>
      <c r="TQV3" s="125"/>
      <c r="TQW3" s="125"/>
      <c r="TQX3" s="125"/>
      <c r="TQY3" s="125"/>
      <c r="TQZ3" s="125"/>
      <c r="TRA3" s="125"/>
      <c r="TRB3" s="125"/>
      <c r="TRC3" s="125"/>
      <c r="TRE3" s="125"/>
      <c r="TRF3" s="125"/>
      <c r="TRG3" s="125"/>
      <c r="TRH3" s="125"/>
      <c r="TRI3" s="125"/>
      <c r="TRJ3" s="125"/>
      <c r="TRK3" s="125"/>
      <c r="TRL3" s="125"/>
      <c r="TRM3" s="125"/>
      <c r="TRN3" s="125"/>
      <c r="TRO3" s="125"/>
      <c r="TRP3" s="125"/>
      <c r="TRQ3" s="125"/>
      <c r="TRR3" s="125"/>
      <c r="TRS3" s="125"/>
      <c r="TRT3" s="125"/>
      <c r="TRU3" s="125"/>
      <c r="TRV3" s="125"/>
      <c r="TRW3" s="125"/>
      <c r="TRX3" s="125"/>
      <c r="TRY3" s="125"/>
      <c r="TRZ3" s="125"/>
      <c r="TSA3" s="125"/>
      <c r="TSC3" s="125"/>
      <c r="TSD3" s="125"/>
      <c r="TSE3" s="125"/>
      <c r="TSF3" s="125"/>
      <c r="TSG3" s="125"/>
      <c r="TSH3" s="125"/>
      <c r="TSI3" s="125"/>
      <c r="TSJ3" s="125"/>
      <c r="TSK3" s="125"/>
      <c r="TSL3" s="125"/>
      <c r="TSM3" s="125"/>
      <c r="TSN3" s="125"/>
      <c r="TSO3" s="125"/>
      <c r="TSP3" s="125"/>
      <c r="TSQ3" s="125"/>
      <c r="TSR3" s="125"/>
      <c r="TSS3" s="125"/>
      <c r="TST3" s="125"/>
      <c r="TSU3" s="125"/>
      <c r="TSV3" s="125"/>
      <c r="TSW3" s="125"/>
      <c r="TSX3" s="125"/>
      <c r="TSY3" s="125"/>
      <c r="TTA3" s="125"/>
      <c r="TTB3" s="125"/>
      <c r="TTC3" s="125"/>
      <c r="TTD3" s="125"/>
      <c r="TTE3" s="125"/>
      <c r="TTF3" s="125"/>
      <c r="TTG3" s="125"/>
      <c r="TTH3" s="125"/>
      <c r="TTI3" s="125"/>
      <c r="TTJ3" s="125"/>
      <c r="TTK3" s="125"/>
      <c r="TTL3" s="125"/>
      <c r="TTM3" s="125"/>
      <c r="TTN3" s="125"/>
      <c r="TTO3" s="125"/>
      <c r="TTP3" s="125"/>
      <c r="TTQ3" s="125"/>
      <c r="TTR3" s="125"/>
      <c r="TTS3" s="125"/>
      <c r="TTT3" s="125"/>
      <c r="TTU3" s="125"/>
      <c r="TTV3" s="125"/>
      <c r="TTW3" s="125"/>
      <c r="TTY3" s="125"/>
      <c r="TTZ3" s="125"/>
      <c r="TUA3" s="125"/>
      <c r="TUB3" s="125"/>
      <c r="TUC3" s="125"/>
      <c r="TUD3" s="125"/>
      <c r="TUE3" s="125"/>
      <c r="TUF3" s="125"/>
      <c r="TUG3" s="125"/>
      <c r="TUH3" s="125"/>
      <c r="TUI3" s="125"/>
      <c r="TUJ3" s="125"/>
      <c r="TUK3" s="125"/>
      <c r="TUL3" s="125"/>
      <c r="TUM3" s="125"/>
      <c r="TUN3" s="125"/>
      <c r="TUO3" s="125"/>
      <c r="TUP3" s="125"/>
      <c r="TUQ3" s="125"/>
      <c r="TUR3" s="125"/>
      <c r="TUS3" s="125"/>
      <c r="TUT3" s="125"/>
      <c r="TUU3" s="125"/>
      <c r="TUW3" s="125"/>
      <c r="TUX3" s="125"/>
      <c r="TUY3" s="125"/>
      <c r="TUZ3" s="125"/>
      <c r="TVA3" s="125"/>
      <c r="TVB3" s="125"/>
      <c r="TVC3" s="125"/>
      <c r="TVD3" s="125"/>
      <c r="TVE3" s="125"/>
      <c r="TVF3" s="125"/>
      <c r="TVG3" s="125"/>
      <c r="TVH3" s="125"/>
      <c r="TVI3" s="125"/>
      <c r="TVJ3" s="125"/>
      <c r="TVK3" s="125"/>
      <c r="TVL3" s="125"/>
      <c r="TVM3" s="125"/>
      <c r="TVN3" s="125"/>
      <c r="TVO3" s="125"/>
      <c r="TVP3" s="125"/>
      <c r="TVQ3" s="125"/>
      <c r="TVR3" s="125"/>
      <c r="TVS3" s="125"/>
      <c r="TVU3" s="125"/>
      <c r="TVV3" s="125"/>
      <c r="TVW3" s="125"/>
      <c r="TVX3" s="125"/>
      <c r="TVY3" s="125"/>
      <c r="TVZ3" s="125"/>
      <c r="TWA3" s="125"/>
      <c r="TWB3" s="125"/>
      <c r="TWC3" s="125"/>
      <c r="TWD3" s="125"/>
      <c r="TWE3" s="125"/>
      <c r="TWF3" s="125"/>
      <c r="TWG3" s="125"/>
      <c r="TWH3" s="125"/>
      <c r="TWI3" s="125"/>
      <c r="TWJ3" s="125"/>
      <c r="TWK3" s="125"/>
      <c r="TWL3" s="125"/>
      <c r="TWM3" s="125"/>
      <c r="TWN3" s="125"/>
      <c r="TWO3" s="125"/>
      <c r="TWP3" s="125"/>
      <c r="TWQ3" s="125"/>
      <c r="TWS3" s="125"/>
      <c r="TWT3" s="125"/>
      <c r="TWU3" s="125"/>
      <c r="TWV3" s="125"/>
      <c r="TWW3" s="125"/>
      <c r="TWX3" s="125"/>
      <c r="TWY3" s="125"/>
      <c r="TWZ3" s="125"/>
      <c r="TXA3" s="125"/>
      <c r="TXB3" s="125"/>
      <c r="TXC3" s="125"/>
      <c r="TXD3" s="125"/>
      <c r="TXE3" s="125"/>
      <c r="TXF3" s="125"/>
      <c r="TXG3" s="125"/>
      <c r="TXH3" s="125"/>
      <c r="TXI3" s="125"/>
      <c r="TXJ3" s="125"/>
      <c r="TXK3" s="125"/>
      <c r="TXL3" s="125"/>
      <c r="TXM3" s="125"/>
      <c r="TXN3" s="125"/>
      <c r="TXO3" s="125"/>
      <c r="TXQ3" s="125"/>
      <c r="TXR3" s="125"/>
      <c r="TXS3" s="125"/>
      <c r="TXT3" s="125"/>
      <c r="TXU3" s="125"/>
      <c r="TXV3" s="125"/>
      <c r="TXW3" s="125"/>
      <c r="TXX3" s="125"/>
      <c r="TXY3" s="125"/>
      <c r="TXZ3" s="125"/>
      <c r="TYA3" s="125"/>
      <c r="TYB3" s="125"/>
      <c r="TYC3" s="125"/>
      <c r="TYD3" s="125"/>
      <c r="TYE3" s="125"/>
      <c r="TYF3" s="125"/>
      <c r="TYG3" s="125"/>
      <c r="TYH3" s="125"/>
      <c r="TYI3" s="125"/>
      <c r="TYJ3" s="125"/>
      <c r="TYK3" s="125"/>
      <c r="TYL3" s="125"/>
      <c r="TYM3" s="125"/>
      <c r="TYO3" s="125"/>
      <c r="TYP3" s="125"/>
      <c r="TYQ3" s="125"/>
      <c r="TYR3" s="125"/>
      <c r="TYS3" s="125"/>
      <c r="TYT3" s="125"/>
      <c r="TYU3" s="125"/>
      <c r="TYV3" s="125"/>
      <c r="TYW3" s="125"/>
      <c r="TYX3" s="125"/>
      <c r="TYY3" s="125"/>
      <c r="TYZ3" s="125"/>
      <c r="TZA3" s="125"/>
      <c r="TZB3" s="125"/>
      <c r="TZC3" s="125"/>
      <c r="TZD3" s="125"/>
      <c r="TZE3" s="125"/>
      <c r="TZF3" s="125"/>
      <c r="TZG3" s="125"/>
      <c r="TZH3" s="125"/>
      <c r="TZI3" s="125"/>
      <c r="TZJ3" s="125"/>
      <c r="TZK3" s="125"/>
      <c r="TZM3" s="125"/>
      <c r="TZN3" s="125"/>
      <c r="TZO3" s="125"/>
      <c r="TZP3" s="125"/>
      <c r="TZQ3" s="125"/>
      <c r="TZR3" s="125"/>
      <c r="TZS3" s="125"/>
      <c r="TZT3" s="125"/>
      <c r="TZU3" s="125"/>
      <c r="TZV3" s="125"/>
      <c r="TZW3" s="125"/>
      <c r="TZX3" s="125"/>
      <c r="TZY3" s="125"/>
      <c r="TZZ3" s="125"/>
      <c r="UAA3" s="125"/>
      <c r="UAB3" s="125"/>
      <c r="UAC3" s="125"/>
      <c r="UAD3" s="125"/>
      <c r="UAE3" s="125"/>
      <c r="UAF3" s="125"/>
      <c r="UAG3" s="125"/>
      <c r="UAH3" s="125"/>
      <c r="UAI3" s="125"/>
      <c r="UAK3" s="125"/>
      <c r="UAL3" s="125"/>
      <c r="UAM3" s="125"/>
      <c r="UAN3" s="125"/>
      <c r="UAO3" s="125"/>
      <c r="UAP3" s="125"/>
      <c r="UAQ3" s="125"/>
      <c r="UAR3" s="125"/>
      <c r="UAS3" s="125"/>
      <c r="UAT3" s="125"/>
      <c r="UAU3" s="125"/>
      <c r="UAV3" s="125"/>
      <c r="UAW3" s="125"/>
      <c r="UAX3" s="125"/>
      <c r="UAY3" s="125"/>
      <c r="UAZ3" s="125"/>
      <c r="UBA3" s="125"/>
      <c r="UBB3" s="125"/>
      <c r="UBC3" s="125"/>
      <c r="UBD3" s="125"/>
      <c r="UBE3" s="125"/>
      <c r="UBF3" s="125"/>
      <c r="UBG3" s="125"/>
      <c r="UBI3" s="125"/>
      <c r="UBJ3" s="125"/>
      <c r="UBK3" s="125"/>
      <c r="UBL3" s="125"/>
      <c r="UBM3" s="125"/>
      <c r="UBN3" s="125"/>
      <c r="UBO3" s="125"/>
      <c r="UBP3" s="125"/>
      <c r="UBQ3" s="125"/>
      <c r="UBR3" s="125"/>
      <c r="UBS3" s="125"/>
      <c r="UBT3" s="125"/>
      <c r="UBU3" s="125"/>
      <c r="UBV3" s="125"/>
      <c r="UBW3" s="125"/>
      <c r="UBX3" s="125"/>
      <c r="UBY3" s="125"/>
      <c r="UBZ3" s="125"/>
      <c r="UCA3" s="125"/>
      <c r="UCB3" s="125"/>
      <c r="UCC3" s="125"/>
      <c r="UCD3" s="125"/>
      <c r="UCE3" s="125"/>
      <c r="UCG3" s="125"/>
      <c r="UCH3" s="125"/>
      <c r="UCI3" s="125"/>
      <c r="UCJ3" s="125"/>
      <c r="UCK3" s="125"/>
      <c r="UCL3" s="125"/>
      <c r="UCM3" s="125"/>
      <c r="UCN3" s="125"/>
      <c r="UCO3" s="125"/>
      <c r="UCP3" s="125"/>
      <c r="UCQ3" s="125"/>
      <c r="UCR3" s="125"/>
      <c r="UCS3" s="125"/>
      <c r="UCT3" s="125"/>
      <c r="UCU3" s="125"/>
      <c r="UCV3" s="125"/>
      <c r="UCW3" s="125"/>
      <c r="UCX3" s="125"/>
      <c r="UCY3" s="125"/>
      <c r="UCZ3" s="125"/>
      <c r="UDA3" s="125"/>
      <c r="UDB3" s="125"/>
      <c r="UDC3" s="125"/>
      <c r="UDE3" s="125"/>
      <c r="UDF3" s="125"/>
      <c r="UDG3" s="125"/>
      <c r="UDH3" s="125"/>
      <c r="UDI3" s="125"/>
      <c r="UDJ3" s="125"/>
      <c r="UDK3" s="125"/>
      <c r="UDL3" s="125"/>
      <c r="UDM3" s="125"/>
      <c r="UDN3" s="125"/>
      <c r="UDO3" s="125"/>
      <c r="UDP3" s="125"/>
      <c r="UDQ3" s="125"/>
      <c r="UDR3" s="125"/>
      <c r="UDS3" s="125"/>
      <c r="UDT3" s="125"/>
      <c r="UDU3" s="125"/>
      <c r="UDV3" s="125"/>
      <c r="UDW3" s="125"/>
      <c r="UDX3" s="125"/>
      <c r="UDY3" s="125"/>
      <c r="UDZ3" s="125"/>
      <c r="UEA3" s="125"/>
      <c r="UEC3" s="125"/>
      <c r="UED3" s="125"/>
      <c r="UEE3" s="125"/>
      <c r="UEF3" s="125"/>
      <c r="UEG3" s="125"/>
      <c r="UEH3" s="125"/>
      <c r="UEI3" s="125"/>
      <c r="UEJ3" s="125"/>
      <c r="UEK3" s="125"/>
      <c r="UEL3" s="125"/>
      <c r="UEM3" s="125"/>
      <c r="UEN3" s="125"/>
      <c r="UEO3" s="125"/>
      <c r="UEP3" s="125"/>
      <c r="UEQ3" s="125"/>
      <c r="UER3" s="125"/>
      <c r="UES3" s="125"/>
      <c r="UET3" s="125"/>
      <c r="UEU3" s="125"/>
      <c r="UEV3" s="125"/>
      <c r="UEW3" s="125"/>
      <c r="UEX3" s="125"/>
      <c r="UEY3" s="125"/>
      <c r="UFA3" s="125"/>
      <c r="UFB3" s="125"/>
      <c r="UFC3" s="125"/>
      <c r="UFD3" s="125"/>
      <c r="UFE3" s="125"/>
      <c r="UFF3" s="125"/>
      <c r="UFG3" s="125"/>
      <c r="UFH3" s="125"/>
      <c r="UFI3" s="125"/>
      <c r="UFJ3" s="125"/>
      <c r="UFK3" s="125"/>
      <c r="UFL3" s="125"/>
      <c r="UFM3" s="125"/>
      <c r="UFN3" s="125"/>
      <c r="UFO3" s="125"/>
      <c r="UFP3" s="125"/>
      <c r="UFQ3" s="125"/>
      <c r="UFR3" s="125"/>
      <c r="UFS3" s="125"/>
      <c r="UFT3" s="125"/>
      <c r="UFU3" s="125"/>
      <c r="UFV3" s="125"/>
      <c r="UFW3" s="125"/>
      <c r="UFY3" s="125"/>
      <c r="UFZ3" s="125"/>
      <c r="UGA3" s="125"/>
      <c r="UGB3" s="125"/>
      <c r="UGC3" s="125"/>
      <c r="UGD3" s="125"/>
      <c r="UGE3" s="125"/>
      <c r="UGF3" s="125"/>
      <c r="UGG3" s="125"/>
      <c r="UGH3" s="125"/>
      <c r="UGI3" s="125"/>
      <c r="UGJ3" s="125"/>
      <c r="UGK3" s="125"/>
      <c r="UGL3" s="125"/>
      <c r="UGM3" s="125"/>
      <c r="UGN3" s="125"/>
      <c r="UGO3" s="125"/>
      <c r="UGP3" s="125"/>
      <c r="UGQ3" s="125"/>
      <c r="UGR3" s="125"/>
      <c r="UGS3" s="125"/>
      <c r="UGT3" s="125"/>
      <c r="UGU3" s="125"/>
      <c r="UGW3" s="125"/>
      <c r="UGX3" s="125"/>
      <c r="UGY3" s="125"/>
      <c r="UGZ3" s="125"/>
      <c r="UHA3" s="125"/>
      <c r="UHB3" s="125"/>
      <c r="UHC3" s="125"/>
      <c r="UHD3" s="125"/>
      <c r="UHE3" s="125"/>
      <c r="UHF3" s="125"/>
      <c r="UHG3" s="125"/>
      <c r="UHH3" s="125"/>
      <c r="UHI3" s="125"/>
      <c r="UHJ3" s="125"/>
      <c r="UHK3" s="125"/>
      <c r="UHL3" s="125"/>
      <c r="UHM3" s="125"/>
      <c r="UHN3" s="125"/>
      <c r="UHO3" s="125"/>
      <c r="UHP3" s="125"/>
      <c r="UHQ3" s="125"/>
      <c r="UHR3" s="125"/>
      <c r="UHS3" s="125"/>
      <c r="UHU3" s="125"/>
      <c r="UHV3" s="125"/>
      <c r="UHW3" s="125"/>
      <c r="UHX3" s="125"/>
      <c r="UHY3" s="125"/>
      <c r="UHZ3" s="125"/>
      <c r="UIA3" s="125"/>
      <c r="UIB3" s="125"/>
      <c r="UIC3" s="125"/>
      <c r="UID3" s="125"/>
      <c r="UIE3" s="125"/>
      <c r="UIF3" s="125"/>
      <c r="UIG3" s="125"/>
      <c r="UIH3" s="125"/>
      <c r="UII3" s="125"/>
      <c r="UIJ3" s="125"/>
      <c r="UIK3" s="125"/>
      <c r="UIL3" s="125"/>
      <c r="UIM3" s="125"/>
      <c r="UIN3" s="125"/>
      <c r="UIO3" s="125"/>
      <c r="UIP3" s="125"/>
      <c r="UIQ3" s="125"/>
      <c r="UIS3" s="125"/>
      <c r="UIT3" s="125"/>
      <c r="UIU3" s="125"/>
      <c r="UIV3" s="125"/>
      <c r="UIW3" s="125"/>
      <c r="UIX3" s="125"/>
      <c r="UIY3" s="125"/>
      <c r="UIZ3" s="125"/>
      <c r="UJA3" s="125"/>
      <c r="UJB3" s="125"/>
      <c r="UJC3" s="125"/>
      <c r="UJD3" s="125"/>
      <c r="UJE3" s="125"/>
      <c r="UJF3" s="125"/>
      <c r="UJG3" s="125"/>
      <c r="UJH3" s="125"/>
      <c r="UJI3" s="125"/>
      <c r="UJJ3" s="125"/>
      <c r="UJK3" s="125"/>
      <c r="UJL3" s="125"/>
      <c r="UJM3" s="125"/>
      <c r="UJN3" s="125"/>
      <c r="UJO3" s="125"/>
      <c r="UJQ3" s="125"/>
      <c r="UJR3" s="125"/>
      <c r="UJS3" s="125"/>
      <c r="UJT3" s="125"/>
      <c r="UJU3" s="125"/>
      <c r="UJV3" s="125"/>
      <c r="UJW3" s="125"/>
      <c r="UJX3" s="125"/>
      <c r="UJY3" s="125"/>
      <c r="UJZ3" s="125"/>
      <c r="UKA3" s="125"/>
      <c r="UKB3" s="125"/>
      <c r="UKC3" s="125"/>
      <c r="UKD3" s="125"/>
      <c r="UKE3" s="125"/>
      <c r="UKF3" s="125"/>
      <c r="UKG3" s="125"/>
      <c r="UKH3" s="125"/>
      <c r="UKI3" s="125"/>
      <c r="UKJ3" s="125"/>
      <c r="UKK3" s="125"/>
      <c r="UKL3" s="125"/>
      <c r="UKM3" s="125"/>
      <c r="UKO3" s="125"/>
      <c r="UKP3" s="125"/>
      <c r="UKQ3" s="125"/>
      <c r="UKR3" s="125"/>
      <c r="UKS3" s="125"/>
      <c r="UKT3" s="125"/>
      <c r="UKU3" s="125"/>
      <c r="UKV3" s="125"/>
      <c r="UKW3" s="125"/>
      <c r="UKX3" s="125"/>
      <c r="UKY3" s="125"/>
      <c r="UKZ3" s="125"/>
      <c r="ULA3" s="125"/>
      <c r="ULB3" s="125"/>
      <c r="ULC3" s="125"/>
      <c r="ULD3" s="125"/>
      <c r="ULE3" s="125"/>
      <c r="ULF3" s="125"/>
      <c r="ULG3" s="125"/>
      <c r="ULH3" s="125"/>
      <c r="ULI3" s="125"/>
      <c r="ULJ3" s="125"/>
      <c r="ULK3" s="125"/>
      <c r="ULM3" s="125"/>
      <c r="ULN3" s="125"/>
      <c r="ULO3" s="125"/>
      <c r="ULP3" s="125"/>
      <c r="ULQ3" s="125"/>
      <c r="ULR3" s="125"/>
      <c r="ULS3" s="125"/>
      <c r="ULT3" s="125"/>
      <c r="ULU3" s="125"/>
      <c r="ULV3" s="125"/>
      <c r="ULW3" s="125"/>
      <c r="ULX3" s="125"/>
      <c r="ULY3" s="125"/>
      <c r="ULZ3" s="125"/>
      <c r="UMA3" s="125"/>
      <c r="UMB3" s="125"/>
      <c r="UMC3" s="125"/>
      <c r="UMD3" s="125"/>
      <c r="UME3" s="125"/>
      <c r="UMF3" s="125"/>
      <c r="UMG3" s="125"/>
      <c r="UMH3" s="125"/>
      <c r="UMI3" s="125"/>
      <c r="UMK3" s="125"/>
      <c r="UML3" s="125"/>
      <c r="UMM3" s="125"/>
      <c r="UMN3" s="125"/>
      <c r="UMO3" s="125"/>
      <c r="UMP3" s="125"/>
      <c r="UMQ3" s="125"/>
      <c r="UMR3" s="125"/>
      <c r="UMS3" s="125"/>
      <c r="UMT3" s="125"/>
      <c r="UMU3" s="125"/>
      <c r="UMV3" s="125"/>
      <c r="UMW3" s="125"/>
      <c r="UMX3" s="125"/>
      <c r="UMY3" s="125"/>
      <c r="UMZ3" s="125"/>
      <c r="UNA3" s="125"/>
      <c r="UNB3" s="125"/>
      <c r="UNC3" s="125"/>
      <c r="UND3" s="125"/>
      <c r="UNE3" s="125"/>
      <c r="UNF3" s="125"/>
      <c r="UNG3" s="125"/>
      <c r="UNI3" s="125"/>
      <c r="UNJ3" s="125"/>
      <c r="UNK3" s="125"/>
      <c r="UNL3" s="125"/>
      <c r="UNM3" s="125"/>
      <c r="UNN3" s="125"/>
      <c r="UNO3" s="125"/>
      <c r="UNP3" s="125"/>
      <c r="UNQ3" s="125"/>
      <c r="UNR3" s="125"/>
      <c r="UNS3" s="125"/>
      <c r="UNT3" s="125"/>
      <c r="UNU3" s="125"/>
      <c r="UNV3" s="125"/>
      <c r="UNW3" s="125"/>
      <c r="UNX3" s="125"/>
      <c r="UNY3" s="125"/>
      <c r="UNZ3" s="125"/>
      <c r="UOA3" s="125"/>
      <c r="UOB3" s="125"/>
      <c r="UOC3" s="125"/>
      <c r="UOD3" s="125"/>
      <c r="UOE3" s="125"/>
      <c r="UOG3" s="125"/>
      <c r="UOH3" s="125"/>
      <c r="UOI3" s="125"/>
      <c r="UOJ3" s="125"/>
      <c r="UOK3" s="125"/>
      <c r="UOL3" s="125"/>
      <c r="UOM3" s="125"/>
      <c r="UON3" s="125"/>
      <c r="UOO3" s="125"/>
      <c r="UOP3" s="125"/>
      <c r="UOQ3" s="125"/>
      <c r="UOR3" s="125"/>
      <c r="UOS3" s="125"/>
      <c r="UOT3" s="125"/>
      <c r="UOU3" s="125"/>
      <c r="UOV3" s="125"/>
      <c r="UOW3" s="125"/>
      <c r="UOX3" s="125"/>
      <c r="UOY3" s="125"/>
      <c r="UOZ3" s="125"/>
      <c r="UPA3" s="125"/>
      <c r="UPB3" s="125"/>
      <c r="UPC3" s="125"/>
      <c r="UPE3" s="125"/>
      <c r="UPF3" s="125"/>
      <c r="UPG3" s="125"/>
      <c r="UPH3" s="125"/>
      <c r="UPI3" s="125"/>
      <c r="UPJ3" s="125"/>
      <c r="UPK3" s="125"/>
      <c r="UPL3" s="125"/>
      <c r="UPM3" s="125"/>
      <c r="UPN3" s="125"/>
      <c r="UPO3" s="125"/>
      <c r="UPP3" s="125"/>
      <c r="UPQ3" s="125"/>
      <c r="UPR3" s="125"/>
      <c r="UPS3" s="125"/>
      <c r="UPT3" s="125"/>
      <c r="UPU3" s="125"/>
      <c r="UPV3" s="125"/>
      <c r="UPW3" s="125"/>
      <c r="UPX3" s="125"/>
      <c r="UPY3" s="125"/>
      <c r="UPZ3" s="125"/>
      <c r="UQA3" s="125"/>
      <c r="UQC3" s="125"/>
      <c r="UQD3" s="125"/>
      <c r="UQE3" s="125"/>
      <c r="UQF3" s="125"/>
      <c r="UQG3" s="125"/>
      <c r="UQH3" s="125"/>
      <c r="UQI3" s="125"/>
      <c r="UQJ3" s="125"/>
      <c r="UQK3" s="125"/>
      <c r="UQL3" s="125"/>
      <c r="UQM3" s="125"/>
      <c r="UQN3" s="125"/>
      <c r="UQO3" s="125"/>
      <c r="UQP3" s="125"/>
      <c r="UQQ3" s="125"/>
      <c r="UQR3" s="125"/>
      <c r="UQS3" s="125"/>
      <c r="UQT3" s="125"/>
      <c r="UQU3" s="125"/>
      <c r="UQV3" s="125"/>
      <c r="UQW3" s="125"/>
      <c r="UQX3" s="125"/>
      <c r="UQY3" s="125"/>
      <c r="URA3" s="125"/>
      <c r="URB3" s="125"/>
      <c r="URC3" s="125"/>
      <c r="URD3" s="125"/>
      <c r="URE3" s="125"/>
      <c r="URF3" s="125"/>
      <c r="URG3" s="125"/>
      <c r="URH3" s="125"/>
      <c r="URI3" s="125"/>
      <c r="URJ3" s="125"/>
      <c r="URK3" s="125"/>
      <c r="URL3" s="125"/>
      <c r="URM3" s="125"/>
      <c r="URN3" s="125"/>
      <c r="URO3" s="125"/>
      <c r="URP3" s="125"/>
      <c r="URQ3" s="125"/>
      <c r="URR3" s="125"/>
      <c r="URS3" s="125"/>
      <c r="URT3" s="125"/>
      <c r="URU3" s="125"/>
      <c r="URV3" s="125"/>
      <c r="URW3" s="125"/>
      <c r="URY3" s="125"/>
      <c r="URZ3" s="125"/>
      <c r="USA3" s="125"/>
      <c r="USB3" s="125"/>
      <c r="USC3" s="125"/>
      <c r="USD3" s="125"/>
      <c r="USE3" s="125"/>
      <c r="USF3" s="125"/>
      <c r="USG3" s="125"/>
      <c r="USH3" s="125"/>
      <c r="USI3" s="125"/>
      <c r="USJ3" s="125"/>
      <c r="USK3" s="125"/>
      <c r="USL3" s="125"/>
      <c r="USM3" s="125"/>
      <c r="USN3" s="125"/>
      <c r="USO3" s="125"/>
      <c r="USP3" s="125"/>
      <c r="USQ3" s="125"/>
      <c r="USR3" s="125"/>
      <c r="USS3" s="125"/>
      <c r="UST3" s="125"/>
      <c r="USU3" s="125"/>
      <c r="USW3" s="125"/>
      <c r="USX3" s="125"/>
      <c r="USY3" s="125"/>
      <c r="USZ3" s="125"/>
      <c r="UTA3" s="125"/>
      <c r="UTB3" s="125"/>
      <c r="UTC3" s="125"/>
      <c r="UTD3" s="125"/>
      <c r="UTE3" s="125"/>
      <c r="UTF3" s="125"/>
      <c r="UTG3" s="125"/>
      <c r="UTH3" s="125"/>
      <c r="UTI3" s="125"/>
      <c r="UTJ3" s="125"/>
      <c r="UTK3" s="125"/>
      <c r="UTL3" s="125"/>
      <c r="UTM3" s="125"/>
      <c r="UTN3" s="125"/>
      <c r="UTO3" s="125"/>
      <c r="UTP3" s="125"/>
      <c r="UTQ3" s="125"/>
      <c r="UTR3" s="125"/>
      <c r="UTS3" s="125"/>
      <c r="UTU3" s="125"/>
      <c r="UTV3" s="125"/>
      <c r="UTW3" s="125"/>
      <c r="UTX3" s="125"/>
      <c r="UTY3" s="125"/>
      <c r="UTZ3" s="125"/>
      <c r="UUA3" s="125"/>
      <c r="UUB3" s="125"/>
      <c r="UUC3" s="125"/>
      <c r="UUD3" s="125"/>
      <c r="UUE3" s="125"/>
      <c r="UUF3" s="125"/>
      <c r="UUG3" s="125"/>
      <c r="UUH3" s="125"/>
      <c r="UUI3" s="125"/>
      <c r="UUJ3" s="125"/>
      <c r="UUK3" s="125"/>
      <c r="UUL3" s="125"/>
      <c r="UUM3" s="125"/>
      <c r="UUN3" s="125"/>
      <c r="UUO3" s="125"/>
      <c r="UUP3" s="125"/>
      <c r="UUQ3" s="125"/>
      <c r="UUS3" s="125"/>
      <c r="UUT3" s="125"/>
      <c r="UUU3" s="125"/>
      <c r="UUV3" s="125"/>
      <c r="UUW3" s="125"/>
      <c r="UUX3" s="125"/>
      <c r="UUY3" s="125"/>
      <c r="UUZ3" s="125"/>
      <c r="UVA3" s="125"/>
      <c r="UVB3" s="125"/>
      <c r="UVC3" s="125"/>
      <c r="UVD3" s="125"/>
      <c r="UVE3" s="125"/>
      <c r="UVF3" s="125"/>
      <c r="UVG3" s="125"/>
      <c r="UVH3" s="125"/>
      <c r="UVI3" s="125"/>
      <c r="UVJ3" s="125"/>
      <c r="UVK3" s="125"/>
      <c r="UVL3" s="125"/>
      <c r="UVM3" s="125"/>
      <c r="UVN3" s="125"/>
      <c r="UVO3" s="125"/>
      <c r="UVQ3" s="125"/>
      <c r="UVR3" s="125"/>
      <c r="UVS3" s="125"/>
      <c r="UVT3" s="125"/>
      <c r="UVU3" s="125"/>
      <c r="UVV3" s="125"/>
      <c r="UVW3" s="125"/>
      <c r="UVX3" s="125"/>
      <c r="UVY3" s="125"/>
      <c r="UVZ3" s="125"/>
      <c r="UWA3" s="125"/>
      <c r="UWB3" s="125"/>
      <c r="UWC3" s="125"/>
      <c r="UWD3" s="125"/>
      <c r="UWE3" s="125"/>
      <c r="UWF3" s="125"/>
      <c r="UWG3" s="125"/>
      <c r="UWH3" s="125"/>
      <c r="UWI3" s="125"/>
      <c r="UWJ3" s="125"/>
      <c r="UWK3" s="125"/>
      <c r="UWL3" s="125"/>
      <c r="UWM3" s="125"/>
      <c r="UWO3" s="125"/>
      <c r="UWP3" s="125"/>
      <c r="UWQ3" s="125"/>
      <c r="UWR3" s="125"/>
      <c r="UWS3" s="125"/>
      <c r="UWT3" s="125"/>
      <c r="UWU3" s="125"/>
      <c r="UWV3" s="125"/>
      <c r="UWW3" s="125"/>
      <c r="UWX3" s="125"/>
      <c r="UWY3" s="125"/>
      <c r="UWZ3" s="125"/>
      <c r="UXA3" s="125"/>
      <c r="UXB3" s="125"/>
      <c r="UXC3" s="125"/>
      <c r="UXD3" s="125"/>
      <c r="UXE3" s="125"/>
      <c r="UXF3" s="125"/>
      <c r="UXG3" s="125"/>
      <c r="UXH3" s="125"/>
      <c r="UXI3" s="125"/>
      <c r="UXJ3" s="125"/>
      <c r="UXK3" s="125"/>
      <c r="UXM3" s="125"/>
      <c r="UXN3" s="125"/>
      <c r="UXO3" s="125"/>
      <c r="UXP3" s="125"/>
      <c r="UXQ3" s="125"/>
      <c r="UXR3" s="125"/>
      <c r="UXS3" s="125"/>
      <c r="UXT3" s="125"/>
      <c r="UXU3" s="125"/>
      <c r="UXV3" s="125"/>
      <c r="UXW3" s="125"/>
      <c r="UXX3" s="125"/>
      <c r="UXY3" s="125"/>
      <c r="UXZ3" s="125"/>
      <c r="UYA3" s="125"/>
      <c r="UYB3" s="125"/>
      <c r="UYC3" s="125"/>
      <c r="UYD3" s="125"/>
      <c r="UYE3" s="125"/>
      <c r="UYF3" s="125"/>
      <c r="UYG3" s="125"/>
      <c r="UYH3" s="125"/>
      <c r="UYI3" s="125"/>
      <c r="UYK3" s="125"/>
      <c r="UYL3" s="125"/>
      <c r="UYM3" s="125"/>
      <c r="UYN3" s="125"/>
      <c r="UYO3" s="125"/>
      <c r="UYP3" s="125"/>
      <c r="UYQ3" s="125"/>
      <c r="UYR3" s="125"/>
      <c r="UYS3" s="125"/>
      <c r="UYT3" s="125"/>
      <c r="UYU3" s="125"/>
      <c r="UYV3" s="125"/>
      <c r="UYW3" s="125"/>
      <c r="UYX3" s="125"/>
      <c r="UYY3" s="125"/>
      <c r="UYZ3" s="125"/>
      <c r="UZA3" s="125"/>
      <c r="UZB3" s="125"/>
      <c r="UZC3" s="125"/>
      <c r="UZD3" s="125"/>
      <c r="UZE3" s="125"/>
      <c r="UZF3" s="125"/>
      <c r="UZG3" s="125"/>
      <c r="UZI3" s="125"/>
      <c r="UZJ3" s="125"/>
      <c r="UZK3" s="125"/>
      <c r="UZL3" s="125"/>
      <c r="UZM3" s="125"/>
      <c r="UZN3" s="125"/>
      <c r="UZO3" s="125"/>
      <c r="UZP3" s="125"/>
      <c r="UZQ3" s="125"/>
      <c r="UZR3" s="125"/>
      <c r="UZS3" s="125"/>
      <c r="UZT3" s="125"/>
      <c r="UZU3" s="125"/>
      <c r="UZV3" s="125"/>
      <c r="UZW3" s="125"/>
      <c r="UZX3" s="125"/>
      <c r="UZY3" s="125"/>
      <c r="UZZ3" s="125"/>
      <c r="VAA3" s="125"/>
      <c r="VAB3" s="125"/>
      <c r="VAC3" s="125"/>
      <c r="VAD3" s="125"/>
      <c r="VAE3" s="125"/>
      <c r="VAG3" s="125"/>
      <c r="VAH3" s="125"/>
      <c r="VAI3" s="125"/>
      <c r="VAJ3" s="125"/>
      <c r="VAK3" s="125"/>
      <c r="VAL3" s="125"/>
      <c r="VAM3" s="125"/>
      <c r="VAN3" s="125"/>
      <c r="VAO3" s="125"/>
      <c r="VAP3" s="125"/>
      <c r="VAQ3" s="125"/>
      <c r="VAR3" s="125"/>
      <c r="VAS3" s="125"/>
      <c r="VAT3" s="125"/>
      <c r="VAU3" s="125"/>
      <c r="VAV3" s="125"/>
      <c r="VAW3" s="125"/>
      <c r="VAX3" s="125"/>
      <c r="VAY3" s="125"/>
      <c r="VAZ3" s="125"/>
      <c r="VBA3" s="125"/>
      <c r="VBB3" s="125"/>
      <c r="VBC3" s="125"/>
      <c r="VBE3" s="125"/>
      <c r="VBF3" s="125"/>
      <c r="VBG3" s="125"/>
      <c r="VBH3" s="125"/>
      <c r="VBI3" s="125"/>
      <c r="VBJ3" s="125"/>
      <c r="VBK3" s="125"/>
      <c r="VBL3" s="125"/>
      <c r="VBM3" s="125"/>
      <c r="VBN3" s="125"/>
      <c r="VBO3" s="125"/>
      <c r="VBP3" s="125"/>
      <c r="VBQ3" s="125"/>
      <c r="VBR3" s="125"/>
      <c r="VBS3" s="125"/>
      <c r="VBT3" s="125"/>
      <c r="VBU3" s="125"/>
      <c r="VBV3" s="125"/>
      <c r="VBW3" s="125"/>
      <c r="VBX3" s="125"/>
      <c r="VBY3" s="125"/>
      <c r="VBZ3" s="125"/>
      <c r="VCA3" s="125"/>
      <c r="VCC3" s="125"/>
      <c r="VCD3" s="125"/>
      <c r="VCE3" s="125"/>
      <c r="VCF3" s="125"/>
      <c r="VCG3" s="125"/>
      <c r="VCH3" s="125"/>
      <c r="VCI3" s="125"/>
      <c r="VCJ3" s="125"/>
      <c r="VCK3" s="125"/>
      <c r="VCL3" s="125"/>
      <c r="VCM3" s="125"/>
      <c r="VCN3" s="125"/>
      <c r="VCO3" s="125"/>
      <c r="VCP3" s="125"/>
      <c r="VCQ3" s="125"/>
      <c r="VCR3" s="125"/>
      <c r="VCS3" s="125"/>
      <c r="VCT3" s="125"/>
      <c r="VCU3" s="125"/>
      <c r="VCV3" s="125"/>
      <c r="VCW3" s="125"/>
      <c r="VCX3" s="125"/>
      <c r="VCY3" s="125"/>
      <c r="VDA3" s="125"/>
      <c r="VDB3" s="125"/>
      <c r="VDC3" s="125"/>
      <c r="VDD3" s="125"/>
      <c r="VDE3" s="125"/>
      <c r="VDF3" s="125"/>
      <c r="VDG3" s="125"/>
      <c r="VDH3" s="125"/>
      <c r="VDI3" s="125"/>
      <c r="VDJ3" s="125"/>
      <c r="VDK3" s="125"/>
      <c r="VDL3" s="125"/>
      <c r="VDM3" s="125"/>
      <c r="VDN3" s="125"/>
      <c r="VDO3" s="125"/>
      <c r="VDP3" s="125"/>
      <c r="VDQ3" s="125"/>
      <c r="VDR3" s="125"/>
      <c r="VDS3" s="125"/>
      <c r="VDT3" s="125"/>
      <c r="VDU3" s="125"/>
      <c r="VDV3" s="125"/>
      <c r="VDW3" s="125"/>
      <c r="VDY3" s="125"/>
      <c r="VDZ3" s="125"/>
      <c r="VEA3" s="125"/>
      <c r="VEB3" s="125"/>
      <c r="VEC3" s="125"/>
      <c r="VED3" s="125"/>
      <c r="VEE3" s="125"/>
      <c r="VEF3" s="125"/>
      <c r="VEG3" s="125"/>
      <c r="VEH3" s="125"/>
      <c r="VEI3" s="125"/>
      <c r="VEJ3" s="125"/>
      <c r="VEK3" s="125"/>
      <c r="VEL3" s="125"/>
      <c r="VEM3" s="125"/>
      <c r="VEN3" s="125"/>
      <c r="VEO3" s="125"/>
      <c r="VEP3" s="125"/>
      <c r="VEQ3" s="125"/>
      <c r="VER3" s="125"/>
      <c r="VES3" s="125"/>
      <c r="VET3" s="125"/>
      <c r="VEU3" s="125"/>
      <c r="VEW3" s="125"/>
      <c r="VEX3" s="125"/>
      <c r="VEY3" s="125"/>
      <c r="VEZ3" s="125"/>
      <c r="VFA3" s="125"/>
      <c r="VFB3" s="125"/>
      <c r="VFC3" s="125"/>
      <c r="VFD3" s="125"/>
      <c r="VFE3" s="125"/>
      <c r="VFF3" s="125"/>
      <c r="VFG3" s="125"/>
      <c r="VFH3" s="125"/>
      <c r="VFI3" s="125"/>
      <c r="VFJ3" s="125"/>
      <c r="VFK3" s="125"/>
      <c r="VFL3" s="125"/>
      <c r="VFM3" s="125"/>
      <c r="VFN3" s="125"/>
      <c r="VFO3" s="125"/>
      <c r="VFP3" s="125"/>
      <c r="VFQ3" s="125"/>
      <c r="VFR3" s="125"/>
      <c r="VFS3" s="125"/>
      <c r="VFU3" s="125"/>
      <c r="VFV3" s="125"/>
      <c r="VFW3" s="125"/>
      <c r="VFX3" s="125"/>
      <c r="VFY3" s="125"/>
      <c r="VFZ3" s="125"/>
      <c r="VGA3" s="125"/>
      <c r="VGB3" s="125"/>
      <c r="VGC3" s="125"/>
      <c r="VGD3" s="125"/>
      <c r="VGE3" s="125"/>
      <c r="VGF3" s="125"/>
      <c r="VGG3" s="125"/>
      <c r="VGH3" s="125"/>
      <c r="VGI3" s="125"/>
      <c r="VGJ3" s="125"/>
      <c r="VGK3" s="125"/>
      <c r="VGL3" s="125"/>
      <c r="VGM3" s="125"/>
      <c r="VGN3" s="125"/>
      <c r="VGO3" s="125"/>
      <c r="VGP3" s="125"/>
      <c r="VGQ3" s="125"/>
      <c r="VGS3" s="125"/>
      <c r="VGT3" s="125"/>
      <c r="VGU3" s="125"/>
      <c r="VGV3" s="125"/>
      <c r="VGW3" s="125"/>
      <c r="VGX3" s="125"/>
      <c r="VGY3" s="125"/>
      <c r="VGZ3" s="125"/>
      <c r="VHA3" s="125"/>
      <c r="VHB3" s="125"/>
      <c r="VHC3" s="125"/>
      <c r="VHD3" s="125"/>
      <c r="VHE3" s="125"/>
      <c r="VHF3" s="125"/>
      <c r="VHG3" s="125"/>
      <c r="VHH3" s="125"/>
      <c r="VHI3" s="125"/>
      <c r="VHJ3" s="125"/>
      <c r="VHK3" s="125"/>
      <c r="VHL3" s="125"/>
      <c r="VHM3" s="125"/>
      <c r="VHN3" s="125"/>
      <c r="VHO3" s="125"/>
      <c r="VHQ3" s="125"/>
      <c r="VHR3" s="125"/>
      <c r="VHS3" s="125"/>
      <c r="VHT3" s="125"/>
      <c r="VHU3" s="125"/>
      <c r="VHV3" s="125"/>
      <c r="VHW3" s="125"/>
      <c r="VHX3" s="125"/>
      <c r="VHY3" s="125"/>
      <c r="VHZ3" s="125"/>
      <c r="VIA3" s="125"/>
      <c r="VIB3" s="125"/>
      <c r="VIC3" s="125"/>
      <c r="VID3" s="125"/>
      <c r="VIE3" s="125"/>
      <c r="VIF3" s="125"/>
      <c r="VIG3" s="125"/>
      <c r="VIH3" s="125"/>
      <c r="VII3" s="125"/>
      <c r="VIJ3" s="125"/>
      <c r="VIK3" s="125"/>
      <c r="VIL3" s="125"/>
      <c r="VIM3" s="125"/>
      <c r="VIO3" s="125"/>
      <c r="VIP3" s="125"/>
      <c r="VIQ3" s="125"/>
      <c r="VIR3" s="125"/>
      <c r="VIS3" s="125"/>
      <c r="VIT3" s="125"/>
      <c r="VIU3" s="125"/>
      <c r="VIV3" s="125"/>
      <c r="VIW3" s="125"/>
      <c r="VIX3" s="125"/>
      <c r="VIY3" s="125"/>
      <c r="VIZ3" s="125"/>
      <c r="VJA3" s="125"/>
      <c r="VJB3" s="125"/>
      <c r="VJC3" s="125"/>
      <c r="VJD3" s="125"/>
      <c r="VJE3" s="125"/>
      <c r="VJF3" s="125"/>
      <c r="VJG3" s="125"/>
      <c r="VJH3" s="125"/>
      <c r="VJI3" s="125"/>
      <c r="VJJ3" s="125"/>
      <c r="VJK3" s="125"/>
      <c r="VJM3" s="125"/>
      <c r="VJN3" s="125"/>
      <c r="VJO3" s="125"/>
      <c r="VJP3" s="125"/>
      <c r="VJQ3" s="125"/>
      <c r="VJR3" s="125"/>
      <c r="VJS3" s="125"/>
      <c r="VJT3" s="125"/>
      <c r="VJU3" s="125"/>
      <c r="VJV3" s="125"/>
      <c r="VJW3" s="125"/>
      <c r="VJX3" s="125"/>
      <c r="VJY3" s="125"/>
      <c r="VJZ3" s="125"/>
      <c r="VKA3" s="125"/>
      <c r="VKB3" s="125"/>
      <c r="VKC3" s="125"/>
      <c r="VKD3" s="125"/>
      <c r="VKE3" s="125"/>
      <c r="VKF3" s="125"/>
      <c r="VKG3" s="125"/>
      <c r="VKH3" s="125"/>
      <c r="VKI3" s="125"/>
      <c r="VKK3" s="125"/>
      <c r="VKL3" s="125"/>
      <c r="VKM3" s="125"/>
      <c r="VKN3" s="125"/>
      <c r="VKO3" s="125"/>
      <c r="VKP3" s="125"/>
      <c r="VKQ3" s="125"/>
      <c r="VKR3" s="125"/>
      <c r="VKS3" s="125"/>
      <c r="VKT3" s="125"/>
      <c r="VKU3" s="125"/>
      <c r="VKV3" s="125"/>
      <c r="VKW3" s="125"/>
      <c r="VKX3" s="125"/>
      <c r="VKY3" s="125"/>
      <c r="VKZ3" s="125"/>
      <c r="VLA3" s="125"/>
      <c r="VLB3" s="125"/>
      <c r="VLC3" s="125"/>
      <c r="VLD3" s="125"/>
      <c r="VLE3" s="125"/>
      <c r="VLF3" s="125"/>
      <c r="VLG3" s="125"/>
      <c r="VLI3" s="125"/>
      <c r="VLJ3" s="125"/>
      <c r="VLK3" s="125"/>
      <c r="VLL3" s="125"/>
      <c r="VLM3" s="125"/>
      <c r="VLN3" s="125"/>
      <c r="VLO3" s="125"/>
      <c r="VLP3" s="125"/>
      <c r="VLQ3" s="125"/>
      <c r="VLR3" s="125"/>
      <c r="VLS3" s="125"/>
      <c r="VLT3" s="125"/>
      <c r="VLU3" s="125"/>
      <c r="VLV3" s="125"/>
      <c r="VLW3" s="125"/>
      <c r="VLX3" s="125"/>
      <c r="VLY3" s="125"/>
      <c r="VLZ3" s="125"/>
      <c r="VMA3" s="125"/>
      <c r="VMB3" s="125"/>
      <c r="VMC3" s="125"/>
      <c r="VMD3" s="125"/>
      <c r="VME3" s="125"/>
      <c r="VMG3" s="125"/>
      <c r="VMH3" s="125"/>
      <c r="VMI3" s="125"/>
      <c r="VMJ3" s="125"/>
      <c r="VMK3" s="125"/>
      <c r="VML3" s="125"/>
      <c r="VMM3" s="125"/>
      <c r="VMN3" s="125"/>
      <c r="VMO3" s="125"/>
      <c r="VMP3" s="125"/>
      <c r="VMQ3" s="125"/>
      <c r="VMR3" s="125"/>
      <c r="VMS3" s="125"/>
      <c r="VMT3" s="125"/>
      <c r="VMU3" s="125"/>
      <c r="VMV3" s="125"/>
      <c r="VMW3" s="125"/>
      <c r="VMX3" s="125"/>
      <c r="VMY3" s="125"/>
      <c r="VMZ3" s="125"/>
      <c r="VNA3" s="125"/>
      <c r="VNB3" s="125"/>
      <c r="VNC3" s="125"/>
      <c r="VNE3" s="125"/>
      <c r="VNF3" s="125"/>
      <c r="VNG3" s="125"/>
      <c r="VNH3" s="125"/>
      <c r="VNI3" s="125"/>
      <c r="VNJ3" s="125"/>
      <c r="VNK3" s="125"/>
      <c r="VNL3" s="125"/>
      <c r="VNM3" s="125"/>
      <c r="VNN3" s="125"/>
      <c r="VNO3" s="125"/>
      <c r="VNP3" s="125"/>
      <c r="VNQ3" s="125"/>
      <c r="VNR3" s="125"/>
      <c r="VNS3" s="125"/>
      <c r="VNT3" s="125"/>
      <c r="VNU3" s="125"/>
      <c r="VNV3" s="125"/>
      <c r="VNW3" s="125"/>
      <c r="VNX3" s="125"/>
      <c r="VNY3" s="125"/>
      <c r="VNZ3" s="125"/>
      <c r="VOA3" s="125"/>
      <c r="VOC3" s="125"/>
      <c r="VOD3" s="125"/>
      <c r="VOE3" s="125"/>
      <c r="VOF3" s="125"/>
      <c r="VOG3" s="125"/>
      <c r="VOH3" s="125"/>
      <c r="VOI3" s="125"/>
      <c r="VOJ3" s="125"/>
      <c r="VOK3" s="125"/>
      <c r="VOL3" s="125"/>
      <c r="VOM3" s="125"/>
      <c r="VON3" s="125"/>
      <c r="VOO3" s="125"/>
      <c r="VOP3" s="125"/>
      <c r="VOQ3" s="125"/>
      <c r="VOR3" s="125"/>
      <c r="VOS3" s="125"/>
      <c r="VOT3" s="125"/>
      <c r="VOU3" s="125"/>
      <c r="VOV3" s="125"/>
      <c r="VOW3" s="125"/>
      <c r="VOX3" s="125"/>
      <c r="VOY3" s="125"/>
      <c r="VPA3" s="125"/>
      <c r="VPB3" s="125"/>
      <c r="VPC3" s="125"/>
      <c r="VPD3" s="125"/>
      <c r="VPE3" s="125"/>
      <c r="VPF3" s="125"/>
      <c r="VPG3" s="125"/>
      <c r="VPH3" s="125"/>
      <c r="VPI3" s="125"/>
      <c r="VPJ3" s="125"/>
      <c r="VPK3" s="125"/>
      <c r="VPL3" s="125"/>
      <c r="VPM3" s="125"/>
      <c r="VPN3" s="125"/>
      <c r="VPO3" s="125"/>
      <c r="VPP3" s="125"/>
      <c r="VPQ3" s="125"/>
      <c r="VPR3" s="125"/>
      <c r="VPS3" s="125"/>
      <c r="VPT3" s="125"/>
      <c r="VPU3" s="125"/>
      <c r="VPV3" s="125"/>
      <c r="VPW3" s="125"/>
      <c r="VPY3" s="125"/>
      <c r="VPZ3" s="125"/>
      <c r="VQA3" s="125"/>
      <c r="VQB3" s="125"/>
      <c r="VQC3" s="125"/>
      <c r="VQD3" s="125"/>
      <c r="VQE3" s="125"/>
      <c r="VQF3" s="125"/>
      <c r="VQG3" s="125"/>
      <c r="VQH3" s="125"/>
      <c r="VQI3" s="125"/>
      <c r="VQJ3" s="125"/>
      <c r="VQK3" s="125"/>
      <c r="VQL3" s="125"/>
      <c r="VQM3" s="125"/>
      <c r="VQN3" s="125"/>
      <c r="VQO3" s="125"/>
      <c r="VQP3" s="125"/>
      <c r="VQQ3" s="125"/>
      <c r="VQR3" s="125"/>
      <c r="VQS3" s="125"/>
      <c r="VQT3" s="125"/>
      <c r="VQU3" s="125"/>
      <c r="VQW3" s="125"/>
      <c r="VQX3" s="125"/>
      <c r="VQY3" s="125"/>
      <c r="VQZ3" s="125"/>
      <c r="VRA3" s="125"/>
      <c r="VRB3" s="125"/>
      <c r="VRC3" s="125"/>
      <c r="VRD3" s="125"/>
      <c r="VRE3" s="125"/>
      <c r="VRF3" s="125"/>
      <c r="VRG3" s="125"/>
      <c r="VRH3" s="125"/>
      <c r="VRI3" s="125"/>
      <c r="VRJ3" s="125"/>
      <c r="VRK3" s="125"/>
      <c r="VRL3" s="125"/>
      <c r="VRM3" s="125"/>
      <c r="VRN3" s="125"/>
      <c r="VRO3" s="125"/>
      <c r="VRP3" s="125"/>
      <c r="VRQ3" s="125"/>
      <c r="VRR3" s="125"/>
      <c r="VRS3" s="125"/>
      <c r="VRU3" s="125"/>
      <c r="VRV3" s="125"/>
      <c r="VRW3" s="125"/>
      <c r="VRX3" s="125"/>
      <c r="VRY3" s="125"/>
      <c r="VRZ3" s="125"/>
      <c r="VSA3" s="125"/>
      <c r="VSB3" s="125"/>
      <c r="VSC3" s="125"/>
      <c r="VSD3" s="125"/>
      <c r="VSE3" s="125"/>
      <c r="VSF3" s="125"/>
      <c r="VSG3" s="125"/>
      <c r="VSH3" s="125"/>
      <c r="VSI3" s="125"/>
      <c r="VSJ3" s="125"/>
      <c r="VSK3" s="125"/>
      <c r="VSL3" s="125"/>
      <c r="VSM3" s="125"/>
      <c r="VSN3" s="125"/>
      <c r="VSO3" s="125"/>
      <c r="VSP3" s="125"/>
      <c r="VSQ3" s="125"/>
      <c r="VSS3" s="125"/>
      <c r="VST3" s="125"/>
      <c r="VSU3" s="125"/>
      <c r="VSV3" s="125"/>
      <c r="VSW3" s="125"/>
      <c r="VSX3" s="125"/>
      <c r="VSY3" s="125"/>
      <c r="VSZ3" s="125"/>
      <c r="VTA3" s="125"/>
      <c r="VTB3" s="125"/>
      <c r="VTC3" s="125"/>
      <c r="VTD3" s="125"/>
      <c r="VTE3" s="125"/>
      <c r="VTF3" s="125"/>
      <c r="VTG3" s="125"/>
      <c r="VTH3" s="125"/>
      <c r="VTI3" s="125"/>
      <c r="VTJ3" s="125"/>
      <c r="VTK3" s="125"/>
      <c r="VTL3" s="125"/>
      <c r="VTM3" s="125"/>
      <c r="VTN3" s="125"/>
      <c r="VTO3" s="125"/>
      <c r="VTQ3" s="125"/>
      <c r="VTR3" s="125"/>
      <c r="VTS3" s="125"/>
      <c r="VTT3" s="125"/>
      <c r="VTU3" s="125"/>
      <c r="VTV3" s="125"/>
      <c r="VTW3" s="125"/>
      <c r="VTX3" s="125"/>
      <c r="VTY3" s="125"/>
      <c r="VTZ3" s="125"/>
      <c r="VUA3" s="125"/>
      <c r="VUB3" s="125"/>
      <c r="VUC3" s="125"/>
      <c r="VUD3" s="125"/>
      <c r="VUE3" s="125"/>
      <c r="VUF3" s="125"/>
      <c r="VUG3" s="125"/>
      <c r="VUH3" s="125"/>
      <c r="VUI3" s="125"/>
      <c r="VUJ3" s="125"/>
      <c r="VUK3" s="125"/>
      <c r="VUL3" s="125"/>
      <c r="VUM3" s="125"/>
      <c r="VUO3" s="125"/>
      <c r="VUP3" s="125"/>
      <c r="VUQ3" s="125"/>
      <c r="VUR3" s="125"/>
      <c r="VUS3" s="125"/>
      <c r="VUT3" s="125"/>
      <c r="VUU3" s="125"/>
      <c r="VUV3" s="125"/>
      <c r="VUW3" s="125"/>
      <c r="VUX3" s="125"/>
      <c r="VUY3" s="125"/>
      <c r="VUZ3" s="125"/>
      <c r="VVA3" s="125"/>
      <c r="VVB3" s="125"/>
      <c r="VVC3" s="125"/>
      <c r="VVD3" s="125"/>
      <c r="VVE3" s="125"/>
      <c r="VVF3" s="125"/>
      <c r="VVG3" s="125"/>
      <c r="VVH3" s="125"/>
      <c r="VVI3" s="125"/>
      <c r="VVJ3" s="125"/>
      <c r="VVK3" s="125"/>
      <c r="VVM3" s="125"/>
      <c r="VVN3" s="125"/>
      <c r="VVO3" s="125"/>
      <c r="VVP3" s="125"/>
      <c r="VVQ3" s="125"/>
      <c r="VVR3" s="125"/>
      <c r="VVS3" s="125"/>
      <c r="VVT3" s="125"/>
      <c r="VVU3" s="125"/>
      <c r="VVV3" s="125"/>
      <c r="VVW3" s="125"/>
      <c r="VVX3" s="125"/>
      <c r="VVY3" s="125"/>
      <c r="VVZ3" s="125"/>
      <c r="VWA3" s="125"/>
      <c r="VWB3" s="125"/>
      <c r="VWC3" s="125"/>
      <c r="VWD3" s="125"/>
      <c r="VWE3" s="125"/>
      <c r="VWF3" s="125"/>
      <c r="VWG3" s="125"/>
      <c r="VWH3" s="125"/>
      <c r="VWI3" s="125"/>
      <c r="VWK3" s="125"/>
      <c r="VWL3" s="125"/>
      <c r="VWM3" s="125"/>
      <c r="VWN3" s="125"/>
      <c r="VWO3" s="125"/>
      <c r="VWP3" s="125"/>
      <c r="VWQ3" s="125"/>
      <c r="VWR3" s="125"/>
      <c r="VWS3" s="125"/>
      <c r="VWT3" s="125"/>
      <c r="VWU3" s="125"/>
      <c r="VWV3" s="125"/>
      <c r="VWW3" s="125"/>
      <c r="VWX3" s="125"/>
      <c r="VWY3" s="125"/>
      <c r="VWZ3" s="125"/>
      <c r="VXA3" s="125"/>
      <c r="VXB3" s="125"/>
      <c r="VXC3" s="125"/>
      <c r="VXD3" s="125"/>
      <c r="VXE3" s="125"/>
      <c r="VXF3" s="125"/>
      <c r="VXG3" s="125"/>
      <c r="VXI3" s="125"/>
      <c r="VXJ3" s="125"/>
      <c r="VXK3" s="125"/>
      <c r="VXL3" s="125"/>
      <c r="VXM3" s="125"/>
      <c r="VXN3" s="125"/>
      <c r="VXO3" s="125"/>
      <c r="VXP3" s="125"/>
      <c r="VXQ3" s="125"/>
      <c r="VXR3" s="125"/>
      <c r="VXS3" s="125"/>
      <c r="VXT3" s="125"/>
      <c r="VXU3" s="125"/>
      <c r="VXV3" s="125"/>
      <c r="VXW3" s="125"/>
      <c r="VXX3" s="125"/>
      <c r="VXY3" s="125"/>
      <c r="VXZ3" s="125"/>
      <c r="VYA3" s="125"/>
      <c r="VYB3" s="125"/>
      <c r="VYC3" s="125"/>
      <c r="VYD3" s="125"/>
      <c r="VYE3" s="125"/>
      <c r="VYG3" s="125"/>
      <c r="VYH3" s="125"/>
      <c r="VYI3" s="125"/>
      <c r="VYJ3" s="125"/>
      <c r="VYK3" s="125"/>
      <c r="VYL3" s="125"/>
      <c r="VYM3" s="125"/>
      <c r="VYN3" s="125"/>
      <c r="VYO3" s="125"/>
      <c r="VYP3" s="125"/>
      <c r="VYQ3" s="125"/>
      <c r="VYR3" s="125"/>
      <c r="VYS3" s="125"/>
      <c r="VYT3" s="125"/>
      <c r="VYU3" s="125"/>
      <c r="VYV3" s="125"/>
      <c r="VYW3" s="125"/>
      <c r="VYX3" s="125"/>
      <c r="VYY3" s="125"/>
      <c r="VYZ3" s="125"/>
      <c r="VZA3" s="125"/>
      <c r="VZB3" s="125"/>
      <c r="VZC3" s="125"/>
      <c r="VZE3" s="125"/>
      <c r="VZF3" s="125"/>
      <c r="VZG3" s="125"/>
      <c r="VZH3" s="125"/>
      <c r="VZI3" s="125"/>
      <c r="VZJ3" s="125"/>
      <c r="VZK3" s="125"/>
      <c r="VZL3" s="125"/>
      <c r="VZM3" s="125"/>
      <c r="VZN3" s="125"/>
      <c r="VZO3" s="125"/>
      <c r="VZP3" s="125"/>
      <c r="VZQ3" s="125"/>
      <c r="VZR3" s="125"/>
      <c r="VZS3" s="125"/>
      <c r="VZT3" s="125"/>
      <c r="VZU3" s="125"/>
      <c r="VZV3" s="125"/>
      <c r="VZW3" s="125"/>
      <c r="VZX3" s="125"/>
      <c r="VZY3" s="125"/>
      <c r="VZZ3" s="125"/>
      <c r="WAA3" s="125"/>
      <c r="WAC3" s="125"/>
      <c r="WAD3" s="125"/>
      <c r="WAE3" s="125"/>
      <c r="WAF3" s="125"/>
      <c r="WAG3" s="125"/>
      <c r="WAH3" s="125"/>
      <c r="WAI3" s="125"/>
      <c r="WAJ3" s="125"/>
      <c r="WAK3" s="125"/>
      <c r="WAL3" s="125"/>
      <c r="WAM3" s="125"/>
      <c r="WAN3" s="125"/>
      <c r="WAO3" s="125"/>
      <c r="WAP3" s="125"/>
      <c r="WAQ3" s="125"/>
      <c r="WAR3" s="125"/>
      <c r="WAS3" s="125"/>
      <c r="WAT3" s="125"/>
      <c r="WAU3" s="125"/>
      <c r="WAV3" s="125"/>
      <c r="WAW3" s="125"/>
      <c r="WAX3" s="125"/>
      <c r="WAY3" s="125"/>
      <c r="WBA3" s="125"/>
      <c r="WBB3" s="125"/>
      <c r="WBC3" s="125"/>
      <c r="WBD3" s="125"/>
      <c r="WBE3" s="125"/>
      <c r="WBF3" s="125"/>
      <c r="WBG3" s="125"/>
      <c r="WBH3" s="125"/>
      <c r="WBI3" s="125"/>
      <c r="WBJ3" s="125"/>
      <c r="WBK3" s="125"/>
      <c r="WBL3" s="125"/>
      <c r="WBM3" s="125"/>
      <c r="WBN3" s="125"/>
      <c r="WBO3" s="125"/>
      <c r="WBP3" s="125"/>
      <c r="WBQ3" s="125"/>
      <c r="WBR3" s="125"/>
      <c r="WBS3" s="125"/>
      <c r="WBT3" s="125"/>
      <c r="WBU3" s="125"/>
      <c r="WBV3" s="125"/>
      <c r="WBW3" s="125"/>
      <c r="WBY3" s="125"/>
      <c r="WBZ3" s="125"/>
      <c r="WCA3" s="125"/>
      <c r="WCB3" s="125"/>
      <c r="WCC3" s="125"/>
      <c r="WCD3" s="125"/>
      <c r="WCE3" s="125"/>
      <c r="WCF3" s="125"/>
      <c r="WCG3" s="125"/>
      <c r="WCH3" s="125"/>
      <c r="WCI3" s="125"/>
      <c r="WCJ3" s="125"/>
      <c r="WCK3" s="125"/>
      <c r="WCL3" s="125"/>
      <c r="WCM3" s="125"/>
      <c r="WCN3" s="125"/>
      <c r="WCO3" s="125"/>
      <c r="WCP3" s="125"/>
      <c r="WCQ3" s="125"/>
      <c r="WCR3" s="125"/>
      <c r="WCS3" s="125"/>
      <c r="WCT3" s="125"/>
      <c r="WCU3" s="125"/>
      <c r="WCW3" s="125"/>
      <c r="WCX3" s="125"/>
      <c r="WCY3" s="125"/>
      <c r="WCZ3" s="125"/>
      <c r="WDA3" s="125"/>
      <c r="WDB3" s="125"/>
      <c r="WDC3" s="125"/>
      <c r="WDD3" s="125"/>
      <c r="WDE3" s="125"/>
      <c r="WDF3" s="125"/>
      <c r="WDG3" s="125"/>
      <c r="WDH3" s="125"/>
      <c r="WDI3" s="125"/>
      <c r="WDJ3" s="125"/>
      <c r="WDK3" s="125"/>
      <c r="WDL3" s="125"/>
      <c r="WDM3" s="125"/>
      <c r="WDN3" s="125"/>
      <c r="WDO3" s="125"/>
      <c r="WDP3" s="125"/>
      <c r="WDQ3" s="125"/>
      <c r="WDR3" s="125"/>
      <c r="WDS3" s="125"/>
      <c r="WDU3" s="125"/>
      <c r="WDV3" s="125"/>
      <c r="WDW3" s="125"/>
      <c r="WDX3" s="125"/>
      <c r="WDY3" s="125"/>
      <c r="WDZ3" s="125"/>
      <c r="WEA3" s="125"/>
      <c r="WEB3" s="125"/>
      <c r="WEC3" s="125"/>
      <c r="WED3" s="125"/>
      <c r="WEE3" s="125"/>
      <c r="WEF3" s="125"/>
      <c r="WEG3" s="125"/>
      <c r="WEH3" s="125"/>
      <c r="WEI3" s="125"/>
      <c r="WEJ3" s="125"/>
      <c r="WEK3" s="125"/>
      <c r="WEL3" s="125"/>
      <c r="WEM3" s="125"/>
      <c r="WEN3" s="125"/>
      <c r="WEO3" s="125"/>
      <c r="WEP3" s="125"/>
      <c r="WEQ3" s="125"/>
      <c r="WES3" s="125"/>
      <c r="WET3" s="125"/>
      <c r="WEU3" s="125"/>
      <c r="WEV3" s="125"/>
      <c r="WEW3" s="125"/>
      <c r="WEX3" s="125"/>
      <c r="WEY3" s="125"/>
      <c r="WEZ3" s="125"/>
      <c r="WFA3" s="125"/>
      <c r="WFB3" s="125"/>
      <c r="WFC3" s="125"/>
      <c r="WFD3" s="125"/>
      <c r="WFE3" s="125"/>
      <c r="WFF3" s="125"/>
      <c r="WFG3" s="125"/>
      <c r="WFH3" s="125"/>
      <c r="WFI3" s="125"/>
      <c r="WFJ3" s="125"/>
      <c r="WFK3" s="125"/>
      <c r="WFL3" s="125"/>
      <c r="WFM3" s="125"/>
      <c r="WFN3" s="125"/>
      <c r="WFO3" s="125"/>
      <c r="WFQ3" s="125"/>
      <c r="WFR3" s="125"/>
      <c r="WFS3" s="125"/>
      <c r="WFT3" s="125"/>
      <c r="WFU3" s="125"/>
      <c r="WFV3" s="125"/>
      <c r="WFW3" s="125"/>
      <c r="WFX3" s="125"/>
      <c r="WFY3" s="125"/>
      <c r="WFZ3" s="125"/>
      <c r="WGA3" s="125"/>
      <c r="WGB3" s="125"/>
      <c r="WGC3" s="125"/>
      <c r="WGD3" s="125"/>
      <c r="WGE3" s="125"/>
      <c r="WGF3" s="125"/>
      <c r="WGG3" s="125"/>
      <c r="WGH3" s="125"/>
      <c r="WGI3" s="125"/>
      <c r="WGJ3" s="125"/>
      <c r="WGK3" s="125"/>
      <c r="WGL3" s="125"/>
      <c r="WGM3" s="125"/>
      <c r="WGO3" s="125"/>
      <c r="WGP3" s="125"/>
      <c r="WGQ3" s="125"/>
      <c r="WGR3" s="125"/>
      <c r="WGS3" s="125"/>
      <c r="WGT3" s="125"/>
      <c r="WGU3" s="125"/>
      <c r="WGV3" s="125"/>
      <c r="WGW3" s="125"/>
      <c r="WGX3" s="125"/>
      <c r="WGY3" s="125"/>
      <c r="WGZ3" s="125"/>
      <c r="WHA3" s="125"/>
      <c r="WHB3" s="125"/>
      <c r="WHC3" s="125"/>
      <c r="WHD3" s="125"/>
      <c r="WHE3" s="125"/>
      <c r="WHF3" s="125"/>
      <c r="WHG3" s="125"/>
      <c r="WHH3" s="125"/>
      <c r="WHI3" s="125"/>
      <c r="WHJ3" s="125"/>
      <c r="WHK3" s="125"/>
      <c r="WHM3" s="125"/>
      <c r="WHN3" s="125"/>
      <c r="WHO3" s="125"/>
      <c r="WHP3" s="125"/>
      <c r="WHQ3" s="125"/>
      <c r="WHR3" s="125"/>
      <c r="WHS3" s="125"/>
      <c r="WHT3" s="125"/>
      <c r="WHU3" s="125"/>
      <c r="WHV3" s="125"/>
      <c r="WHW3" s="125"/>
      <c r="WHX3" s="125"/>
      <c r="WHY3" s="125"/>
      <c r="WHZ3" s="125"/>
      <c r="WIA3" s="125"/>
      <c r="WIB3" s="125"/>
      <c r="WIC3" s="125"/>
      <c r="WID3" s="125"/>
      <c r="WIE3" s="125"/>
      <c r="WIF3" s="125"/>
      <c r="WIG3" s="125"/>
      <c r="WIH3" s="125"/>
      <c r="WII3" s="125"/>
      <c r="WIK3" s="125"/>
      <c r="WIL3" s="125"/>
      <c r="WIM3" s="125"/>
      <c r="WIN3" s="125"/>
      <c r="WIO3" s="125"/>
      <c r="WIP3" s="125"/>
      <c r="WIQ3" s="125"/>
      <c r="WIR3" s="125"/>
      <c r="WIS3" s="125"/>
      <c r="WIT3" s="125"/>
      <c r="WIU3" s="125"/>
      <c r="WIV3" s="125"/>
      <c r="WIW3" s="125"/>
      <c r="WIX3" s="125"/>
      <c r="WIY3" s="125"/>
      <c r="WIZ3" s="125"/>
      <c r="WJA3" s="125"/>
      <c r="WJB3" s="125"/>
      <c r="WJC3" s="125"/>
      <c r="WJD3" s="125"/>
      <c r="WJE3" s="125"/>
      <c r="WJF3" s="125"/>
      <c r="WJG3" s="125"/>
      <c r="WJI3" s="125"/>
      <c r="WJJ3" s="125"/>
      <c r="WJK3" s="125"/>
      <c r="WJL3" s="125"/>
      <c r="WJM3" s="125"/>
      <c r="WJN3" s="125"/>
      <c r="WJO3" s="125"/>
      <c r="WJP3" s="125"/>
      <c r="WJQ3" s="125"/>
      <c r="WJR3" s="125"/>
      <c r="WJS3" s="125"/>
      <c r="WJT3" s="125"/>
      <c r="WJU3" s="125"/>
      <c r="WJV3" s="125"/>
      <c r="WJW3" s="125"/>
      <c r="WJX3" s="125"/>
      <c r="WJY3" s="125"/>
      <c r="WJZ3" s="125"/>
      <c r="WKA3" s="125"/>
      <c r="WKB3" s="125"/>
      <c r="WKC3" s="125"/>
      <c r="WKD3" s="125"/>
      <c r="WKE3" s="125"/>
      <c r="WKG3" s="125"/>
      <c r="WKH3" s="125"/>
      <c r="WKI3" s="125"/>
      <c r="WKJ3" s="125"/>
      <c r="WKK3" s="125"/>
      <c r="WKL3" s="125"/>
      <c r="WKM3" s="125"/>
      <c r="WKN3" s="125"/>
      <c r="WKO3" s="125"/>
      <c r="WKP3" s="125"/>
      <c r="WKQ3" s="125"/>
      <c r="WKR3" s="125"/>
      <c r="WKS3" s="125"/>
      <c r="WKT3" s="125"/>
      <c r="WKU3" s="125"/>
      <c r="WKV3" s="125"/>
      <c r="WKW3" s="125"/>
      <c r="WKX3" s="125"/>
      <c r="WKY3" s="125"/>
      <c r="WKZ3" s="125"/>
      <c r="WLA3" s="125"/>
      <c r="WLB3" s="125"/>
      <c r="WLC3" s="125"/>
      <c r="WLE3" s="125"/>
      <c r="WLF3" s="125"/>
      <c r="WLG3" s="125"/>
      <c r="WLH3" s="125"/>
      <c r="WLI3" s="125"/>
      <c r="WLJ3" s="125"/>
      <c r="WLK3" s="125"/>
      <c r="WLL3" s="125"/>
      <c r="WLM3" s="125"/>
      <c r="WLN3" s="125"/>
      <c r="WLO3" s="125"/>
      <c r="WLP3" s="125"/>
      <c r="WLQ3" s="125"/>
      <c r="WLR3" s="125"/>
      <c r="WLS3" s="125"/>
      <c r="WLT3" s="125"/>
      <c r="WLU3" s="125"/>
      <c r="WLV3" s="125"/>
      <c r="WLW3" s="125"/>
      <c r="WLX3" s="125"/>
      <c r="WLY3" s="125"/>
      <c r="WLZ3" s="125"/>
      <c r="WMA3" s="125"/>
      <c r="WMC3" s="125"/>
      <c r="WMD3" s="125"/>
      <c r="WME3" s="125"/>
      <c r="WMF3" s="125"/>
      <c r="WMG3" s="125"/>
      <c r="WMH3" s="125"/>
      <c r="WMI3" s="125"/>
      <c r="WMJ3" s="125"/>
      <c r="WMK3" s="125"/>
      <c r="WML3" s="125"/>
      <c r="WMM3" s="125"/>
      <c r="WMN3" s="125"/>
      <c r="WMO3" s="125"/>
      <c r="WMP3" s="125"/>
      <c r="WMQ3" s="125"/>
      <c r="WMR3" s="125"/>
      <c r="WMS3" s="125"/>
      <c r="WMT3" s="125"/>
      <c r="WMU3" s="125"/>
      <c r="WMV3" s="125"/>
      <c r="WMW3" s="125"/>
      <c r="WMX3" s="125"/>
      <c r="WMY3" s="125"/>
      <c r="WNA3" s="125"/>
      <c r="WNB3" s="125"/>
      <c r="WNC3" s="125"/>
      <c r="WND3" s="125"/>
      <c r="WNE3" s="125"/>
      <c r="WNF3" s="125"/>
      <c r="WNG3" s="125"/>
      <c r="WNH3" s="125"/>
      <c r="WNI3" s="125"/>
      <c r="WNJ3" s="125"/>
      <c r="WNK3" s="125"/>
      <c r="WNL3" s="125"/>
      <c r="WNM3" s="125"/>
      <c r="WNN3" s="125"/>
      <c r="WNO3" s="125"/>
      <c r="WNP3" s="125"/>
      <c r="WNQ3" s="125"/>
      <c r="WNR3" s="125"/>
      <c r="WNS3" s="125"/>
      <c r="WNT3" s="125"/>
      <c r="WNU3" s="125"/>
      <c r="WNV3" s="125"/>
      <c r="WNW3" s="125"/>
      <c r="WNY3" s="125"/>
      <c r="WNZ3" s="125"/>
      <c r="WOA3" s="125"/>
      <c r="WOB3" s="125"/>
      <c r="WOC3" s="125"/>
      <c r="WOD3" s="125"/>
      <c r="WOE3" s="125"/>
      <c r="WOF3" s="125"/>
      <c r="WOG3" s="125"/>
      <c r="WOH3" s="125"/>
      <c r="WOI3" s="125"/>
      <c r="WOJ3" s="125"/>
      <c r="WOK3" s="125"/>
      <c r="WOL3" s="125"/>
      <c r="WOM3" s="125"/>
      <c r="WON3" s="125"/>
      <c r="WOO3" s="125"/>
      <c r="WOP3" s="125"/>
      <c r="WOQ3" s="125"/>
      <c r="WOR3" s="125"/>
      <c r="WOS3" s="125"/>
      <c r="WOT3" s="125"/>
      <c r="WOU3" s="125"/>
      <c r="WOW3" s="125"/>
      <c r="WOX3" s="125"/>
      <c r="WOY3" s="125"/>
      <c r="WOZ3" s="125"/>
      <c r="WPA3" s="125"/>
      <c r="WPB3" s="125"/>
      <c r="WPC3" s="125"/>
      <c r="WPD3" s="125"/>
      <c r="WPE3" s="125"/>
      <c r="WPF3" s="125"/>
      <c r="WPG3" s="125"/>
      <c r="WPH3" s="125"/>
      <c r="WPI3" s="125"/>
      <c r="WPJ3" s="125"/>
      <c r="WPK3" s="125"/>
      <c r="WPL3" s="125"/>
      <c r="WPM3" s="125"/>
      <c r="WPN3" s="125"/>
      <c r="WPO3" s="125"/>
      <c r="WPP3" s="125"/>
      <c r="WPQ3" s="125"/>
      <c r="WPR3" s="125"/>
      <c r="WPS3" s="125"/>
      <c r="WPU3" s="125"/>
      <c r="WPV3" s="125"/>
      <c r="WPW3" s="125"/>
      <c r="WPX3" s="125"/>
      <c r="WPY3" s="125"/>
      <c r="WPZ3" s="125"/>
      <c r="WQA3" s="125"/>
      <c r="WQB3" s="125"/>
      <c r="WQC3" s="125"/>
      <c r="WQD3" s="125"/>
      <c r="WQE3" s="125"/>
      <c r="WQF3" s="125"/>
      <c r="WQG3" s="125"/>
      <c r="WQH3" s="125"/>
      <c r="WQI3" s="125"/>
      <c r="WQJ3" s="125"/>
      <c r="WQK3" s="125"/>
      <c r="WQL3" s="125"/>
      <c r="WQM3" s="125"/>
      <c r="WQN3" s="125"/>
      <c r="WQO3" s="125"/>
      <c r="WQP3" s="125"/>
      <c r="WQQ3" s="125"/>
      <c r="WQS3" s="125"/>
      <c r="WQT3" s="125"/>
      <c r="WQU3" s="125"/>
      <c r="WQV3" s="125"/>
      <c r="WQW3" s="125"/>
      <c r="WQX3" s="125"/>
      <c r="WQY3" s="125"/>
      <c r="WQZ3" s="125"/>
      <c r="WRA3" s="125"/>
      <c r="WRB3" s="125"/>
      <c r="WRC3" s="125"/>
      <c r="WRD3" s="125"/>
      <c r="WRE3" s="125"/>
      <c r="WRF3" s="125"/>
      <c r="WRG3" s="125"/>
      <c r="WRH3" s="125"/>
      <c r="WRI3" s="125"/>
      <c r="WRJ3" s="125"/>
      <c r="WRK3" s="125"/>
      <c r="WRL3" s="125"/>
      <c r="WRM3" s="125"/>
      <c r="WRN3" s="125"/>
      <c r="WRO3" s="125"/>
      <c r="WRQ3" s="125"/>
      <c r="WRR3" s="125"/>
      <c r="WRS3" s="125"/>
      <c r="WRT3" s="125"/>
      <c r="WRU3" s="125"/>
      <c r="WRV3" s="125"/>
      <c r="WRW3" s="125"/>
      <c r="WRX3" s="125"/>
      <c r="WRY3" s="125"/>
      <c r="WRZ3" s="125"/>
      <c r="WSA3" s="125"/>
      <c r="WSB3" s="125"/>
      <c r="WSC3" s="125"/>
      <c r="WSD3" s="125"/>
      <c r="WSE3" s="125"/>
      <c r="WSF3" s="125"/>
      <c r="WSG3" s="125"/>
      <c r="WSH3" s="125"/>
      <c r="WSI3" s="125"/>
      <c r="WSJ3" s="125"/>
      <c r="WSK3" s="125"/>
      <c r="WSL3" s="125"/>
      <c r="WSM3" s="125"/>
      <c r="WSO3" s="125"/>
      <c r="WSP3" s="125"/>
      <c r="WSQ3" s="125"/>
      <c r="WSR3" s="125"/>
      <c r="WSS3" s="125"/>
      <c r="WST3" s="125"/>
      <c r="WSU3" s="125"/>
      <c r="WSV3" s="125"/>
      <c r="WSW3" s="125"/>
      <c r="WSX3" s="125"/>
      <c r="WSY3" s="125"/>
      <c r="WSZ3" s="125"/>
      <c r="WTA3" s="125"/>
      <c r="WTB3" s="125"/>
      <c r="WTC3" s="125"/>
      <c r="WTD3" s="125"/>
      <c r="WTE3" s="125"/>
      <c r="WTF3" s="125"/>
      <c r="WTG3" s="125"/>
      <c r="WTH3" s="125"/>
      <c r="WTI3" s="125"/>
      <c r="WTJ3" s="125"/>
      <c r="WTK3" s="125"/>
      <c r="WTM3" s="125"/>
      <c r="WTN3" s="125"/>
      <c r="WTO3" s="125"/>
      <c r="WTP3" s="125"/>
      <c r="WTQ3" s="125"/>
      <c r="WTR3" s="125"/>
      <c r="WTS3" s="125"/>
      <c r="WTT3" s="125"/>
      <c r="WTU3" s="125"/>
      <c r="WTV3" s="125"/>
      <c r="WTW3" s="125"/>
      <c r="WTX3" s="125"/>
      <c r="WTY3" s="125"/>
      <c r="WTZ3" s="125"/>
      <c r="WUA3" s="125"/>
      <c r="WUB3" s="125"/>
      <c r="WUC3" s="125"/>
      <c r="WUD3" s="125"/>
      <c r="WUE3" s="125"/>
      <c r="WUF3" s="125"/>
      <c r="WUG3" s="125"/>
      <c r="WUH3" s="125"/>
      <c r="WUI3" s="125"/>
      <c r="WUK3" s="125"/>
      <c r="WUL3" s="125"/>
      <c r="WUM3" s="125"/>
      <c r="WUN3" s="125"/>
      <c r="WUO3" s="125"/>
      <c r="WUP3" s="125"/>
      <c r="WUQ3" s="125"/>
      <c r="WUR3" s="125"/>
      <c r="WUS3" s="125"/>
      <c r="WUT3" s="125"/>
      <c r="WUU3" s="125"/>
      <c r="WUV3" s="125"/>
      <c r="WUW3" s="125"/>
      <c r="WUX3" s="125"/>
      <c r="WUY3" s="125"/>
      <c r="WUZ3" s="125"/>
      <c r="WVA3" s="125"/>
      <c r="WVB3" s="125"/>
      <c r="WVC3" s="125"/>
      <c r="WVD3" s="125"/>
      <c r="WVE3" s="125"/>
      <c r="WVF3" s="125"/>
      <c r="WVG3" s="125"/>
      <c r="WVI3" s="125"/>
      <c r="WVJ3" s="125"/>
      <c r="WVK3" s="125"/>
      <c r="WVL3" s="125"/>
      <c r="WVM3" s="125"/>
      <c r="WVN3" s="125"/>
      <c r="WVO3" s="125"/>
      <c r="WVP3" s="125"/>
      <c r="WVQ3" s="125"/>
      <c r="WVR3" s="125"/>
      <c r="WVS3" s="125"/>
      <c r="WVT3" s="125"/>
      <c r="WVU3" s="125"/>
      <c r="WVV3" s="125"/>
      <c r="WVW3" s="125"/>
      <c r="WVX3" s="125"/>
      <c r="WVY3" s="125"/>
      <c r="WVZ3" s="125"/>
      <c r="WWA3" s="125"/>
      <c r="WWB3" s="125"/>
      <c r="WWC3" s="125"/>
      <c r="WWD3" s="125"/>
      <c r="WWE3" s="125"/>
      <c r="WWG3" s="125"/>
      <c r="WWH3" s="125"/>
      <c r="WWI3" s="125"/>
      <c r="WWJ3" s="125"/>
      <c r="WWK3" s="125"/>
      <c r="WWL3" s="125"/>
      <c r="WWM3" s="125"/>
      <c r="WWN3" s="125"/>
      <c r="WWO3" s="125"/>
      <c r="WWP3" s="125"/>
      <c r="WWQ3" s="125"/>
      <c r="WWR3" s="125"/>
      <c r="WWS3" s="125"/>
      <c r="WWT3" s="125"/>
      <c r="WWU3" s="125"/>
      <c r="WWV3" s="125"/>
      <c r="WWW3" s="125"/>
      <c r="WWX3" s="125"/>
      <c r="WWY3" s="125"/>
      <c r="WWZ3" s="125"/>
      <c r="WXA3" s="125"/>
      <c r="WXB3" s="125"/>
      <c r="WXC3" s="125"/>
      <c r="WXE3" s="125"/>
      <c r="WXF3" s="125"/>
      <c r="WXG3" s="125"/>
      <c r="WXH3" s="125"/>
      <c r="WXI3" s="125"/>
      <c r="WXJ3" s="125"/>
      <c r="WXK3" s="125"/>
      <c r="WXL3" s="125"/>
      <c r="WXM3" s="125"/>
      <c r="WXN3" s="125"/>
      <c r="WXO3" s="125"/>
      <c r="WXP3" s="125"/>
      <c r="WXQ3" s="125"/>
      <c r="WXR3" s="125"/>
      <c r="WXS3" s="125"/>
      <c r="WXT3" s="125"/>
      <c r="WXU3" s="125"/>
      <c r="WXV3" s="125"/>
      <c r="WXW3" s="125"/>
      <c r="WXX3" s="125"/>
      <c r="WXY3" s="125"/>
      <c r="WXZ3" s="125"/>
      <c r="WYA3" s="125"/>
      <c r="WYC3" s="125"/>
      <c r="WYD3" s="125"/>
      <c r="WYE3" s="125"/>
      <c r="WYF3" s="125"/>
      <c r="WYG3" s="125"/>
      <c r="WYH3" s="125"/>
      <c r="WYI3" s="125"/>
      <c r="WYJ3" s="125"/>
      <c r="WYK3" s="125"/>
      <c r="WYL3" s="125"/>
      <c r="WYM3" s="125"/>
      <c r="WYN3" s="125"/>
      <c r="WYO3" s="125"/>
      <c r="WYP3" s="125"/>
      <c r="WYQ3" s="125"/>
      <c r="WYR3" s="125"/>
      <c r="WYS3" s="125"/>
      <c r="WYT3" s="125"/>
      <c r="WYU3" s="125"/>
      <c r="WYV3" s="125"/>
      <c r="WYW3" s="125"/>
      <c r="WYX3" s="125"/>
      <c r="WYY3" s="125"/>
      <c r="WZA3" s="125"/>
      <c r="WZB3" s="125"/>
      <c r="WZC3" s="125"/>
      <c r="WZD3" s="125"/>
      <c r="WZE3" s="125"/>
      <c r="WZF3" s="125"/>
      <c r="WZG3" s="125"/>
      <c r="WZH3" s="125"/>
      <c r="WZI3" s="125"/>
      <c r="WZJ3" s="125"/>
      <c r="WZK3" s="125"/>
      <c r="WZL3" s="125"/>
      <c r="WZM3" s="125"/>
      <c r="WZN3" s="125"/>
      <c r="WZO3" s="125"/>
      <c r="WZP3" s="125"/>
      <c r="WZQ3" s="125"/>
      <c r="WZR3" s="125"/>
      <c r="WZS3" s="125"/>
      <c r="WZT3" s="125"/>
      <c r="WZU3" s="125"/>
      <c r="WZV3" s="125"/>
      <c r="WZW3" s="125"/>
      <c r="WZY3" s="125"/>
      <c r="WZZ3" s="125"/>
      <c r="XAA3" s="125"/>
      <c r="XAB3" s="125"/>
      <c r="XAC3" s="125"/>
      <c r="XAD3" s="125"/>
      <c r="XAE3" s="125"/>
      <c r="XAF3" s="125"/>
      <c r="XAG3" s="125"/>
      <c r="XAH3" s="125"/>
      <c r="XAI3" s="125"/>
      <c r="XAJ3" s="125"/>
      <c r="XAK3" s="125"/>
      <c r="XAL3" s="125"/>
      <c r="XAM3" s="125"/>
      <c r="XAN3" s="125"/>
      <c r="XAO3" s="125"/>
      <c r="XAP3" s="125"/>
      <c r="XAQ3" s="125"/>
      <c r="XAR3" s="125"/>
      <c r="XAS3" s="125"/>
      <c r="XAT3" s="125"/>
      <c r="XAU3" s="125"/>
      <c r="XAW3" s="125"/>
      <c r="XAX3" s="125"/>
      <c r="XAY3" s="125"/>
      <c r="XAZ3" s="125"/>
      <c r="XBA3" s="125"/>
      <c r="XBB3" s="125"/>
      <c r="XBC3" s="125"/>
      <c r="XBD3" s="125"/>
      <c r="XBE3" s="125"/>
      <c r="XBF3" s="125"/>
      <c r="XBG3" s="125"/>
      <c r="XBH3" s="125"/>
      <c r="XBI3" s="125"/>
      <c r="XBJ3" s="125"/>
      <c r="XBK3" s="125"/>
      <c r="XBL3" s="125"/>
      <c r="XBM3" s="125"/>
      <c r="XBN3" s="125"/>
      <c r="XBO3" s="125"/>
      <c r="XBP3" s="125"/>
      <c r="XBQ3" s="125"/>
      <c r="XBR3" s="125"/>
      <c r="XBS3" s="125"/>
      <c r="XBU3" s="125"/>
      <c r="XBV3" s="125"/>
      <c r="XBW3" s="125"/>
      <c r="XBX3" s="125"/>
      <c r="XBY3" s="125"/>
      <c r="XBZ3" s="125"/>
      <c r="XCA3" s="125"/>
      <c r="XCB3" s="125"/>
      <c r="XCC3" s="125"/>
      <c r="XCD3" s="125"/>
      <c r="XCE3" s="125"/>
      <c r="XCF3" s="125"/>
      <c r="XCG3" s="125"/>
      <c r="XCH3" s="125"/>
      <c r="XCI3" s="125"/>
      <c r="XCJ3" s="125"/>
      <c r="XCK3" s="125"/>
      <c r="XCL3" s="125"/>
      <c r="XCM3" s="125"/>
      <c r="XCN3" s="125"/>
      <c r="XCO3" s="125"/>
      <c r="XCP3" s="125"/>
      <c r="XCQ3" s="125"/>
      <c r="XCS3" s="125"/>
      <c r="XCT3" s="125"/>
      <c r="XCU3" s="125"/>
      <c r="XCV3" s="125"/>
      <c r="XCW3" s="125"/>
      <c r="XCX3" s="125"/>
      <c r="XCY3" s="125"/>
      <c r="XCZ3" s="125"/>
      <c r="XDA3" s="125"/>
      <c r="XDB3" s="125"/>
      <c r="XDC3" s="125"/>
      <c r="XDD3" s="125"/>
      <c r="XDE3" s="125"/>
      <c r="XDF3" s="125"/>
      <c r="XDG3" s="125"/>
      <c r="XDH3" s="125"/>
      <c r="XDI3" s="125"/>
      <c r="XDJ3" s="125"/>
      <c r="XDK3" s="125"/>
      <c r="XDL3" s="125"/>
      <c r="XDM3" s="125"/>
      <c r="XDN3" s="125"/>
      <c r="XDO3" s="125"/>
      <c r="XDQ3" s="125"/>
      <c r="XDR3" s="125"/>
      <c r="XDS3" s="125"/>
      <c r="XDT3" s="125"/>
      <c r="XDU3" s="125"/>
      <c r="XDV3" s="125"/>
      <c r="XDW3" s="125"/>
      <c r="XDX3" s="125"/>
      <c r="XDY3" s="125"/>
      <c r="XDZ3" s="125"/>
      <c r="XEA3" s="125"/>
      <c r="XEB3" s="125"/>
      <c r="XEC3" s="125"/>
      <c r="XED3" s="125"/>
      <c r="XEE3" s="125"/>
      <c r="XEF3" s="125"/>
      <c r="XEG3" s="125"/>
      <c r="XEH3" s="125"/>
      <c r="XEI3" s="125"/>
      <c r="XEJ3" s="125"/>
      <c r="XEK3" s="125"/>
      <c r="XEL3" s="125"/>
      <c r="XEM3" s="125"/>
      <c r="XEO3" s="125"/>
      <c r="XEP3" s="125"/>
      <c r="XEQ3" s="125"/>
      <c r="XER3" s="125"/>
      <c r="XES3" s="125"/>
      <c r="XET3" s="125"/>
      <c r="XEU3" s="125"/>
      <c r="XEV3" s="125"/>
      <c r="XEW3" s="125"/>
      <c r="XEX3" s="125"/>
      <c r="XEY3" s="125"/>
      <c r="XEZ3" s="125"/>
      <c r="XFA3" s="125"/>
      <c r="XFB3" s="125"/>
      <c r="XFC3" s="125"/>
      <c r="XFD3" s="125"/>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8" customHeight="1">
      <c r="A5" s="237" t="s">
        <v>1</v>
      </c>
      <c r="B5" s="106" t="s">
        <v>3056</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75">
        <v>0</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12</v>
      </c>
      <c r="E25" s="62">
        <v>1.371005</v>
      </c>
      <c r="F25" s="62">
        <v>32</v>
      </c>
      <c r="G25" s="62">
        <v>473.2491675</v>
      </c>
      <c r="H25" s="62">
        <v>10.151109999999999</v>
      </c>
      <c r="I25" s="62">
        <v>0</v>
      </c>
      <c r="J25" s="62">
        <v>0</v>
      </c>
      <c r="K25" s="62">
        <v>0.23467299999999999</v>
      </c>
      <c r="L25" s="62">
        <v>0</v>
      </c>
      <c r="M25" s="62">
        <v>0</v>
      </c>
      <c r="N25" s="62">
        <v>0</v>
      </c>
      <c r="O25" s="62">
        <v>0</v>
      </c>
      <c r="P25" s="62">
        <v>0</v>
      </c>
      <c r="Q25" s="62">
        <v>0</v>
      </c>
      <c r="R25" s="62">
        <v>0</v>
      </c>
      <c r="S25" s="62">
        <v>0</v>
      </c>
      <c r="T25" s="62">
        <v>0</v>
      </c>
      <c r="U25" s="62">
        <v>0</v>
      </c>
      <c r="V25" s="62">
        <v>0</v>
      </c>
      <c r="W25" s="75">
        <v>529.00595550000003</v>
      </c>
      <c r="X25" s="62"/>
    </row>
    <row r="26" spans="1:24" s="84" customFormat="1" ht="18" customHeight="1">
      <c r="A26" s="6" t="s">
        <v>10</v>
      </c>
      <c r="B26" s="62">
        <v>0</v>
      </c>
      <c r="C26" s="62">
        <v>0</v>
      </c>
      <c r="D26" s="62">
        <v>0</v>
      </c>
      <c r="E26" s="62">
        <v>0</v>
      </c>
      <c r="F26" s="62">
        <v>0</v>
      </c>
      <c r="G26" s="62">
        <v>39.465435499999998</v>
      </c>
      <c r="H26" s="62">
        <v>0</v>
      </c>
      <c r="I26" s="62">
        <v>0</v>
      </c>
      <c r="J26" s="62">
        <v>0</v>
      </c>
      <c r="K26" s="62">
        <v>0</v>
      </c>
      <c r="L26" s="62">
        <v>0</v>
      </c>
      <c r="M26" s="62">
        <v>0</v>
      </c>
      <c r="N26" s="62">
        <v>0</v>
      </c>
      <c r="O26" s="62">
        <v>0</v>
      </c>
      <c r="P26" s="62">
        <v>0</v>
      </c>
      <c r="Q26" s="62">
        <v>0</v>
      </c>
      <c r="R26" s="62">
        <v>0</v>
      </c>
      <c r="S26" s="62">
        <v>0</v>
      </c>
      <c r="T26" s="62">
        <v>0</v>
      </c>
      <c r="U26" s="62">
        <v>0</v>
      </c>
      <c r="V26" s="62">
        <v>0</v>
      </c>
      <c r="W26" s="75">
        <v>39.465435499999998</v>
      </c>
      <c r="X26" s="85"/>
    </row>
    <row r="27" spans="1:24" s="84" customFormat="1" ht="18" customHeight="1">
      <c r="A27" s="6" t="s">
        <v>11</v>
      </c>
      <c r="B27" s="62">
        <v>0</v>
      </c>
      <c r="C27" s="62">
        <v>0</v>
      </c>
      <c r="D27" s="62">
        <v>12</v>
      </c>
      <c r="E27" s="62">
        <v>1.371005</v>
      </c>
      <c r="F27" s="62">
        <v>32</v>
      </c>
      <c r="G27" s="62">
        <v>433.78373199999999</v>
      </c>
      <c r="H27" s="62">
        <v>10.151109999999999</v>
      </c>
      <c r="I27" s="62">
        <v>0</v>
      </c>
      <c r="J27" s="62">
        <v>0</v>
      </c>
      <c r="K27" s="62">
        <v>0.23467299999999999</v>
      </c>
      <c r="L27" s="62">
        <v>0</v>
      </c>
      <c r="M27" s="62">
        <v>0</v>
      </c>
      <c r="N27" s="62">
        <v>0</v>
      </c>
      <c r="O27" s="62">
        <v>0</v>
      </c>
      <c r="P27" s="62">
        <v>0</v>
      </c>
      <c r="Q27" s="62">
        <v>0</v>
      </c>
      <c r="R27" s="62">
        <v>0</v>
      </c>
      <c r="S27" s="62">
        <v>0</v>
      </c>
      <c r="T27" s="62">
        <v>0</v>
      </c>
      <c r="U27" s="62">
        <v>0</v>
      </c>
      <c r="V27" s="62">
        <v>0</v>
      </c>
      <c r="W27" s="75">
        <v>489.54051999999996</v>
      </c>
      <c r="X27" s="61"/>
    </row>
    <row r="28" spans="1:24" s="84" customFormat="1" ht="18" customHeight="1">
      <c r="A28" s="3" t="s">
        <v>69</v>
      </c>
      <c r="B28" s="62">
        <v>0</v>
      </c>
      <c r="C28" s="62">
        <v>0</v>
      </c>
      <c r="D28" s="62">
        <v>0</v>
      </c>
      <c r="E28" s="62">
        <v>0</v>
      </c>
      <c r="F28" s="62">
        <v>0</v>
      </c>
      <c r="G28" s="62">
        <v>72.956000000000003</v>
      </c>
      <c r="H28" s="62">
        <v>287.46773999999999</v>
      </c>
      <c r="I28" s="62">
        <v>0</v>
      </c>
      <c r="J28" s="62">
        <v>0</v>
      </c>
      <c r="K28" s="62">
        <v>0</v>
      </c>
      <c r="L28" s="62">
        <v>0</v>
      </c>
      <c r="M28" s="62">
        <v>0</v>
      </c>
      <c r="N28" s="62">
        <v>0</v>
      </c>
      <c r="O28" s="62">
        <v>0</v>
      </c>
      <c r="P28" s="62">
        <v>0</v>
      </c>
      <c r="Q28" s="62">
        <v>0</v>
      </c>
      <c r="R28" s="62">
        <v>0</v>
      </c>
      <c r="S28" s="62">
        <v>80</v>
      </c>
      <c r="T28" s="62">
        <v>0</v>
      </c>
      <c r="U28" s="62">
        <v>0</v>
      </c>
      <c r="V28" s="62">
        <v>0</v>
      </c>
      <c r="W28" s="75">
        <v>440.42374000000001</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72.956000000000003</v>
      </c>
      <c r="H30" s="62">
        <v>287.46773999999999</v>
      </c>
      <c r="I30" s="62">
        <v>0</v>
      </c>
      <c r="J30" s="62">
        <v>0</v>
      </c>
      <c r="K30" s="62">
        <v>0</v>
      </c>
      <c r="L30" s="62">
        <v>0</v>
      </c>
      <c r="M30" s="62">
        <v>0</v>
      </c>
      <c r="N30" s="62">
        <v>0</v>
      </c>
      <c r="O30" s="62">
        <v>0</v>
      </c>
      <c r="P30" s="62">
        <v>0</v>
      </c>
      <c r="Q30" s="62">
        <v>0</v>
      </c>
      <c r="R30" s="62">
        <v>0</v>
      </c>
      <c r="S30" s="62">
        <v>80</v>
      </c>
      <c r="T30" s="62">
        <v>0</v>
      </c>
      <c r="U30" s="62">
        <v>0</v>
      </c>
      <c r="V30" s="62">
        <v>0</v>
      </c>
      <c r="W30" s="75">
        <v>440.42374000000001</v>
      </c>
      <c r="X30" s="62"/>
    </row>
    <row r="31" spans="1:24" s="84" customFormat="1" ht="18" customHeight="1">
      <c r="A31" s="3" t="s">
        <v>12</v>
      </c>
      <c r="B31" s="62">
        <v>0</v>
      </c>
      <c r="C31" s="62">
        <v>0</v>
      </c>
      <c r="D31" s="62">
        <v>0</v>
      </c>
      <c r="E31" s="62">
        <v>0</v>
      </c>
      <c r="F31" s="62">
        <v>50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75">
        <v>50</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50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75">
        <v>50</v>
      </c>
      <c r="X33" s="62"/>
    </row>
    <row r="34" spans="1:24" s="84" customFormat="1" ht="18" customHeight="1">
      <c r="A34" s="3" t="s">
        <v>13</v>
      </c>
      <c r="B34" s="62">
        <v>0</v>
      </c>
      <c r="C34" s="62">
        <v>0</v>
      </c>
      <c r="D34" s="62">
        <v>0</v>
      </c>
      <c r="E34" s="62">
        <v>0</v>
      </c>
      <c r="F34" s="62">
        <v>0</v>
      </c>
      <c r="G34" s="62">
        <v>211.89479700000001</v>
      </c>
      <c r="H34" s="62">
        <v>0</v>
      </c>
      <c r="I34" s="62">
        <v>0</v>
      </c>
      <c r="J34" s="62">
        <v>0</v>
      </c>
      <c r="K34" s="62">
        <v>0</v>
      </c>
      <c r="L34" s="62">
        <v>0</v>
      </c>
      <c r="M34" s="62">
        <v>0</v>
      </c>
      <c r="N34" s="62">
        <v>0</v>
      </c>
      <c r="O34" s="62">
        <v>0</v>
      </c>
      <c r="P34" s="62">
        <v>0</v>
      </c>
      <c r="Q34" s="62">
        <v>0</v>
      </c>
      <c r="R34" s="62">
        <v>0</v>
      </c>
      <c r="S34" s="62">
        <v>0</v>
      </c>
      <c r="T34" s="62">
        <v>0</v>
      </c>
      <c r="U34" s="62">
        <v>0</v>
      </c>
      <c r="V34" s="62">
        <v>0</v>
      </c>
      <c r="W34" s="75">
        <v>211.89479700000001</v>
      </c>
      <c r="X34" s="62"/>
    </row>
    <row r="35" spans="1:24" s="84" customFormat="1" ht="18" customHeight="1">
      <c r="A35" s="6" t="s">
        <v>10</v>
      </c>
      <c r="B35" s="62">
        <v>0</v>
      </c>
      <c r="C35" s="62">
        <v>0</v>
      </c>
      <c r="D35" s="62">
        <v>0</v>
      </c>
      <c r="E35" s="62">
        <v>0</v>
      </c>
      <c r="F35" s="62">
        <v>0</v>
      </c>
      <c r="G35" s="62">
        <v>191.37019000000001</v>
      </c>
      <c r="H35" s="62">
        <v>0</v>
      </c>
      <c r="I35" s="62">
        <v>0</v>
      </c>
      <c r="J35" s="62">
        <v>0</v>
      </c>
      <c r="K35" s="62">
        <v>0</v>
      </c>
      <c r="L35" s="62">
        <v>0</v>
      </c>
      <c r="M35" s="62">
        <v>0</v>
      </c>
      <c r="N35" s="62">
        <v>0</v>
      </c>
      <c r="O35" s="62">
        <v>0</v>
      </c>
      <c r="P35" s="62">
        <v>0</v>
      </c>
      <c r="Q35" s="62">
        <v>0</v>
      </c>
      <c r="R35" s="62">
        <v>0</v>
      </c>
      <c r="S35" s="62">
        <v>0</v>
      </c>
      <c r="T35" s="62">
        <v>0</v>
      </c>
      <c r="U35" s="62">
        <v>0</v>
      </c>
      <c r="V35" s="62">
        <v>0</v>
      </c>
      <c r="W35" s="75">
        <v>191.37019000000001</v>
      </c>
      <c r="X35" s="62"/>
    </row>
    <row r="36" spans="1:24" s="84" customFormat="1" ht="18" customHeight="1">
      <c r="A36" s="6" t="s">
        <v>11</v>
      </c>
      <c r="B36" s="62">
        <v>0</v>
      </c>
      <c r="C36" s="62">
        <v>0</v>
      </c>
      <c r="D36" s="62">
        <v>0</v>
      </c>
      <c r="E36" s="62">
        <v>0</v>
      </c>
      <c r="F36" s="62">
        <v>0</v>
      </c>
      <c r="G36" s="62">
        <v>20.524607</v>
      </c>
      <c r="H36" s="62">
        <v>0</v>
      </c>
      <c r="I36" s="62">
        <v>0</v>
      </c>
      <c r="J36" s="62">
        <v>0</v>
      </c>
      <c r="K36" s="62">
        <v>0</v>
      </c>
      <c r="L36" s="62">
        <v>0</v>
      </c>
      <c r="M36" s="62">
        <v>0</v>
      </c>
      <c r="N36" s="62">
        <v>0</v>
      </c>
      <c r="O36" s="62">
        <v>0</v>
      </c>
      <c r="P36" s="62">
        <v>0</v>
      </c>
      <c r="Q36" s="62">
        <v>0</v>
      </c>
      <c r="R36" s="62">
        <v>0</v>
      </c>
      <c r="S36" s="62">
        <v>0</v>
      </c>
      <c r="T36" s="62">
        <v>0</v>
      </c>
      <c r="U36" s="62">
        <v>0</v>
      </c>
      <c r="V36" s="62">
        <v>0</v>
      </c>
      <c r="W36" s="75">
        <v>20.524607</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12</v>
      </c>
      <c r="E40" s="62">
        <v>1.371005</v>
      </c>
      <c r="F40" s="62">
        <v>82</v>
      </c>
      <c r="G40" s="62">
        <v>758.09996450000006</v>
      </c>
      <c r="H40" s="62">
        <v>297.61885000000001</v>
      </c>
      <c r="I40" s="62">
        <v>0</v>
      </c>
      <c r="J40" s="62">
        <v>0</v>
      </c>
      <c r="K40" s="62">
        <v>0.23467299999999999</v>
      </c>
      <c r="L40" s="62">
        <v>0</v>
      </c>
      <c r="M40" s="62">
        <v>0</v>
      </c>
      <c r="N40" s="62">
        <v>0</v>
      </c>
      <c r="O40" s="62">
        <v>0</v>
      </c>
      <c r="P40" s="62">
        <v>0</v>
      </c>
      <c r="Q40" s="62">
        <v>0</v>
      </c>
      <c r="R40" s="62">
        <v>0</v>
      </c>
      <c r="S40" s="62">
        <v>80</v>
      </c>
      <c r="T40" s="62">
        <v>0</v>
      </c>
      <c r="U40" s="62">
        <v>0</v>
      </c>
      <c r="V40" s="62">
        <v>0</v>
      </c>
      <c r="W40" s="75">
        <v>1231.3244924999999</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22</v>
      </c>
      <c r="E44" s="62">
        <v>0</v>
      </c>
      <c r="F44" s="62">
        <v>20</v>
      </c>
      <c r="G44" s="62">
        <v>256.0854215</v>
      </c>
      <c r="H44" s="62">
        <v>0</v>
      </c>
      <c r="I44" s="62">
        <v>200</v>
      </c>
      <c r="J44" s="62">
        <v>0</v>
      </c>
      <c r="K44" s="62">
        <v>0</v>
      </c>
      <c r="L44" s="62">
        <v>0</v>
      </c>
      <c r="M44" s="62">
        <v>0</v>
      </c>
      <c r="N44" s="62">
        <v>0</v>
      </c>
      <c r="O44" s="62">
        <v>0</v>
      </c>
      <c r="P44" s="62">
        <v>0</v>
      </c>
      <c r="Q44" s="62">
        <v>0</v>
      </c>
      <c r="R44" s="62">
        <v>0</v>
      </c>
      <c r="S44" s="62">
        <v>0</v>
      </c>
      <c r="T44" s="62">
        <v>0</v>
      </c>
      <c r="U44" s="62">
        <v>0</v>
      </c>
      <c r="V44" s="62">
        <v>0</v>
      </c>
      <c r="W44" s="75">
        <v>498.0854215</v>
      </c>
      <c r="X44" s="62"/>
    </row>
    <row r="45" spans="1:24" s="55" customFormat="1" ht="18.75" customHeight="1">
      <c r="A45" s="6" t="s">
        <v>10</v>
      </c>
      <c r="B45" s="62">
        <v>0</v>
      </c>
      <c r="C45" s="62">
        <v>0</v>
      </c>
      <c r="D45" s="62">
        <v>0</v>
      </c>
      <c r="E45" s="62">
        <v>0</v>
      </c>
      <c r="F45" s="62">
        <v>0</v>
      </c>
      <c r="G45" s="62">
        <v>36.085421500000002</v>
      </c>
      <c r="H45" s="62">
        <v>0</v>
      </c>
      <c r="I45" s="62">
        <v>0</v>
      </c>
      <c r="J45" s="62">
        <v>0</v>
      </c>
      <c r="K45" s="62">
        <v>0</v>
      </c>
      <c r="L45" s="62">
        <v>0</v>
      </c>
      <c r="M45" s="62">
        <v>0</v>
      </c>
      <c r="N45" s="62">
        <v>0</v>
      </c>
      <c r="O45" s="62">
        <v>0</v>
      </c>
      <c r="P45" s="62">
        <v>0</v>
      </c>
      <c r="Q45" s="62">
        <v>0</v>
      </c>
      <c r="R45" s="62">
        <v>0</v>
      </c>
      <c r="S45" s="62">
        <v>0</v>
      </c>
      <c r="T45" s="62">
        <v>0</v>
      </c>
      <c r="U45" s="62">
        <v>0</v>
      </c>
      <c r="V45" s="62">
        <v>0</v>
      </c>
      <c r="W45" s="75">
        <v>36.085421500000002</v>
      </c>
      <c r="X45" s="62">
        <v>2711.3571793970068</v>
      </c>
    </row>
    <row r="46" spans="1:24" s="55" customFormat="1" ht="18.75" customHeight="1">
      <c r="A46" s="6" t="s">
        <v>11</v>
      </c>
      <c r="B46" s="62">
        <v>0</v>
      </c>
      <c r="C46" s="62">
        <v>0</v>
      </c>
      <c r="D46" s="62">
        <v>22</v>
      </c>
      <c r="E46" s="62">
        <v>0</v>
      </c>
      <c r="F46" s="62">
        <v>20</v>
      </c>
      <c r="G46" s="62">
        <v>220</v>
      </c>
      <c r="H46" s="62">
        <v>0</v>
      </c>
      <c r="I46" s="62">
        <v>200</v>
      </c>
      <c r="J46" s="62">
        <v>0</v>
      </c>
      <c r="K46" s="62">
        <v>0</v>
      </c>
      <c r="L46" s="62">
        <v>0</v>
      </c>
      <c r="M46" s="62">
        <v>0</v>
      </c>
      <c r="N46" s="62">
        <v>0</v>
      </c>
      <c r="O46" s="62">
        <v>0</v>
      </c>
      <c r="P46" s="62">
        <v>0</v>
      </c>
      <c r="Q46" s="62">
        <v>0</v>
      </c>
      <c r="R46" s="62">
        <v>0</v>
      </c>
      <c r="S46" s="62">
        <v>0</v>
      </c>
      <c r="T46" s="62">
        <v>0</v>
      </c>
      <c r="U46" s="62">
        <v>0</v>
      </c>
      <c r="V46" s="62">
        <v>0</v>
      </c>
      <c r="W46" s="75">
        <v>462</v>
      </c>
      <c r="X46" s="62"/>
    </row>
    <row r="47" spans="1:24" s="55" customFormat="1" ht="18.75" customHeight="1">
      <c r="A47" s="3" t="s">
        <v>69</v>
      </c>
      <c r="B47" s="62">
        <v>0</v>
      </c>
      <c r="C47" s="62">
        <v>0</v>
      </c>
      <c r="D47" s="62">
        <v>0</v>
      </c>
      <c r="E47" s="62">
        <v>0</v>
      </c>
      <c r="F47" s="62">
        <v>50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50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50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50</v>
      </c>
      <c r="X49" s="62"/>
    </row>
    <row r="50" spans="1:24" s="55" customFormat="1" ht="18.75" customHeight="1">
      <c r="A50" s="3" t="s">
        <v>12</v>
      </c>
      <c r="B50" s="62">
        <v>0</v>
      </c>
      <c r="C50" s="62">
        <v>0</v>
      </c>
      <c r="D50" s="62">
        <v>0</v>
      </c>
      <c r="E50" s="62">
        <v>0</v>
      </c>
      <c r="F50" s="62">
        <v>50</v>
      </c>
      <c r="G50" s="62">
        <v>0.386102</v>
      </c>
      <c r="H50" s="62">
        <v>0</v>
      </c>
      <c r="I50" s="62">
        <v>400</v>
      </c>
      <c r="J50" s="62">
        <v>0</v>
      </c>
      <c r="K50" s="62">
        <v>0</v>
      </c>
      <c r="L50" s="62">
        <v>0</v>
      </c>
      <c r="M50" s="62">
        <v>0</v>
      </c>
      <c r="N50" s="62">
        <v>0</v>
      </c>
      <c r="O50" s="62">
        <v>0</v>
      </c>
      <c r="P50" s="62">
        <v>0</v>
      </c>
      <c r="Q50" s="62">
        <v>0</v>
      </c>
      <c r="R50" s="62">
        <v>0</v>
      </c>
      <c r="S50" s="62">
        <v>0</v>
      </c>
      <c r="T50" s="62">
        <v>0</v>
      </c>
      <c r="U50" s="62">
        <v>0</v>
      </c>
      <c r="V50" s="62">
        <v>0</v>
      </c>
      <c r="W50" s="75">
        <v>450.38610199999999</v>
      </c>
      <c r="X50" s="62"/>
    </row>
    <row r="51" spans="1:24" s="55" customFormat="1" ht="18.75" customHeight="1">
      <c r="A51" s="6" t="s">
        <v>10</v>
      </c>
      <c r="B51" s="62">
        <v>0</v>
      </c>
      <c r="C51" s="62">
        <v>0</v>
      </c>
      <c r="D51" s="62">
        <v>0</v>
      </c>
      <c r="E51" s="62">
        <v>0</v>
      </c>
      <c r="F51" s="62">
        <v>0</v>
      </c>
      <c r="G51" s="62">
        <v>0.386102</v>
      </c>
      <c r="H51" s="62">
        <v>0</v>
      </c>
      <c r="I51" s="62">
        <v>0</v>
      </c>
      <c r="J51" s="62">
        <v>0</v>
      </c>
      <c r="K51" s="62">
        <v>0</v>
      </c>
      <c r="L51" s="62">
        <v>0</v>
      </c>
      <c r="M51" s="62">
        <v>0</v>
      </c>
      <c r="N51" s="62">
        <v>0</v>
      </c>
      <c r="O51" s="62">
        <v>0</v>
      </c>
      <c r="P51" s="62">
        <v>0</v>
      </c>
      <c r="Q51" s="62">
        <v>0</v>
      </c>
      <c r="R51" s="62">
        <v>0</v>
      </c>
      <c r="S51" s="62">
        <v>0</v>
      </c>
      <c r="T51" s="62">
        <v>0</v>
      </c>
      <c r="U51" s="62">
        <v>0</v>
      </c>
      <c r="V51" s="62">
        <v>0</v>
      </c>
      <c r="W51" s="75">
        <v>0.386102</v>
      </c>
      <c r="X51" s="62"/>
    </row>
    <row r="52" spans="1:24" s="84" customFormat="1" ht="18" customHeight="1">
      <c r="A52" s="6" t="s">
        <v>11</v>
      </c>
      <c r="B52" s="62">
        <v>0</v>
      </c>
      <c r="C52" s="62">
        <v>0</v>
      </c>
      <c r="D52" s="62">
        <v>0</v>
      </c>
      <c r="E52" s="62">
        <v>0</v>
      </c>
      <c r="F52" s="62">
        <v>50</v>
      </c>
      <c r="G52" s="62">
        <v>0</v>
      </c>
      <c r="H52" s="62">
        <v>0</v>
      </c>
      <c r="I52" s="62">
        <v>400</v>
      </c>
      <c r="J52" s="62">
        <v>0</v>
      </c>
      <c r="K52" s="62">
        <v>0</v>
      </c>
      <c r="L52" s="62">
        <v>0</v>
      </c>
      <c r="M52" s="62">
        <v>0</v>
      </c>
      <c r="N52" s="62">
        <v>0</v>
      </c>
      <c r="O52" s="62">
        <v>0</v>
      </c>
      <c r="P52" s="62">
        <v>0</v>
      </c>
      <c r="Q52" s="62">
        <v>0</v>
      </c>
      <c r="R52" s="62">
        <v>0</v>
      </c>
      <c r="S52" s="62">
        <v>0</v>
      </c>
      <c r="T52" s="62">
        <v>0</v>
      </c>
      <c r="U52" s="62">
        <v>0</v>
      </c>
      <c r="V52" s="62">
        <v>0</v>
      </c>
      <c r="W52" s="75">
        <v>450</v>
      </c>
      <c r="X52" s="62"/>
    </row>
    <row r="53" spans="1:24" s="55" customFormat="1" ht="18.75" customHeight="1">
      <c r="A53" s="3" t="s">
        <v>13</v>
      </c>
      <c r="B53" s="62">
        <v>0</v>
      </c>
      <c r="C53" s="62">
        <v>0</v>
      </c>
      <c r="D53" s="62">
        <v>0.39745599999999998</v>
      </c>
      <c r="E53" s="62">
        <v>1.371005</v>
      </c>
      <c r="F53" s="62">
        <v>0</v>
      </c>
      <c r="G53" s="62">
        <v>295.91970099999998</v>
      </c>
      <c r="H53" s="62">
        <v>10.151109999999999</v>
      </c>
      <c r="I53" s="62">
        <v>0</v>
      </c>
      <c r="J53" s="62">
        <v>0</v>
      </c>
      <c r="K53" s="62">
        <v>0.23467299999999999</v>
      </c>
      <c r="L53" s="62">
        <v>0</v>
      </c>
      <c r="M53" s="62">
        <v>0</v>
      </c>
      <c r="N53" s="62">
        <v>0</v>
      </c>
      <c r="O53" s="62">
        <v>0</v>
      </c>
      <c r="P53" s="62">
        <v>0</v>
      </c>
      <c r="Q53" s="62">
        <v>0</v>
      </c>
      <c r="R53" s="62">
        <v>0</v>
      </c>
      <c r="S53" s="62">
        <v>0</v>
      </c>
      <c r="T53" s="62">
        <v>0</v>
      </c>
      <c r="U53" s="62">
        <v>0</v>
      </c>
      <c r="V53" s="62">
        <v>0</v>
      </c>
      <c r="W53" s="75">
        <v>308.07394499999998</v>
      </c>
    </row>
    <row r="54" spans="1:24" s="55" customFormat="1" ht="18.75" customHeight="1">
      <c r="A54" s="6" t="s">
        <v>10</v>
      </c>
      <c r="B54" s="62">
        <v>0</v>
      </c>
      <c r="C54" s="62">
        <v>0</v>
      </c>
      <c r="D54" s="62">
        <v>0.39745599999999998</v>
      </c>
      <c r="E54" s="62">
        <v>1.371005</v>
      </c>
      <c r="F54" s="62">
        <v>0</v>
      </c>
      <c r="G54" s="62">
        <v>210.00569300000001</v>
      </c>
      <c r="H54" s="62">
        <v>10.151109999999999</v>
      </c>
      <c r="I54" s="62">
        <v>0</v>
      </c>
      <c r="J54" s="62">
        <v>0</v>
      </c>
      <c r="K54" s="62">
        <v>0.23467299999999999</v>
      </c>
      <c r="L54" s="62">
        <v>0</v>
      </c>
      <c r="M54" s="62">
        <v>0</v>
      </c>
      <c r="N54" s="62">
        <v>0</v>
      </c>
      <c r="O54" s="62">
        <v>0</v>
      </c>
      <c r="P54" s="62">
        <v>0</v>
      </c>
      <c r="Q54" s="62">
        <v>0</v>
      </c>
      <c r="R54" s="62">
        <v>0</v>
      </c>
      <c r="S54" s="62">
        <v>0</v>
      </c>
      <c r="T54" s="62">
        <v>0</v>
      </c>
      <c r="U54" s="62">
        <v>0</v>
      </c>
      <c r="V54" s="62">
        <v>0</v>
      </c>
      <c r="W54" s="75">
        <v>222.15993699999999</v>
      </c>
    </row>
    <row r="55" spans="1:24" s="84" customFormat="1" ht="18" customHeight="1">
      <c r="A55" s="6" t="s">
        <v>11</v>
      </c>
      <c r="B55" s="62">
        <v>0</v>
      </c>
      <c r="C55" s="62">
        <v>0</v>
      </c>
      <c r="D55" s="62">
        <v>0</v>
      </c>
      <c r="E55" s="62">
        <v>0</v>
      </c>
      <c r="F55" s="62">
        <v>0</v>
      </c>
      <c r="G55" s="62">
        <v>85.914007999999995</v>
      </c>
      <c r="H55" s="62">
        <v>0</v>
      </c>
      <c r="I55" s="62">
        <v>0</v>
      </c>
      <c r="J55" s="62">
        <v>0</v>
      </c>
      <c r="K55" s="62">
        <v>0</v>
      </c>
      <c r="L55" s="62">
        <v>0</v>
      </c>
      <c r="M55" s="62">
        <v>0</v>
      </c>
      <c r="N55" s="62">
        <v>0</v>
      </c>
      <c r="O55" s="62">
        <v>0</v>
      </c>
      <c r="P55" s="62">
        <v>0</v>
      </c>
      <c r="Q55" s="62">
        <v>0</v>
      </c>
      <c r="R55" s="62">
        <v>0</v>
      </c>
      <c r="S55" s="62">
        <v>0</v>
      </c>
      <c r="T55" s="62">
        <v>0</v>
      </c>
      <c r="U55" s="62">
        <v>0</v>
      </c>
      <c r="V55" s="62">
        <v>0</v>
      </c>
      <c r="W55" s="75">
        <v>85.914007999999995</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22.397455999999998</v>
      </c>
      <c r="E59" s="62">
        <v>1.371005</v>
      </c>
      <c r="F59" s="62">
        <v>120</v>
      </c>
      <c r="G59" s="62">
        <v>552.39122449999991</v>
      </c>
      <c r="H59" s="62">
        <v>10.151109999999999</v>
      </c>
      <c r="I59" s="62">
        <v>600</v>
      </c>
      <c r="J59" s="62">
        <v>0</v>
      </c>
      <c r="K59" s="62">
        <v>0.23467299999999999</v>
      </c>
      <c r="L59" s="62">
        <v>0</v>
      </c>
      <c r="M59" s="62">
        <v>0</v>
      </c>
      <c r="N59" s="62">
        <v>0</v>
      </c>
      <c r="O59" s="62">
        <v>0</v>
      </c>
      <c r="P59" s="62">
        <v>0</v>
      </c>
      <c r="Q59" s="62">
        <v>0</v>
      </c>
      <c r="R59" s="62">
        <v>0</v>
      </c>
      <c r="S59" s="62">
        <v>0</v>
      </c>
      <c r="T59" s="62">
        <v>0</v>
      </c>
      <c r="U59" s="62">
        <v>0</v>
      </c>
      <c r="V59" s="62">
        <v>0</v>
      </c>
      <c r="W59" s="75">
        <v>1306.5454685</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34.397455999999998</v>
      </c>
      <c r="E61" s="62">
        <v>2.7420100000000001</v>
      </c>
      <c r="F61" s="62">
        <v>202</v>
      </c>
      <c r="G61" s="62">
        <v>1310.4911889999998</v>
      </c>
      <c r="H61" s="62">
        <v>307.76996000000003</v>
      </c>
      <c r="I61" s="62">
        <v>600</v>
      </c>
      <c r="J61" s="62">
        <v>0</v>
      </c>
      <c r="K61" s="62">
        <v>0.46934599999999999</v>
      </c>
      <c r="L61" s="62">
        <v>0</v>
      </c>
      <c r="M61" s="62">
        <v>0</v>
      </c>
      <c r="N61" s="62">
        <v>0</v>
      </c>
      <c r="O61" s="62">
        <v>0</v>
      </c>
      <c r="P61" s="62">
        <v>0</v>
      </c>
      <c r="Q61" s="62">
        <v>0</v>
      </c>
      <c r="R61" s="62">
        <v>0</v>
      </c>
      <c r="S61" s="62">
        <v>80</v>
      </c>
      <c r="T61" s="62">
        <v>0</v>
      </c>
      <c r="U61" s="62">
        <v>0</v>
      </c>
      <c r="V61" s="62">
        <v>0</v>
      </c>
      <c r="W61" s="75">
        <v>2537.8699609999999</v>
      </c>
    </row>
    <row r="62" spans="1:24" s="132"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5.5">
      <c r="A63" s="17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5"/>
  <cols>
    <col min="1" max="1" width="56.69921875" style="9" customWidth="1"/>
    <col min="2" max="15" width="14.59765625" style="82" customWidth="1"/>
    <col min="16" max="16" width="15.8984375" style="82" customWidth="1"/>
    <col min="17" max="17" width="19" style="82" customWidth="1"/>
    <col min="18" max="18" width="0" style="82" hidden="1" customWidth="1"/>
    <col min="19" max="19" width="10.296875" style="82" hidden="1" customWidth="1"/>
    <col min="20" max="20" width="10.69921875" style="82" hidden="1" customWidth="1"/>
    <col min="21" max="21" width="10.296875" style="82" hidden="1" customWidth="1"/>
    <col min="22" max="16384" width="0" style="82" hidden="1"/>
  </cols>
  <sheetData>
    <row r="1" spans="1:24"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7.5">
      <c r="A2" s="227" t="s">
        <v>3093</v>
      </c>
      <c r="B2" s="227"/>
      <c r="C2" s="227"/>
      <c r="D2" s="227"/>
      <c r="E2" s="227"/>
      <c r="F2" s="227"/>
      <c r="G2" s="227"/>
      <c r="H2" s="227"/>
      <c r="I2" s="227"/>
      <c r="J2" s="227"/>
      <c r="K2" s="227"/>
      <c r="L2" s="227"/>
      <c r="M2" s="227"/>
      <c r="N2" s="227"/>
      <c r="O2" s="227"/>
      <c r="P2" s="227"/>
      <c r="Q2" s="227"/>
      <c r="R2" s="227"/>
      <c r="S2" s="227"/>
      <c r="T2" s="227"/>
      <c r="U2" s="227"/>
      <c r="V2" s="227"/>
      <c r="W2" s="227"/>
    </row>
    <row r="3" spans="1:24">
      <c r="A3" s="82"/>
    </row>
    <row r="4" spans="1:24" ht="13">
      <c r="A4" s="80" t="s">
        <v>44</v>
      </c>
    </row>
    <row r="5" spans="1:24" s="84" customFormat="1" ht="28" customHeight="1">
      <c r="A5" s="237" t="s">
        <v>1</v>
      </c>
      <c r="B5" s="105" t="s">
        <v>3065</v>
      </c>
      <c r="C5" s="88"/>
      <c r="D5" s="88"/>
      <c r="E5" s="88"/>
      <c r="F5" s="88"/>
      <c r="G5" s="88"/>
      <c r="H5" s="87"/>
      <c r="I5" s="88"/>
      <c r="J5" s="88"/>
      <c r="K5" s="88"/>
      <c r="L5" s="88"/>
      <c r="M5" s="88"/>
      <c r="N5" s="88"/>
      <c r="O5" s="89"/>
      <c r="P5" s="231" t="s">
        <v>3059</v>
      </c>
      <c r="Q5" s="233" t="s">
        <v>3060</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2"/>
      <c r="Q6" s="234"/>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2">
        <v>0</v>
      </c>
      <c r="Q8" s="99">
        <v>596.54999999999995</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2">
        <v>0</v>
      </c>
      <c r="Q9" s="99">
        <v>80.5</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2">
        <v>0</v>
      </c>
      <c r="Q10" s="99">
        <v>516.04999999999995</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2">
        <v>0</v>
      </c>
      <c r="Q11" s="99">
        <v>247.238382</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2">
        <v>0</v>
      </c>
      <c r="Q12" s="99">
        <v>40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2">
        <v>0</v>
      </c>
      <c r="Q13" s="99">
        <v>207.238382</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2">
        <v>0</v>
      </c>
      <c r="Q14" s="99">
        <v>311.7</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2">
        <v>0</v>
      </c>
      <c r="Q15" s="99">
        <v>100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2">
        <v>0</v>
      </c>
      <c r="Q16" s="99">
        <v>211.7</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2">
        <v>0</v>
      </c>
      <c r="Q17" s="99">
        <v>818.53109099999995</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2">
        <v>0</v>
      </c>
      <c r="Q18" s="99">
        <v>33.009448999999996</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2">
        <v>0</v>
      </c>
      <c r="Q19" s="99">
        <v>785.52164200000004</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2">
        <v>0</v>
      </c>
      <c r="Q20" s="99">
        <v>1974.0194729999998</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4">
        <v>0</v>
      </c>
      <c r="Q24" s="99">
        <v>0</v>
      </c>
    </row>
    <row r="25" spans="1:17" s="84" customFormat="1" ht="18" customHeight="1">
      <c r="A25" s="3" t="s">
        <v>9</v>
      </c>
      <c r="B25" s="62">
        <v>0</v>
      </c>
      <c r="C25" s="62">
        <v>0</v>
      </c>
      <c r="D25" s="62">
        <v>0.18701066468563901</v>
      </c>
      <c r="E25" s="62">
        <v>0</v>
      </c>
      <c r="F25" s="62">
        <v>0</v>
      </c>
      <c r="G25" s="62">
        <v>11.8109095316472</v>
      </c>
      <c r="H25" s="62">
        <v>0</v>
      </c>
      <c r="I25" s="62">
        <v>0.293962015676417</v>
      </c>
      <c r="J25" s="62">
        <v>0</v>
      </c>
      <c r="K25" s="62">
        <v>0</v>
      </c>
      <c r="L25" s="62">
        <v>0</v>
      </c>
      <c r="M25" s="62">
        <v>0</v>
      </c>
      <c r="N25" s="62">
        <v>0</v>
      </c>
      <c r="O25" s="75">
        <v>12.291882212009256</v>
      </c>
      <c r="P25" s="62">
        <v>0.134375738659465</v>
      </c>
      <c r="Q25" s="99">
        <v>1517.5920641492803</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2">
        <v>0</v>
      </c>
      <c r="Q26" s="99">
        <v>143.89279687985828</v>
      </c>
    </row>
    <row r="27" spans="1:17" s="84" customFormat="1" ht="18" customHeight="1">
      <c r="A27" s="6" t="s">
        <v>11</v>
      </c>
      <c r="B27" s="62">
        <v>0</v>
      </c>
      <c r="C27" s="62">
        <v>0</v>
      </c>
      <c r="D27" s="62">
        <v>0.18701066468563901</v>
      </c>
      <c r="E27" s="62">
        <v>0</v>
      </c>
      <c r="F27" s="62">
        <v>0</v>
      </c>
      <c r="G27" s="62">
        <v>11.8109095316472</v>
      </c>
      <c r="H27" s="62">
        <v>0</v>
      </c>
      <c r="I27" s="62">
        <v>0.293962015676417</v>
      </c>
      <c r="J27" s="62">
        <v>0</v>
      </c>
      <c r="K27" s="62">
        <v>0</v>
      </c>
      <c r="L27" s="62">
        <v>0</v>
      </c>
      <c r="M27" s="62">
        <v>0</v>
      </c>
      <c r="N27" s="62">
        <v>0</v>
      </c>
      <c r="O27" s="75">
        <v>12.291882212009256</v>
      </c>
      <c r="P27" s="62">
        <v>0.134375738659465</v>
      </c>
      <c r="Q27" s="99">
        <v>1373.6992672694219</v>
      </c>
    </row>
    <row r="28" spans="1:17" s="84" customFormat="1" ht="18" customHeight="1">
      <c r="A28" s="3" t="s">
        <v>69</v>
      </c>
      <c r="B28" s="62">
        <v>0</v>
      </c>
      <c r="C28" s="62">
        <v>0</v>
      </c>
      <c r="D28" s="62">
        <v>0</v>
      </c>
      <c r="E28" s="62">
        <v>0</v>
      </c>
      <c r="F28" s="62">
        <v>0</v>
      </c>
      <c r="G28" s="62">
        <v>133.69159011926999</v>
      </c>
      <c r="H28" s="62">
        <v>0</v>
      </c>
      <c r="I28" s="62">
        <v>0</v>
      </c>
      <c r="J28" s="62">
        <v>0</v>
      </c>
      <c r="K28" s="62">
        <v>0</v>
      </c>
      <c r="L28" s="62">
        <v>0</v>
      </c>
      <c r="M28" s="62">
        <v>0</v>
      </c>
      <c r="N28" s="62">
        <v>0</v>
      </c>
      <c r="O28" s="75">
        <v>133.69159011926999</v>
      </c>
      <c r="P28" s="182">
        <v>0</v>
      </c>
      <c r="Q28" s="99">
        <v>1219.583421098085</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2">
        <v>0</v>
      </c>
      <c r="Q29" s="99">
        <v>645.46809097881498</v>
      </c>
    </row>
    <row r="30" spans="1:17" s="84" customFormat="1" ht="18" customHeight="1">
      <c r="A30" s="6" t="s">
        <v>11</v>
      </c>
      <c r="B30" s="62">
        <v>0</v>
      </c>
      <c r="C30" s="62">
        <v>0</v>
      </c>
      <c r="D30" s="62">
        <v>0</v>
      </c>
      <c r="E30" s="62">
        <v>0</v>
      </c>
      <c r="F30" s="62">
        <v>0</v>
      </c>
      <c r="G30" s="62">
        <v>133.69159011926999</v>
      </c>
      <c r="H30" s="62">
        <v>0</v>
      </c>
      <c r="I30" s="62">
        <v>0</v>
      </c>
      <c r="J30" s="62">
        <v>0</v>
      </c>
      <c r="K30" s="62">
        <v>0</v>
      </c>
      <c r="L30" s="62">
        <v>0</v>
      </c>
      <c r="M30" s="62">
        <v>0</v>
      </c>
      <c r="N30" s="62">
        <v>0</v>
      </c>
      <c r="O30" s="75">
        <v>133.69159011926999</v>
      </c>
      <c r="P30" s="182">
        <v>0</v>
      </c>
      <c r="Q30" s="99">
        <v>574.11533011926997</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2">
        <v>0</v>
      </c>
      <c r="Q31" s="99">
        <v>432.09303151605508</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2">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2">
        <v>0</v>
      </c>
      <c r="Q33" s="99">
        <v>432.09303151605508</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2">
        <v>0</v>
      </c>
      <c r="Q34" s="99">
        <v>607.59249691305229</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2">
        <v>0</v>
      </c>
      <c r="Q35" s="99">
        <v>582.98278101954588</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2">
        <v>0</v>
      </c>
      <c r="Q36" s="99">
        <v>24.60971589350644</v>
      </c>
    </row>
    <row r="37" spans="1:17" s="12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4">
        <v>0</v>
      </c>
      <c r="Q37" s="99">
        <v>400.37861279118596</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2">
        <v>0</v>
      </c>
      <c r="Q38" s="99">
        <v>400.37861279118596</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2">
        <v>0</v>
      </c>
      <c r="Q39" s="99">
        <v>0</v>
      </c>
    </row>
    <row r="40" spans="1:17" s="84" customFormat="1" ht="18" customHeight="1">
      <c r="A40" s="3" t="s">
        <v>14</v>
      </c>
      <c r="B40" s="62">
        <v>0</v>
      </c>
      <c r="C40" s="62">
        <v>0</v>
      </c>
      <c r="D40" s="62">
        <v>0.18701066468563901</v>
      </c>
      <c r="E40" s="62">
        <v>0</v>
      </c>
      <c r="F40" s="62">
        <v>0</v>
      </c>
      <c r="G40" s="62">
        <v>145.5024996509172</v>
      </c>
      <c r="H40" s="62">
        <v>0</v>
      </c>
      <c r="I40" s="62">
        <v>0.293962015676417</v>
      </c>
      <c r="J40" s="62">
        <v>0</v>
      </c>
      <c r="K40" s="62">
        <v>0</v>
      </c>
      <c r="L40" s="62">
        <v>0</v>
      </c>
      <c r="M40" s="62">
        <v>0</v>
      </c>
      <c r="N40" s="62">
        <v>0</v>
      </c>
      <c r="O40" s="75">
        <v>145.98347233127924</v>
      </c>
      <c r="P40" s="62">
        <v>0.134375738659465</v>
      </c>
      <c r="Q40" s="99">
        <v>4177.2396264676581</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2">
        <v>0</v>
      </c>
      <c r="Q41" s="99">
        <v>0</v>
      </c>
    </row>
    <row r="42" spans="1:17" s="124"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4">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2">
        <v>0</v>
      </c>
      <c r="Q44" s="99">
        <v>1337.619364115302</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2">
        <v>0</v>
      </c>
      <c r="Q45" s="99">
        <v>127.68401765803441</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2">
        <v>0</v>
      </c>
      <c r="Q46" s="99">
        <v>1209.9353464572678</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2">
        <v>0</v>
      </c>
      <c r="Q47" s="99">
        <v>965</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2">
        <v>0</v>
      </c>
      <c r="Q49" s="99">
        <v>965</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2">
        <v>0</v>
      </c>
      <c r="Q50" s="99">
        <v>1426.8155441491283</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2">
        <v>0</v>
      </c>
      <c r="Q51" s="99">
        <v>0.92263025241095908</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2">
        <v>0</v>
      </c>
      <c r="Q52" s="99">
        <v>1425.8929138967173</v>
      </c>
      <c r="R52" s="66"/>
      <c r="S52" s="62"/>
      <c r="T52" s="62"/>
      <c r="U52" s="62"/>
      <c r="V52" s="62"/>
      <c r="W52" s="62"/>
      <c r="X52" s="75"/>
    </row>
    <row r="53" spans="1:24" s="55" customFormat="1" ht="19.5" customHeight="1">
      <c r="A53" s="3" t="s">
        <v>13</v>
      </c>
      <c r="B53" s="62">
        <v>0</v>
      </c>
      <c r="C53" s="62">
        <v>0</v>
      </c>
      <c r="D53" s="62">
        <v>0.18636423557144999</v>
      </c>
      <c r="E53" s="62">
        <v>0</v>
      </c>
      <c r="F53" s="62">
        <v>0</v>
      </c>
      <c r="G53" s="62">
        <v>11.806373758376999</v>
      </c>
      <c r="H53" s="62">
        <v>0</v>
      </c>
      <c r="I53" s="62">
        <v>0.29302828400978598</v>
      </c>
      <c r="J53" s="62">
        <v>0</v>
      </c>
      <c r="K53" s="62">
        <v>0</v>
      </c>
      <c r="L53" s="62">
        <v>0</v>
      </c>
      <c r="M53" s="62">
        <v>0</v>
      </c>
      <c r="N53" s="55">
        <v>0</v>
      </c>
      <c r="O53" s="75">
        <v>12.285766277958235</v>
      </c>
      <c r="P53" s="62">
        <v>0.13384517827040401</v>
      </c>
      <c r="Q53" s="99">
        <v>1756.3300038450272</v>
      </c>
      <c r="R53" s="62"/>
      <c r="S53" s="62"/>
      <c r="T53" s="62"/>
      <c r="U53" s="62"/>
      <c r="V53" s="62"/>
      <c r="W53" s="62"/>
      <c r="X53" s="75"/>
    </row>
    <row r="54" spans="1:24" s="84" customFormat="1" ht="18" customHeight="1">
      <c r="A54" s="6" t="s">
        <v>10</v>
      </c>
      <c r="B54" s="62">
        <v>0</v>
      </c>
      <c r="C54" s="62">
        <v>0</v>
      </c>
      <c r="D54" s="62">
        <v>0.18636423557144999</v>
      </c>
      <c r="E54" s="62">
        <v>0</v>
      </c>
      <c r="F54" s="62">
        <v>0</v>
      </c>
      <c r="G54" s="62">
        <v>11.806373758376999</v>
      </c>
      <c r="H54" s="62">
        <v>0</v>
      </c>
      <c r="I54" s="62">
        <v>0.29302828400978598</v>
      </c>
      <c r="J54" s="62">
        <v>0</v>
      </c>
      <c r="K54" s="62">
        <v>0</v>
      </c>
      <c r="L54" s="62">
        <v>0</v>
      </c>
      <c r="M54" s="62">
        <v>0</v>
      </c>
      <c r="N54" s="62">
        <v>0</v>
      </c>
      <c r="O54" s="75">
        <v>12.285766277958235</v>
      </c>
      <c r="P54" s="62">
        <v>0.13384517827040401</v>
      </c>
      <c r="Q54" s="99">
        <v>1670.3120658450273</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2">
        <v>0</v>
      </c>
      <c r="Q55" s="99">
        <v>86.017938000000001</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4">
        <v>0</v>
      </c>
      <c r="Q56" s="99">
        <v>369.08800000000002</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2">
        <v>0</v>
      </c>
      <c r="Q57" s="99">
        <v>369.08800000000002</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0.18636423557144999</v>
      </c>
      <c r="E59" s="62">
        <v>0</v>
      </c>
      <c r="F59" s="62">
        <v>0</v>
      </c>
      <c r="G59" s="62">
        <v>11.806373758376999</v>
      </c>
      <c r="H59" s="62">
        <v>0</v>
      </c>
      <c r="I59" s="62">
        <v>0.29302828400978598</v>
      </c>
      <c r="J59" s="62">
        <v>0</v>
      </c>
      <c r="K59" s="62">
        <v>0</v>
      </c>
      <c r="L59" s="62">
        <v>0</v>
      </c>
      <c r="M59" s="62">
        <v>0</v>
      </c>
      <c r="N59" s="62">
        <v>0</v>
      </c>
      <c r="O59" s="75">
        <v>12.285766277958235</v>
      </c>
      <c r="P59" s="62">
        <v>0.13384517827040401</v>
      </c>
      <c r="Q59" s="99">
        <v>5854.8529121094571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0.37337490025708897</v>
      </c>
      <c r="E61" s="62">
        <v>0</v>
      </c>
      <c r="F61" s="62">
        <v>0</v>
      </c>
      <c r="G61" s="62">
        <v>157.30887340929419</v>
      </c>
      <c r="H61" s="62">
        <v>0</v>
      </c>
      <c r="I61" s="62">
        <v>0.58699029968620298</v>
      </c>
      <c r="J61" s="62">
        <v>0</v>
      </c>
      <c r="K61" s="62">
        <v>0</v>
      </c>
      <c r="L61" s="62">
        <v>0</v>
      </c>
      <c r="M61" s="62">
        <v>0</v>
      </c>
      <c r="N61" s="62">
        <v>0</v>
      </c>
      <c r="O61" s="75">
        <v>158.26923860923748</v>
      </c>
      <c r="P61" s="62">
        <v>0.26822091692986905</v>
      </c>
      <c r="Q61" s="99">
        <v>10032.092538577115</v>
      </c>
    </row>
    <row r="62" spans="1:24" s="132"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85">
        <v>0</v>
      </c>
      <c r="Q62" s="100">
        <v>0</v>
      </c>
    </row>
    <row r="63" spans="1:24" ht="15.5">
      <c r="A63" s="181" t="s">
        <v>3090</v>
      </c>
    </row>
    <row r="64" spans="1:24" ht="13">
      <c r="A64" s="16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5"/>
  <cols>
    <col min="1" max="1" width="56.69921875" style="9" customWidth="1"/>
    <col min="2" max="37" width="7.09765625" style="9" customWidth="1"/>
    <col min="38" max="38" width="10.69921875" style="14" customWidth="1"/>
    <col min="39" max="39" width="0" style="9" hidden="1" customWidth="1"/>
    <col min="40" max="16384" width="9.09765625" style="9" hidden="1"/>
  </cols>
  <sheetData>
    <row r="1" spans="1:16380" s="82" customFormat="1" ht="17.5">
      <c r="A1" s="227" t="s">
        <v>3075</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row>
    <row r="2" spans="1:16380" s="82" customFormat="1" ht="17.5">
      <c r="A2" s="227" t="s">
        <v>3093</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row>
    <row r="4" spans="1:16380" s="2" customFormat="1" ht="18" customHeight="1">
      <c r="A4" s="80" t="s">
        <v>45</v>
      </c>
      <c r="B4" s="1"/>
      <c r="C4" s="1"/>
      <c r="D4" s="1"/>
      <c r="E4" s="1"/>
      <c r="F4" s="1"/>
      <c r="G4" s="1"/>
      <c r="H4" s="1"/>
      <c r="I4" s="1"/>
      <c r="J4" s="1"/>
      <c r="K4" s="1"/>
      <c r="L4" s="1"/>
    </row>
    <row r="5" spans="1:16380" s="84" customFormat="1" ht="28" customHeight="1">
      <c r="A5" s="237"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0"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2">
        <v>0</v>
      </c>
      <c r="C21" s="182">
        <v>0</v>
      </c>
      <c r="D21" s="182">
        <v>0</v>
      </c>
      <c r="E21" s="182">
        <v>0</v>
      </c>
      <c r="F21" s="182">
        <v>0</v>
      </c>
      <c r="G21" s="182">
        <v>0</v>
      </c>
      <c r="H21" s="182">
        <v>0</v>
      </c>
      <c r="I21" s="182">
        <v>0</v>
      </c>
      <c r="J21" s="182">
        <v>0</v>
      </c>
      <c r="K21" s="182">
        <v>0</v>
      </c>
      <c r="L21" s="182">
        <v>0</v>
      </c>
      <c r="M21" s="182">
        <v>0</v>
      </c>
      <c r="N21" s="182">
        <v>0</v>
      </c>
      <c r="O21" s="182">
        <v>0</v>
      </c>
      <c r="P21" s="182">
        <v>0</v>
      </c>
      <c r="Q21" s="182">
        <v>0</v>
      </c>
      <c r="R21" s="182">
        <v>0</v>
      </c>
      <c r="S21" s="182">
        <v>0</v>
      </c>
      <c r="T21" s="182">
        <v>0</v>
      </c>
      <c r="U21" s="182">
        <v>0</v>
      </c>
      <c r="V21" s="182">
        <v>0</v>
      </c>
      <c r="W21" s="182">
        <v>0</v>
      </c>
      <c r="X21" s="182">
        <v>0</v>
      </c>
      <c r="Y21" s="182">
        <v>0</v>
      </c>
      <c r="Z21" s="182">
        <v>0</v>
      </c>
      <c r="AA21" s="182">
        <v>0</v>
      </c>
      <c r="AB21" s="182">
        <v>0</v>
      </c>
      <c r="AC21" s="182">
        <v>0</v>
      </c>
      <c r="AD21" s="182">
        <v>0</v>
      </c>
      <c r="AE21" s="182">
        <v>0</v>
      </c>
      <c r="AF21" s="182">
        <v>0</v>
      </c>
      <c r="AG21" s="182">
        <v>0</v>
      </c>
      <c r="AH21" s="182">
        <v>0</v>
      </c>
      <c r="AI21" s="182">
        <v>0</v>
      </c>
      <c r="AJ21" s="182">
        <v>0</v>
      </c>
      <c r="AK21" s="182">
        <v>0</v>
      </c>
      <c r="AL21" s="18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0.134375738659465</v>
      </c>
      <c r="J25" s="62">
        <v>0</v>
      </c>
      <c r="K25" s="62">
        <v>8.3574964595017907</v>
      </c>
      <c r="L25" s="62">
        <v>0</v>
      </c>
      <c r="M25" s="62">
        <v>0</v>
      </c>
      <c r="N25" s="62">
        <v>0</v>
      </c>
      <c r="O25" s="62">
        <v>0.134375738659465</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45">
        <v>0</v>
      </c>
      <c r="C27" s="145">
        <v>0</v>
      </c>
      <c r="D27" s="145">
        <v>0</v>
      </c>
      <c r="E27" s="145">
        <v>0</v>
      </c>
      <c r="F27" s="145">
        <v>0</v>
      </c>
      <c r="G27" s="145">
        <v>0</v>
      </c>
      <c r="H27" s="145">
        <v>0</v>
      </c>
      <c r="I27" s="62">
        <v>0.134375738659465</v>
      </c>
      <c r="J27" s="62">
        <v>0</v>
      </c>
      <c r="K27" s="62">
        <v>8.3574964595017907</v>
      </c>
      <c r="L27" s="62">
        <v>0</v>
      </c>
      <c r="M27" s="62">
        <v>0</v>
      </c>
      <c r="N27" s="62">
        <v>0</v>
      </c>
      <c r="O27" s="62">
        <v>0.134375738659465</v>
      </c>
      <c r="P27" s="62">
        <v>0</v>
      </c>
      <c r="Q27" s="62">
        <v>0</v>
      </c>
      <c r="R27" s="62">
        <v>0</v>
      </c>
      <c r="S27" s="62">
        <v>0</v>
      </c>
      <c r="T27" s="62">
        <v>0</v>
      </c>
      <c r="U27" s="62">
        <v>0</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45">
        <v>0</v>
      </c>
      <c r="C28" s="145">
        <v>0</v>
      </c>
      <c r="D28" s="145">
        <v>0</v>
      </c>
      <c r="E28" s="145">
        <v>0</v>
      </c>
      <c r="F28" s="145">
        <v>0</v>
      </c>
      <c r="G28" s="145">
        <v>0</v>
      </c>
      <c r="H28" s="145">
        <v>0</v>
      </c>
      <c r="I28" s="145">
        <v>0</v>
      </c>
      <c r="J28" s="145">
        <v>0</v>
      </c>
      <c r="K28" s="145">
        <v>0</v>
      </c>
      <c r="L28" s="145">
        <v>0</v>
      </c>
      <c r="M28" s="145">
        <v>0</v>
      </c>
      <c r="N28" s="145">
        <v>0</v>
      </c>
      <c r="O28" s="62">
        <v>0</v>
      </c>
      <c r="P28" s="145">
        <v>0</v>
      </c>
      <c r="Q28" s="145">
        <v>0</v>
      </c>
      <c r="R28" s="145">
        <v>0</v>
      </c>
      <c r="S28" s="145">
        <v>0</v>
      </c>
      <c r="T28" s="145">
        <v>0</v>
      </c>
      <c r="U28" s="145">
        <v>0</v>
      </c>
      <c r="V28" s="145">
        <v>0</v>
      </c>
      <c r="W28" s="145">
        <v>0</v>
      </c>
      <c r="X28" s="145">
        <v>0</v>
      </c>
      <c r="Y28" s="145">
        <v>0</v>
      </c>
      <c r="Z28" s="145">
        <v>0</v>
      </c>
      <c r="AA28" s="145">
        <v>0</v>
      </c>
      <c r="AB28" s="145">
        <v>0</v>
      </c>
      <c r="AC28" s="145">
        <v>0</v>
      </c>
      <c r="AD28" s="145">
        <v>0</v>
      </c>
      <c r="AE28" s="145">
        <v>0</v>
      </c>
      <c r="AF28" s="145">
        <v>0</v>
      </c>
      <c r="AG28" s="145">
        <v>0</v>
      </c>
      <c r="AH28" s="145">
        <v>0</v>
      </c>
      <c r="AI28" s="145">
        <v>0</v>
      </c>
      <c r="AJ28" s="145">
        <v>0</v>
      </c>
      <c r="AK28" s="145">
        <v>0</v>
      </c>
      <c r="AL28" s="145">
        <v>0</v>
      </c>
    </row>
    <row r="29" spans="1:16380" s="4" customFormat="1" ht="18" customHeight="1">
      <c r="A29" s="6" t="s">
        <v>10</v>
      </c>
      <c r="B29" s="145">
        <v>0</v>
      </c>
      <c r="C29" s="145">
        <v>0</v>
      </c>
      <c r="D29" s="145">
        <v>0</v>
      </c>
      <c r="E29" s="145">
        <v>0</v>
      </c>
      <c r="F29" s="145">
        <v>0</v>
      </c>
      <c r="G29" s="145">
        <v>0</v>
      </c>
      <c r="H29" s="145">
        <v>0</v>
      </c>
      <c r="I29" s="145">
        <v>0</v>
      </c>
      <c r="J29" s="145">
        <v>0</v>
      </c>
      <c r="K29" s="145">
        <v>0</v>
      </c>
      <c r="L29" s="145">
        <v>0</v>
      </c>
      <c r="M29" s="145">
        <v>0</v>
      </c>
      <c r="N29" s="145">
        <v>0</v>
      </c>
      <c r="O29" s="145">
        <v>0</v>
      </c>
      <c r="P29" s="145">
        <v>0</v>
      </c>
      <c r="Q29" s="145">
        <v>0</v>
      </c>
      <c r="R29" s="145">
        <v>0</v>
      </c>
      <c r="S29" s="145">
        <v>0</v>
      </c>
      <c r="T29" s="145">
        <v>0</v>
      </c>
      <c r="U29" s="145">
        <v>0</v>
      </c>
      <c r="V29" s="145">
        <v>0</v>
      </c>
      <c r="W29" s="145">
        <v>0</v>
      </c>
      <c r="X29" s="145">
        <v>0</v>
      </c>
      <c r="Y29" s="145">
        <v>0</v>
      </c>
      <c r="Z29" s="145">
        <v>0</v>
      </c>
      <c r="AA29" s="145">
        <v>0</v>
      </c>
      <c r="AB29" s="145">
        <v>0</v>
      </c>
      <c r="AC29" s="145">
        <v>0</v>
      </c>
      <c r="AD29" s="145">
        <v>0</v>
      </c>
      <c r="AE29" s="145">
        <v>0</v>
      </c>
      <c r="AF29" s="145">
        <v>0</v>
      </c>
      <c r="AG29" s="145">
        <v>0</v>
      </c>
      <c r="AH29" s="145">
        <v>0</v>
      </c>
      <c r="AI29" s="145">
        <v>0</v>
      </c>
      <c r="AJ29" s="145">
        <v>0</v>
      </c>
      <c r="AK29" s="145">
        <v>0</v>
      </c>
      <c r="AL29" s="145">
        <v>0</v>
      </c>
    </row>
    <row r="30" spans="1:16380" s="4" customFormat="1" ht="18" customHeight="1">
      <c r="A30" s="6" t="s">
        <v>11</v>
      </c>
      <c r="B30" s="145">
        <v>0</v>
      </c>
      <c r="C30" s="145">
        <v>0</v>
      </c>
      <c r="D30" s="145">
        <v>0</v>
      </c>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5">
        <v>0</v>
      </c>
      <c r="W30" s="145">
        <v>0</v>
      </c>
      <c r="X30" s="145">
        <v>0</v>
      </c>
      <c r="Y30" s="145">
        <v>0</v>
      </c>
      <c r="Z30" s="145">
        <v>0</v>
      </c>
      <c r="AA30" s="145">
        <v>0</v>
      </c>
      <c r="AB30" s="145">
        <v>0</v>
      </c>
      <c r="AC30" s="145">
        <v>0</v>
      </c>
      <c r="AD30" s="145">
        <v>0</v>
      </c>
      <c r="AE30" s="145">
        <v>0</v>
      </c>
      <c r="AF30" s="145">
        <v>0</v>
      </c>
      <c r="AG30" s="145">
        <v>0</v>
      </c>
      <c r="AH30" s="145">
        <v>0</v>
      </c>
      <c r="AI30" s="145">
        <v>0</v>
      </c>
      <c r="AJ30" s="145">
        <v>0</v>
      </c>
      <c r="AK30" s="145">
        <v>0</v>
      </c>
      <c r="AL30" s="145">
        <v>0</v>
      </c>
    </row>
    <row r="31" spans="1:16380" s="4" customFormat="1" ht="18" customHeight="1">
      <c r="A31" s="3" t="s">
        <v>12</v>
      </c>
      <c r="B31" s="145">
        <v>0</v>
      </c>
      <c r="C31" s="145">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row>
    <row r="32" spans="1:16380" s="4" customFormat="1" ht="18" customHeight="1">
      <c r="A32" s="6" t="s">
        <v>10</v>
      </c>
      <c r="B32" s="145">
        <v>0</v>
      </c>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row>
    <row r="33" spans="1:16380" s="4" customFormat="1" ht="18" customHeight="1">
      <c r="A33" s="6" t="s">
        <v>11</v>
      </c>
      <c r="B33" s="145">
        <v>0</v>
      </c>
      <c r="C33" s="145">
        <v>0</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c r="X33" s="145">
        <v>0</v>
      </c>
      <c r="Y33" s="145">
        <v>0</v>
      </c>
      <c r="Z33" s="145">
        <v>0</v>
      </c>
      <c r="AA33" s="145">
        <v>0</v>
      </c>
      <c r="AB33" s="145">
        <v>0</v>
      </c>
      <c r="AC33" s="145">
        <v>0</v>
      </c>
      <c r="AD33" s="145">
        <v>0</v>
      </c>
      <c r="AE33" s="145">
        <v>0</v>
      </c>
      <c r="AF33" s="145">
        <v>0</v>
      </c>
      <c r="AG33" s="145">
        <v>0</v>
      </c>
      <c r="AH33" s="145">
        <v>0</v>
      </c>
      <c r="AI33" s="145">
        <v>0</v>
      </c>
      <c r="AJ33" s="145">
        <v>0</v>
      </c>
      <c r="AK33" s="145">
        <v>0</v>
      </c>
      <c r="AL33" s="145">
        <v>0</v>
      </c>
    </row>
    <row r="34" spans="1:16380" s="4" customFormat="1" ht="18" customHeight="1">
      <c r="A34" s="3" t="s">
        <v>13</v>
      </c>
      <c r="B34" s="145">
        <v>0</v>
      </c>
      <c r="C34" s="145">
        <v>0</v>
      </c>
      <c r="D34" s="145">
        <v>0</v>
      </c>
      <c r="E34" s="145">
        <v>0</v>
      </c>
      <c r="F34" s="145">
        <v>0</v>
      </c>
      <c r="G34" s="145">
        <v>0</v>
      </c>
      <c r="H34" s="145">
        <v>0</v>
      </c>
      <c r="I34" s="145">
        <v>0</v>
      </c>
      <c r="J34" s="145">
        <v>0</v>
      </c>
      <c r="K34" s="145">
        <v>4.46303594786911</v>
      </c>
      <c r="L34" s="145">
        <v>0</v>
      </c>
      <c r="M34" s="145">
        <v>0</v>
      </c>
      <c r="N34" s="145">
        <v>0</v>
      </c>
      <c r="O34" s="145">
        <v>0</v>
      </c>
      <c r="P34" s="145">
        <v>0</v>
      </c>
      <c r="Q34" s="145">
        <v>0</v>
      </c>
      <c r="R34" s="145">
        <v>0</v>
      </c>
      <c r="S34" s="145">
        <v>0</v>
      </c>
      <c r="T34" s="145">
        <v>0</v>
      </c>
      <c r="U34" s="145">
        <v>0</v>
      </c>
      <c r="V34" s="145">
        <v>0</v>
      </c>
      <c r="W34" s="145">
        <v>0</v>
      </c>
      <c r="X34" s="145">
        <v>0</v>
      </c>
      <c r="Y34" s="145">
        <v>0</v>
      </c>
      <c r="Z34" s="145">
        <v>0</v>
      </c>
      <c r="AA34" s="145">
        <v>0</v>
      </c>
      <c r="AB34" s="145">
        <v>0</v>
      </c>
      <c r="AC34" s="145">
        <v>0</v>
      </c>
      <c r="AD34" s="145">
        <v>0</v>
      </c>
      <c r="AE34" s="145">
        <v>0</v>
      </c>
      <c r="AF34" s="145">
        <v>0</v>
      </c>
      <c r="AG34" s="145">
        <v>0</v>
      </c>
      <c r="AH34" s="145">
        <v>0</v>
      </c>
      <c r="AI34" s="145">
        <v>0</v>
      </c>
      <c r="AJ34" s="145">
        <v>0</v>
      </c>
      <c r="AK34" s="145">
        <v>0</v>
      </c>
      <c r="AL34" s="145">
        <v>0</v>
      </c>
    </row>
    <row r="35" spans="1:16380" s="4" customFormat="1" ht="18" customHeight="1">
      <c r="A35" s="6" t="s">
        <v>10</v>
      </c>
      <c r="B35" s="145">
        <v>0</v>
      </c>
      <c r="C35" s="145">
        <v>0</v>
      </c>
      <c r="D35" s="145">
        <v>0</v>
      </c>
      <c r="E35" s="145">
        <v>0</v>
      </c>
      <c r="F35" s="145">
        <v>0</v>
      </c>
      <c r="G35" s="145">
        <v>0</v>
      </c>
      <c r="H35" s="145">
        <v>0</v>
      </c>
      <c r="I35" s="145">
        <v>0</v>
      </c>
      <c r="J35" s="145">
        <v>0</v>
      </c>
      <c r="K35" s="145">
        <v>4.46303594786911</v>
      </c>
      <c r="L35" s="145">
        <v>0</v>
      </c>
      <c r="M35" s="145">
        <v>0</v>
      </c>
      <c r="N35" s="145">
        <v>0</v>
      </c>
      <c r="O35" s="145">
        <v>0</v>
      </c>
      <c r="P35" s="145">
        <v>0</v>
      </c>
      <c r="Q35" s="145">
        <v>0</v>
      </c>
      <c r="R35" s="145">
        <v>0</v>
      </c>
      <c r="S35" s="145">
        <v>0</v>
      </c>
      <c r="T35" s="145">
        <v>0</v>
      </c>
      <c r="U35" s="145">
        <v>0</v>
      </c>
      <c r="V35" s="145">
        <v>0</v>
      </c>
      <c r="W35" s="145">
        <v>0</v>
      </c>
      <c r="X35" s="145">
        <v>0</v>
      </c>
      <c r="Y35" s="145">
        <v>0</v>
      </c>
      <c r="Z35" s="145">
        <v>0</v>
      </c>
      <c r="AA35" s="145">
        <v>0</v>
      </c>
      <c r="AB35" s="145">
        <v>0</v>
      </c>
      <c r="AC35" s="145">
        <v>0</v>
      </c>
      <c r="AD35" s="145">
        <v>0</v>
      </c>
      <c r="AE35" s="145">
        <v>0</v>
      </c>
      <c r="AF35" s="145">
        <v>0</v>
      </c>
      <c r="AG35" s="145">
        <v>0</v>
      </c>
      <c r="AH35" s="145">
        <v>0</v>
      </c>
      <c r="AI35" s="145">
        <v>0</v>
      </c>
      <c r="AJ35" s="145">
        <v>0</v>
      </c>
      <c r="AK35" s="145">
        <v>0</v>
      </c>
      <c r="AL35" s="145">
        <v>0</v>
      </c>
    </row>
    <row r="36" spans="1:16380" s="4" customFormat="1" ht="18" customHeight="1">
      <c r="A36" s="6" t="s">
        <v>11</v>
      </c>
      <c r="B36" s="145">
        <v>0</v>
      </c>
      <c r="C36" s="145">
        <v>0</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row>
    <row r="37" spans="1:16380" s="4" customFormat="1" ht="18" customHeight="1">
      <c r="A37" s="15" t="s">
        <v>71</v>
      </c>
      <c r="B37" s="146">
        <v>0</v>
      </c>
      <c r="C37" s="146">
        <v>0</v>
      </c>
      <c r="D37" s="146">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46">
        <v>0</v>
      </c>
      <c r="AI37" s="146">
        <v>0</v>
      </c>
      <c r="AJ37" s="146">
        <v>0</v>
      </c>
      <c r="AK37" s="146">
        <v>0</v>
      </c>
      <c r="AL37" s="146">
        <v>0</v>
      </c>
    </row>
    <row r="38" spans="1:16380" s="4" customFormat="1" ht="18" customHeight="1">
      <c r="A38" s="6" t="s">
        <v>10</v>
      </c>
      <c r="B38" s="145">
        <v>0</v>
      </c>
      <c r="C38" s="145">
        <v>0</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c r="X38" s="145">
        <v>0</v>
      </c>
      <c r="Y38" s="145">
        <v>0</v>
      </c>
      <c r="Z38" s="145">
        <v>0</v>
      </c>
      <c r="AA38" s="145">
        <v>0</v>
      </c>
      <c r="AB38" s="145">
        <v>0</v>
      </c>
      <c r="AC38" s="145">
        <v>0</v>
      </c>
      <c r="AD38" s="145">
        <v>0</v>
      </c>
      <c r="AE38" s="145">
        <v>0</v>
      </c>
      <c r="AF38" s="145">
        <v>0</v>
      </c>
      <c r="AG38" s="145">
        <v>0</v>
      </c>
      <c r="AH38" s="145">
        <v>0</v>
      </c>
      <c r="AI38" s="145">
        <v>0</v>
      </c>
      <c r="AJ38" s="145">
        <v>0</v>
      </c>
      <c r="AK38" s="145">
        <v>0</v>
      </c>
      <c r="AL38" s="145">
        <v>0</v>
      </c>
    </row>
    <row r="39" spans="1:16380" s="4" customFormat="1" ht="18" customHeight="1">
      <c r="A39" s="6" t="s">
        <v>11</v>
      </c>
      <c r="B39" s="145">
        <v>0</v>
      </c>
      <c r="C39" s="145">
        <v>0</v>
      </c>
      <c r="D39" s="145">
        <v>0</v>
      </c>
      <c r="E39" s="145">
        <v>0</v>
      </c>
      <c r="F39" s="145">
        <v>0</v>
      </c>
      <c r="G39" s="145">
        <v>0</v>
      </c>
      <c r="H39" s="145">
        <v>0</v>
      </c>
      <c r="I39" s="145">
        <v>0</v>
      </c>
      <c r="J39" s="145">
        <v>0</v>
      </c>
      <c r="K39" s="145">
        <v>0</v>
      </c>
      <c r="L39" s="145">
        <v>0</v>
      </c>
      <c r="M39" s="145">
        <v>0</v>
      </c>
      <c r="N39" s="145">
        <v>0</v>
      </c>
      <c r="O39" s="145">
        <v>0</v>
      </c>
      <c r="P39" s="145">
        <v>0</v>
      </c>
      <c r="Q39" s="145">
        <v>0</v>
      </c>
      <c r="R39" s="145">
        <v>0</v>
      </c>
      <c r="S39" s="145">
        <v>0</v>
      </c>
      <c r="T39" s="145">
        <v>0</v>
      </c>
      <c r="U39" s="145">
        <v>0</v>
      </c>
      <c r="V39" s="145">
        <v>0</v>
      </c>
      <c r="W39" s="145">
        <v>0</v>
      </c>
      <c r="X39" s="145">
        <v>0</v>
      </c>
      <c r="Y39" s="145">
        <v>0</v>
      </c>
      <c r="Z39" s="145">
        <v>0</v>
      </c>
      <c r="AA39" s="145">
        <v>0</v>
      </c>
      <c r="AB39" s="145">
        <v>0</v>
      </c>
      <c r="AC39" s="145">
        <v>0</v>
      </c>
      <c r="AD39" s="145">
        <v>0</v>
      </c>
      <c r="AE39" s="145">
        <v>0</v>
      </c>
      <c r="AF39" s="145">
        <v>0</v>
      </c>
      <c r="AG39" s="145">
        <v>0</v>
      </c>
      <c r="AH39" s="145">
        <v>0</v>
      </c>
      <c r="AI39" s="145">
        <v>0</v>
      </c>
      <c r="AJ39" s="145">
        <v>0</v>
      </c>
      <c r="AK39" s="145">
        <v>0</v>
      </c>
      <c r="AL39" s="145">
        <v>0</v>
      </c>
    </row>
    <row r="40" spans="1:16380" s="84" customFormat="1" ht="18" customHeight="1">
      <c r="A40" s="3" t="s">
        <v>14</v>
      </c>
      <c r="B40" s="145">
        <v>0</v>
      </c>
      <c r="C40" s="145">
        <v>0</v>
      </c>
      <c r="D40" s="145">
        <v>0</v>
      </c>
      <c r="E40" s="145">
        <v>0</v>
      </c>
      <c r="F40" s="145">
        <v>0</v>
      </c>
      <c r="G40" s="145">
        <v>0</v>
      </c>
      <c r="H40" s="145">
        <v>0</v>
      </c>
      <c r="I40" s="145">
        <v>0.134375738659465</v>
      </c>
      <c r="J40" s="145">
        <v>0</v>
      </c>
      <c r="K40" s="145">
        <v>12.820532407370901</v>
      </c>
      <c r="L40" s="145">
        <v>0</v>
      </c>
      <c r="M40" s="145">
        <v>0</v>
      </c>
      <c r="N40" s="145">
        <v>0</v>
      </c>
      <c r="O40" s="145">
        <v>0.134375738659465</v>
      </c>
      <c r="P40" s="145">
        <v>0</v>
      </c>
      <c r="Q40" s="145">
        <v>0</v>
      </c>
      <c r="R40" s="145">
        <v>0</v>
      </c>
      <c r="S40" s="145">
        <v>0</v>
      </c>
      <c r="T40" s="145">
        <v>0</v>
      </c>
      <c r="U40" s="145">
        <v>0</v>
      </c>
      <c r="V40" s="145">
        <v>0</v>
      </c>
      <c r="W40" s="145">
        <v>0</v>
      </c>
      <c r="X40" s="145">
        <v>0</v>
      </c>
      <c r="Y40" s="145">
        <v>0</v>
      </c>
      <c r="Z40" s="145">
        <v>0</v>
      </c>
      <c r="AA40" s="145">
        <v>0</v>
      </c>
      <c r="AB40" s="145">
        <v>0</v>
      </c>
      <c r="AC40" s="145">
        <v>0</v>
      </c>
      <c r="AD40" s="145">
        <v>0</v>
      </c>
      <c r="AE40" s="145">
        <v>0</v>
      </c>
      <c r="AF40" s="145">
        <v>0</v>
      </c>
      <c r="AG40" s="145">
        <v>0</v>
      </c>
      <c r="AH40" s="145">
        <v>0</v>
      </c>
      <c r="AI40" s="145">
        <v>0</v>
      </c>
      <c r="AJ40" s="145">
        <v>0</v>
      </c>
      <c r="AK40" s="145">
        <v>0</v>
      </c>
      <c r="AL40" s="14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45">
        <v>0</v>
      </c>
      <c r="C41" s="145">
        <v>0</v>
      </c>
      <c r="D41" s="145">
        <v>0</v>
      </c>
      <c r="E41" s="145">
        <v>0</v>
      </c>
      <c r="F41" s="145">
        <v>0</v>
      </c>
      <c r="G41" s="145">
        <v>0</v>
      </c>
      <c r="H41" s="145">
        <v>0</v>
      </c>
      <c r="I41" s="145">
        <v>0</v>
      </c>
      <c r="J41" s="145">
        <v>0</v>
      </c>
      <c r="K41" s="145">
        <v>0</v>
      </c>
      <c r="L41" s="145">
        <v>0</v>
      </c>
      <c r="M41" s="145">
        <v>0</v>
      </c>
      <c r="N41" s="145">
        <v>0</v>
      </c>
      <c r="O41" s="145">
        <v>0</v>
      </c>
      <c r="P41" s="145">
        <v>0</v>
      </c>
      <c r="Q41" s="145">
        <v>0</v>
      </c>
      <c r="R41" s="145">
        <v>0</v>
      </c>
      <c r="S41" s="145">
        <v>0</v>
      </c>
      <c r="T41" s="145">
        <v>0</v>
      </c>
      <c r="U41" s="145">
        <v>0</v>
      </c>
      <c r="V41" s="145">
        <v>0</v>
      </c>
      <c r="W41" s="145">
        <v>0</v>
      </c>
      <c r="X41" s="145">
        <v>0</v>
      </c>
      <c r="Y41" s="145">
        <v>0</v>
      </c>
      <c r="Z41" s="145">
        <v>0</v>
      </c>
      <c r="AA41" s="145">
        <v>0</v>
      </c>
      <c r="AB41" s="145">
        <v>0</v>
      </c>
      <c r="AC41" s="145">
        <v>0</v>
      </c>
      <c r="AD41" s="145">
        <v>0</v>
      </c>
      <c r="AE41" s="145">
        <v>0</v>
      </c>
      <c r="AF41" s="145">
        <v>0</v>
      </c>
      <c r="AG41" s="145">
        <v>0</v>
      </c>
      <c r="AH41" s="145">
        <v>0</v>
      </c>
      <c r="AI41" s="145">
        <v>0</v>
      </c>
      <c r="AJ41" s="145">
        <v>0</v>
      </c>
      <c r="AK41" s="145">
        <v>0</v>
      </c>
      <c r="AL41" s="145">
        <v>0</v>
      </c>
    </row>
    <row r="42" spans="1:16380" s="4" customFormat="1" ht="18" customHeight="1">
      <c r="A42" s="10" t="s">
        <v>21</v>
      </c>
      <c r="B42" s="145">
        <v>0</v>
      </c>
      <c r="C42" s="145">
        <v>0</v>
      </c>
      <c r="D42" s="145">
        <v>0</v>
      </c>
      <c r="E42" s="145">
        <v>0</v>
      </c>
      <c r="F42" s="145">
        <v>0</v>
      </c>
      <c r="G42" s="145">
        <v>0</v>
      </c>
      <c r="H42" s="145">
        <v>0</v>
      </c>
      <c r="I42" s="145">
        <v>0</v>
      </c>
      <c r="J42" s="145">
        <v>0</v>
      </c>
      <c r="K42" s="145">
        <v>0</v>
      </c>
      <c r="L42" s="145">
        <v>0</v>
      </c>
      <c r="M42" s="145">
        <v>0</v>
      </c>
      <c r="N42" s="145">
        <v>0</v>
      </c>
      <c r="O42" s="145">
        <v>0</v>
      </c>
      <c r="P42" s="145">
        <v>0</v>
      </c>
      <c r="Q42" s="145">
        <v>0</v>
      </c>
      <c r="R42" s="145">
        <v>0</v>
      </c>
      <c r="S42" s="145">
        <v>0</v>
      </c>
      <c r="T42" s="145">
        <v>0</v>
      </c>
      <c r="U42" s="145">
        <v>0</v>
      </c>
      <c r="V42" s="145">
        <v>0</v>
      </c>
      <c r="W42" s="145">
        <v>0</v>
      </c>
      <c r="X42" s="145">
        <v>0</v>
      </c>
      <c r="Y42" s="145">
        <v>0</v>
      </c>
      <c r="Z42" s="145">
        <v>0</v>
      </c>
      <c r="AA42" s="145">
        <v>0</v>
      </c>
      <c r="AB42" s="145">
        <v>0</v>
      </c>
      <c r="AC42" s="145">
        <v>0</v>
      </c>
      <c r="AD42" s="145">
        <v>0</v>
      </c>
      <c r="AE42" s="145">
        <v>0</v>
      </c>
      <c r="AF42" s="145">
        <v>0</v>
      </c>
      <c r="AG42" s="145">
        <v>0</v>
      </c>
      <c r="AH42" s="145">
        <v>0</v>
      </c>
      <c r="AI42" s="145">
        <v>0</v>
      </c>
      <c r="AJ42" s="145">
        <v>0</v>
      </c>
      <c r="AK42" s="145">
        <v>0</v>
      </c>
      <c r="AL42" s="145">
        <v>0</v>
      </c>
    </row>
    <row r="43" spans="1:16380" s="4" customFormat="1" ht="18" customHeight="1">
      <c r="A43" s="15" t="s">
        <v>70</v>
      </c>
      <c r="B43" s="146">
        <v>0</v>
      </c>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46">
        <v>0</v>
      </c>
      <c r="AF43" s="146">
        <v>0</v>
      </c>
      <c r="AG43" s="146">
        <v>0</v>
      </c>
      <c r="AH43" s="146">
        <v>0</v>
      </c>
      <c r="AI43" s="146">
        <v>0</v>
      </c>
      <c r="AJ43" s="146">
        <v>0</v>
      </c>
      <c r="AK43" s="146">
        <v>0</v>
      </c>
      <c r="AL43" s="146">
        <v>0</v>
      </c>
    </row>
    <row r="44" spans="1:16380" s="84" customFormat="1" ht="18" customHeight="1">
      <c r="A44" s="3" t="s">
        <v>9</v>
      </c>
      <c r="B44" s="145">
        <v>0</v>
      </c>
      <c r="C44" s="145">
        <v>0</v>
      </c>
      <c r="D44" s="145">
        <v>0</v>
      </c>
      <c r="E44" s="145">
        <v>0</v>
      </c>
      <c r="F44" s="145">
        <v>0</v>
      </c>
      <c r="G44" s="145">
        <v>0</v>
      </c>
      <c r="H44" s="145">
        <v>0</v>
      </c>
      <c r="I44" s="145">
        <v>0</v>
      </c>
      <c r="J44" s="145">
        <v>0</v>
      </c>
      <c r="K44" s="145">
        <v>4.1496478037178797</v>
      </c>
      <c r="L44" s="145">
        <v>0</v>
      </c>
      <c r="M44" s="145">
        <v>0</v>
      </c>
      <c r="N44" s="145">
        <v>0</v>
      </c>
      <c r="O44" s="145">
        <v>0</v>
      </c>
      <c r="P44" s="145">
        <v>0</v>
      </c>
      <c r="Q44" s="145">
        <v>0</v>
      </c>
      <c r="R44" s="145">
        <v>0</v>
      </c>
      <c r="S44" s="145">
        <v>0</v>
      </c>
      <c r="T44" s="145">
        <v>0</v>
      </c>
      <c r="U44" s="145">
        <v>0</v>
      </c>
      <c r="V44" s="145">
        <v>0</v>
      </c>
      <c r="W44" s="145">
        <v>0</v>
      </c>
      <c r="X44" s="145">
        <v>0</v>
      </c>
      <c r="Y44" s="145">
        <v>0</v>
      </c>
      <c r="Z44" s="145">
        <v>0</v>
      </c>
      <c r="AA44" s="145">
        <v>0</v>
      </c>
      <c r="AB44" s="145">
        <v>0</v>
      </c>
      <c r="AC44" s="145">
        <v>0</v>
      </c>
      <c r="AD44" s="145">
        <v>0</v>
      </c>
      <c r="AE44" s="145">
        <v>0</v>
      </c>
      <c r="AF44" s="145">
        <v>0</v>
      </c>
      <c r="AG44" s="145">
        <v>0</v>
      </c>
      <c r="AH44" s="145">
        <v>0</v>
      </c>
      <c r="AI44" s="145">
        <v>0</v>
      </c>
      <c r="AJ44" s="145">
        <v>0</v>
      </c>
      <c r="AK44" s="145">
        <v>0</v>
      </c>
      <c r="AL44" s="14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45">
        <v>0</v>
      </c>
      <c r="C45" s="145">
        <v>0</v>
      </c>
      <c r="D45" s="145">
        <v>0</v>
      </c>
      <c r="E45" s="145">
        <v>0</v>
      </c>
      <c r="F45" s="145">
        <v>0</v>
      </c>
      <c r="G45" s="145">
        <v>0</v>
      </c>
      <c r="H45" s="145">
        <v>0</v>
      </c>
      <c r="I45" s="145">
        <v>0</v>
      </c>
      <c r="J45" s="145">
        <v>0</v>
      </c>
      <c r="K45" s="145">
        <v>0</v>
      </c>
      <c r="L45" s="145">
        <v>0</v>
      </c>
      <c r="M45" s="145">
        <v>0</v>
      </c>
      <c r="N45" s="145">
        <v>0</v>
      </c>
      <c r="O45" s="145">
        <v>0</v>
      </c>
      <c r="P45" s="145">
        <v>0</v>
      </c>
      <c r="Q45" s="145">
        <v>0</v>
      </c>
      <c r="R45" s="145">
        <v>0</v>
      </c>
      <c r="S45" s="145">
        <v>0</v>
      </c>
      <c r="T45" s="145">
        <v>0</v>
      </c>
      <c r="U45" s="145">
        <v>0</v>
      </c>
      <c r="V45" s="145">
        <v>0</v>
      </c>
      <c r="W45" s="145">
        <v>0</v>
      </c>
      <c r="X45" s="145">
        <v>0</v>
      </c>
      <c r="Y45" s="145">
        <v>0</v>
      </c>
      <c r="Z45" s="145">
        <v>0</v>
      </c>
      <c r="AA45" s="145">
        <v>0</v>
      </c>
      <c r="AB45" s="145">
        <v>0</v>
      </c>
      <c r="AC45" s="145">
        <v>0</v>
      </c>
      <c r="AD45" s="145">
        <v>0</v>
      </c>
      <c r="AE45" s="145">
        <v>0</v>
      </c>
      <c r="AF45" s="145">
        <v>0</v>
      </c>
      <c r="AG45" s="145">
        <v>0</v>
      </c>
      <c r="AH45" s="145">
        <v>0</v>
      </c>
      <c r="AI45" s="145">
        <v>0</v>
      </c>
      <c r="AJ45" s="145">
        <v>0</v>
      </c>
      <c r="AK45" s="145">
        <v>0</v>
      </c>
      <c r="AL45" s="14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45">
        <v>0</v>
      </c>
      <c r="C46" s="145">
        <v>0</v>
      </c>
      <c r="D46" s="145">
        <v>0</v>
      </c>
      <c r="E46" s="145">
        <v>0</v>
      </c>
      <c r="F46" s="145">
        <v>0</v>
      </c>
      <c r="G46" s="145">
        <v>0</v>
      </c>
      <c r="H46" s="145">
        <v>0</v>
      </c>
      <c r="I46" s="145">
        <v>0</v>
      </c>
      <c r="J46" s="145">
        <v>0</v>
      </c>
      <c r="K46" s="145">
        <v>4.1496478037178797</v>
      </c>
      <c r="L46" s="145">
        <v>0</v>
      </c>
      <c r="M46" s="145">
        <v>0</v>
      </c>
      <c r="N46" s="145">
        <v>0</v>
      </c>
      <c r="O46" s="145">
        <v>0</v>
      </c>
      <c r="P46" s="145">
        <v>0</v>
      </c>
      <c r="Q46" s="145">
        <v>0</v>
      </c>
      <c r="R46" s="145">
        <v>0</v>
      </c>
      <c r="S46" s="145">
        <v>0</v>
      </c>
      <c r="T46" s="145">
        <v>0</v>
      </c>
      <c r="U46" s="145">
        <v>0</v>
      </c>
      <c r="V46" s="145">
        <v>0</v>
      </c>
      <c r="W46" s="145">
        <v>0</v>
      </c>
      <c r="X46" s="145">
        <v>0</v>
      </c>
      <c r="Y46" s="145">
        <v>0</v>
      </c>
      <c r="Z46" s="145">
        <v>0</v>
      </c>
      <c r="AA46" s="145">
        <v>0</v>
      </c>
      <c r="AB46" s="145">
        <v>0</v>
      </c>
      <c r="AC46" s="145">
        <v>0</v>
      </c>
      <c r="AD46" s="145">
        <v>0</v>
      </c>
      <c r="AE46" s="145">
        <v>0</v>
      </c>
      <c r="AF46" s="145">
        <v>0</v>
      </c>
      <c r="AG46" s="145">
        <v>0</v>
      </c>
      <c r="AH46" s="145">
        <v>0</v>
      </c>
      <c r="AI46" s="145">
        <v>0</v>
      </c>
      <c r="AJ46" s="145">
        <v>0</v>
      </c>
      <c r="AK46" s="145">
        <v>0</v>
      </c>
      <c r="AL46" s="14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45">
        <v>0</v>
      </c>
      <c r="C47" s="145">
        <v>0</v>
      </c>
      <c r="D47" s="145">
        <v>0</v>
      </c>
      <c r="E47" s="145">
        <v>0</v>
      </c>
      <c r="F47" s="145">
        <v>0</v>
      </c>
      <c r="G47" s="145">
        <v>0</v>
      </c>
      <c r="H47" s="145">
        <v>0</v>
      </c>
      <c r="I47" s="145">
        <v>0</v>
      </c>
      <c r="J47" s="145">
        <v>0</v>
      </c>
      <c r="K47" s="145">
        <v>0</v>
      </c>
      <c r="L47" s="145">
        <v>0</v>
      </c>
      <c r="M47" s="145">
        <v>0</v>
      </c>
      <c r="N47" s="145">
        <v>0</v>
      </c>
      <c r="O47" s="145">
        <v>0</v>
      </c>
      <c r="P47" s="145">
        <v>0</v>
      </c>
      <c r="Q47" s="145">
        <v>0</v>
      </c>
      <c r="R47" s="145">
        <v>0</v>
      </c>
      <c r="S47" s="145">
        <v>0</v>
      </c>
      <c r="T47" s="145">
        <v>0</v>
      </c>
      <c r="U47" s="145">
        <v>0</v>
      </c>
      <c r="V47" s="145">
        <v>0</v>
      </c>
      <c r="W47" s="145">
        <v>0</v>
      </c>
      <c r="X47" s="145">
        <v>0</v>
      </c>
      <c r="Y47" s="145">
        <v>0</v>
      </c>
      <c r="Z47" s="145">
        <v>0</v>
      </c>
      <c r="AA47" s="145">
        <v>0</v>
      </c>
      <c r="AB47" s="145">
        <v>0</v>
      </c>
      <c r="AC47" s="145">
        <v>0</v>
      </c>
      <c r="AD47" s="145">
        <v>0</v>
      </c>
      <c r="AE47" s="145">
        <v>0</v>
      </c>
      <c r="AF47" s="145">
        <v>0</v>
      </c>
      <c r="AG47" s="145">
        <v>0</v>
      </c>
      <c r="AH47" s="145">
        <v>0</v>
      </c>
      <c r="AI47" s="145">
        <v>0</v>
      </c>
      <c r="AJ47" s="145">
        <v>0</v>
      </c>
      <c r="AK47" s="145">
        <v>0</v>
      </c>
      <c r="AL47" s="14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45">
        <v>0</v>
      </c>
      <c r="C48" s="145">
        <v>0</v>
      </c>
      <c r="D48" s="145">
        <v>0</v>
      </c>
      <c r="E48" s="145">
        <v>0</v>
      </c>
      <c r="F48" s="145">
        <v>0</v>
      </c>
      <c r="G48" s="145">
        <v>0</v>
      </c>
      <c r="H48" s="145">
        <v>0</v>
      </c>
      <c r="I48" s="145">
        <v>0</v>
      </c>
      <c r="J48" s="145">
        <v>0</v>
      </c>
      <c r="K48" s="145">
        <v>0</v>
      </c>
      <c r="L48" s="145">
        <v>0</v>
      </c>
      <c r="M48" s="145">
        <v>0</v>
      </c>
      <c r="N48" s="145">
        <v>0</v>
      </c>
      <c r="O48" s="145">
        <v>0</v>
      </c>
      <c r="P48" s="145">
        <v>0</v>
      </c>
      <c r="Q48" s="145">
        <v>0</v>
      </c>
      <c r="R48" s="145">
        <v>0</v>
      </c>
      <c r="S48" s="145">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45">
        <v>0</v>
      </c>
      <c r="C49" s="145">
        <v>0</v>
      </c>
      <c r="D49" s="145">
        <v>0</v>
      </c>
      <c r="E49" s="145">
        <v>0</v>
      </c>
      <c r="F49" s="145">
        <v>0</v>
      </c>
      <c r="G49" s="145">
        <v>0</v>
      </c>
      <c r="H49" s="145">
        <v>0</v>
      </c>
      <c r="I49" s="145">
        <v>0</v>
      </c>
      <c r="J49" s="145">
        <v>0</v>
      </c>
      <c r="K49" s="145">
        <v>0</v>
      </c>
      <c r="L49" s="145">
        <v>0</v>
      </c>
      <c r="M49" s="145">
        <v>0</v>
      </c>
      <c r="N49" s="145">
        <v>0</v>
      </c>
      <c r="O49" s="145">
        <v>0</v>
      </c>
      <c r="P49" s="145">
        <v>0</v>
      </c>
      <c r="Q49" s="145">
        <v>0</v>
      </c>
      <c r="R49" s="145">
        <v>0</v>
      </c>
      <c r="S49" s="145">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row>
    <row r="50" spans="1:16380" s="4" customFormat="1" ht="18" customHeight="1">
      <c r="A50" s="3" t="s">
        <v>12</v>
      </c>
      <c r="B50" s="145">
        <v>0</v>
      </c>
      <c r="C50" s="145">
        <v>0</v>
      </c>
      <c r="D50" s="145">
        <v>0</v>
      </c>
      <c r="E50" s="145">
        <v>0</v>
      </c>
      <c r="F50" s="145">
        <v>0</v>
      </c>
      <c r="G50" s="145">
        <v>0</v>
      </c>
      <c r="H50" s="145">
        <v>0</v>
      </c>
      <c r="I50" s="145">
        <v>0</v>
      </c>
      <c r="J50" s="145">
        <v>0</v>
      </c>
      <c r="K50" s="145">
        <v>0</v>
      </c>
      <c r="L50" s="145">
        <v>0</v>
      </c>
      <c r="M50" s="145">
        <v>0</v>
      </c>
      <c r="N50" s="145">
        <v>0</v>
      </c>
      <c r="O50" s="145">
        <v>0</v>
      </c>
      <c r="P50" s="145">
        <v>0</v>
      </c>
      <c r="Q50" s="145">
        <v>0</v>
      </c>
      <c r="R50" s="145">
        <v>0</v>
      </c>
      <c r="S50" s="145">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row>
    <row r="51" spans="1:16380" s="4" customFormat="1" ht="18" customHeight="1">
      <c r="A51" s="6" t="s">
        <v>10</v>
      </c>
      <c r="B51" s="145">
        <v>0</v>
      </c>
      <c r="C51" s="145">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row>
    <row r="52" spans="1:16380" s="4" customFormat="1" ht="18" customHeight="1">
      <c r="A52" s="6" t="s">
        <v>11</v>
      </c>
      <c r="B52" s="145">
        <v>0</v>
      </c>
      <c r="C52" s="145">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row>
    <row r="53" spans="1:16380" s="55" customFormat="1" ht="19.5" customHeight="1">
      <c r="A53" s="3" t="s">
        <v>13</v>
      </c>
      <c r="B53" s="145">
        <v>0</v>
      </c>
      <c r="C53" s="145">
        <v>0</v>
      </c>
      <c r="D53" s="145">
        <v>0</v>
      </c>
      <c r="E53" s="145">
        <v>0</v>
      </c>
      <c r="F53" s="145">
        <v>0</v>
      </c>
      <c r="G53" s="145">
        <v>0</v>
      </c>
      <c r="H53" s="145">
        <v>0</v>
      </c>
      <c r="I53" s="145">
        <v>0.13384517827040401</v>
      </c>
      <c r="J53" s="145">
        <v>0</v>
      </c>
      <c r="K53" s="145">
        <v>8.4480819032732892</v>
      </c>
      <c r="L53" s="145">
        <v>0</v>
      </c>
      <c r="M53" s="145">
        <v>0</v>
      </c>
      <c r="N53" s="145">
        <v>0</v>
      </c>
      <c r="O53" s="145">
        <v>0.13384517827040401</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row>
    <row r="54" spans="1:16380" s="84" customFormat="1" ht="18" customHeight="1">
      <c r="A54" s="6" t="s">
        <v>10</v>
      </c>
      <c r="B54" s="145">
        <v>0</v>
      </c>
      <c r="C54" s="145">
        <v>0</v>
      </c>
      <c r="D54" s="145">
        <v>0</v>
      </c>
      <c r="E54" s="145">
        <v>0</v>
      </c>
      <c r="F54" s="145">
        <v>0</v>
      </c>
      <c r="G54" s="145">
        <v>0</v>
      </c>
      <c r="H54" s="145">
        <v>0</v>
      </c>
      <c r="I54" s="145">
        <v>0.13384517827040401</v>
      </c>
      <c r="J54" s="145">
        <v>0</v>
      </c>
      <c r="K54" s="145">
        <v>8.4480819032732892</v>
      </c>
      <c r="L54" s="145">
        <v>0</v>
      </c>
      <c r="M54" s="145">
        <v>0</v>
      </c>
      <c r="N54" s="145">
        <v>0</v>
      </c>
      <c r="O54" s="145">
        <v>0.13384517827040401</v>
      </c>
      <c r="P54" s="145">
        <v>0</v>
      </c>
      <c r="Q54" s="145">
        <v>0</v>
      </c>
      <c r="R54" s="145">
        <v>0</v>
      </c>
      <c r="S54" s="145">
        <v>0</v>
      </c>
      <c r="T54" s="145">
        <v>0</v>
      </c>
      <c r="U54" s="145">
        <v>0</v>
      </c>
      <c r="V54" s="145">
        <v>0</v>
      </c>
      <c r="W54" s="145">
        <v>0</v>
      </c>
      <c r="X54" s="145">
        <v>0</v>
      </c>
      <c r="Y54" s="145">
        <v>0</v>
      </c>
      <c r="Z54" s="145">
        <v>0</v>
      </c>
      <c r="AA54" s="145">
        <v>0</v>
      </c>
      <c r="AB54" s="145">
        <v>0</v>
      </c>
      <c r="AC54" s="145">
        <v>0</v>
      </c>
      <c r="AD54" s="145">
        <v>0</v>
      </c>
      <c r="AE54" s="145">
        <v>0</v>
      </c>
      <c r="AF54" s="145">
        <v>0</v>
      </c>
      <c r="AG54" s="145">
        <v>0</v>
      </c>
      <c r="AH54" s="145">
        <v>0</v>
      </c>
      <c r="AI54" s="145">
        <v>0</v>
      </c>
      <c r="AJ54" s="145">
        <v>0</v>
      </c>
      <c r="AK54" s="145">
        <v>0</v>
      </c>
      <c r="AL54" s="145">
        <v>0</v>
      </c>
    </row>
    <row r="55" spans="1:16380" s="84" customFormat="1" ht="18" customHeight="1">
      <c r="A55" s="6" t="s">
        <v>11</v>
      </c>
      <c r="B55" s="145">
        <v>0</v>
      </c>
      <c r="C55" s="145">
        <v>0</v>
      </c>
      <c r="D55" s="145">
        <v>0</v>
      </c>
      <c r="E55" s="145">
        <v>0</v>
      </c>
      <c r="F55" s="145">
        <v>0</v>
      </c>
      <c r="G55" s="145">
        <v>0</v>
      </c>
      <c r="H55" s="145">
        <v>0</v>
      </c>
      <c r="I55" s="145">
        <v>0</v>
      </c>
      <c r="J55" s="145">
        <v>0</v>
      </c>
      <c r="K55" s="145">
        <v>0</v>
      </c>
      <c r="L55" s="145">
        <v>0</v>
      </c>
      <c r="M55" s="145">
        <v>0</v>
      </c>
      <c r="N55" s="145">
        <v>0</v>
      </c>
      <c r="O55" s="145">
        <v>0</v>
      </c>
      <c r="P55" s="145">
        <v>0</v>
      </c>
      <c r="Q55" s="145">
        <v>0</v>
      </c>
      <c r="R55" s="145">
        <v>0</v>
      </c>
      <c r="S55" s="145">
        <v>0</v>
      </c>
      <c r="T55" s="145">
        <v>0</v>
      </c>
      <c r="U55" s="145">
        <v>0</v>
      </c>
      <c r="V55" s="145">
        <v>0</v>
      </c>
      <c r="W55" s="145">
        <v>0</v>
      </c>
      <c r="X55" s="145">
        <v>0</v>
      </c>
      <c r="Y55" s="145">
        <v>0</v>
      </c>
      <c r="Z55" s="145">
        <v>0</v>
      </c>
      <c r="AA55" s="145">
        <v>0</v>
      </c>
      <c r="AB55" s="145">
        <v>0</v>
      </c>
      <c r="AC55" s="145">
        <v>0</v>
      </c>
      <c r="AD55" s="145">
        <v>0</v>
      </c>
      <c r="AE55" s="145">
        <v>0</v>
      </c>
      <c r="AF55" s="145">
        <v>0</v>
      </c>
      <c r="AG55" s="145">
        <v>0</v>
      </c>
      <c r="AH55" s="145">
        <v>0</v>
      </c>
      <c r="AI55" s="145">
        <v>0</v>
      </c>
      <c r="AJ55" s="145">
        <v>0</v>
      </c>
      <c r="AK55" s="145">
        <v>0</v>
      </c>
      <c r="AL55" s="14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46">
        <v>0</v>
      </c>
      <c r="C56" s="146">
        <v>0</v>
      </c>
      <c r="D56" s="146">
        <v>0</v>
      </c>
      <c r="E56" s="146">
        <v>0</v>
      </c>
      <c r="F56" s="146">
        <v>0</v>
      </c>
      <c r="G56" s="146">
        <v>0</v>
      </c>
      <c r="H56" s="146">
        <v>0</v>
      </c>
      <c r="I56" s="146">
        <v>0</v>
      </c>
      <c r="J56" s="146">
        <v>0</v>
      </c>
      <c r="K56" s="146">
        <v>0</v>
      </c>
      <c r="L56" s="146">
        <v>0</v>
      </c>
      <c r="M56" s="146">
        <v>0</v>
      </c>
      <c r="N56" s="146">
        <v>0</v>
      </c>
      <c r="O56" s="145">
        <v>0</v>
      </c>
      <c r="P56" s="146">
        <v>0</v>
      </c>
      <c r="Q56" s="146">
        <v>0</v>
      </c>
      <c r="R56" s="146">
        <v>0</v>
      </c>
      <c r="S56" s="146">
        <v>0</v>
      </c>
      <c r="T56" s="146">
        <v>0</v>
      </c>
      <c r="U56" s="146">
        <v>0</v>
      </c>
      <c r="V56" s="146">
        <v>0</v>
      </c>
      <c r="W56" s="146">
        <v>0</v>
      </c>
      <c r="X56" s="146">
        <v>0</v>
      </c>
      <c r="Y56" s="146">
        <v>0</v>
      </c>
      <c r="Z56" s="146">
        <v>0</v>
      </c>
      <c r="AA56" s="146">
        <v>0</v>
      </c>
      <c r="AB56" s="146">
        <v>0</v>
      </c>
      <c r="AC56" s="146">
        <v>0</v>
      </c>
      <c r="AD56" s="146">
        <v>0</v>
      </c>
      <c r="AE56" s="146">
        <v>0</v>
      </c>
      <c r="AF56" s="146">
        <v>0</v>
      </c>
      <c r="AG56" s="146">
        <v>0</v>
      </c>
      <c r="AH56" s="146">
        <v>0</v>
      </c>
      <c r="AI56" s="146">
        <v>0</v>
      </c>
      <c r="AJ56" s="146">
        <v>0</v>
      </c>
      <c r="AK56" s="146">
        <v>0</v>
      </c>
      <c r="AL56" s="14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45">
        <v>0</v>
      </c>
      <c r="C57" s="145">
        <v>0</v>
      </c>
      <c r="D57" s="145">
        <v>0</v>
      </c>
      <c r="E57" s="145">
        <v>0</v>
      </c>
      <c r="F57" s="145">
        <v>0</v>
      </c>
      <c r="G57" s="145">
        <v>0</v>
      </c>
      <c r="H57" s="145">
        <v>0</v>
      </c>
      <c r="I57" s="145">
        <v>0</v>
      </c>
      <c r="J57" s="145">
        <v>0</v>
      </c>
      <c r="K57" s="145">
        <v>0</v>
      </c>
      <c r="L57" s="145">
        <v>0</v>
      </c>
      <c r="M57" s="145">
        <v>0</v>
      </c>
      <c r="N57" s="145">
        <v>0</v>
      </c>
      <c r="O57" s="145">
        <v>0</v>
      </c>
      <c r="P57" s="145">
        <v>0</v>
      </c>
      <c r="Q57" s="145">
        <v>0</v>
      </c>
      <c r="R57" s="145">
        <v>0</v>
      </c>
      <c r="S57" s="145">
        <v>0</v>
      </c>
      <c r="T57" s="145">
        <v>0</v>
      </c>
      <c r="U57" s="145">
        <v>0</v>
      </c>
      <c r="V57" s="145">
        <v>0</v>
      </c>
      <c r="W57" s="145">
        <v>0</v>
      </c>
      <c r="X57" s="145">
        <v>0</v>
      </c>
      <c r="Y57" s="145">
        <v>0</v>
      </c>
      <c r="Z57" s="145">
        <v>0</v>
      </c>
      <c r="AA57" s="145">
        <v>0</v>
      </c>
      <c r="AB57" s="145">
        <v>0</v>
      </c>
      <c r="AC57" s="145">
        <v>0</v>
      </c>
      <c r="AD57" s="145">
        <v>0</v>
      </c>
      <c r="AE57" s="145">
        <v>0</v>
      </c>
      <c r="AF57" s="145">
        <v>0</v>
      </c>
      <c r="AG57" s="145">
        <v>0</v>
      </c>
      <c r="AH57" s="145">
        <v>0</v>
      </c>
      <c r="AI57" s="145">
        <v>0</v>
      </c>
      <c r="AJ57" s="145">
        <v>0</v>
      </c>
      <c r="AK57" s="145">
        <v>0</v>
      </c>
      <c r="AL57" s="145">
        <v>0</v>
      </c>
    </row>
    <row r="58" spans="1:16380" s="4" customFormat="1" ht="18" customHeight="1">
      <c r="A58" s="6" t="s">
        <v>11</v>
      </c>
      <c r="B58" s="145">
        <v>0</v>
      </c>
      <c r="C58" s="145">
        <v>0</v>
      </c>
      <c r="D58" s="145">
        <v>0</v>
      </c>
      <c r="E58" s="145">
        <v>0</v>
      </c>
      <c r="F58" s="145">
        <v>0</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c r="X58" s="145">
        <v>0</v>
      </c>
      <c r="Y58" s="145">
        <v>0</v>
      </c>
      <c r="Z58" s="145">
        <v>0</v>
      </c>
      <c r="AA58" s="145">
        <v>0</v>
      </c>
      <c r="AB58" s="145">
        <v>0</v>
      </c>
      <c r="AC58" s="145">
        <v>0</v>
      </c>
      <c r="AD58" s="145">
        <v>0</v>
      </c>
      <c r="AE58" s="145">
        <v>0</v>
      </c>
      <c r="AF58" s="145">
        <v>0</v>
      </c>
      <c r="AG58" s="145">
        <v>0</v>
      </c>
      <c r="AH58" s="145">
        <v>0</v>
      </c>
      <c r="AI58" s="145">
        <v>0</v>
      </c>
      <c r="AJ58" s="145">
        <v>0</v>
      </c>
      <c r="AK58" s="145">
        <v>0</v>
      </c>
      <c r="AL58" s="145">
        <v>0</v>
      </c>
    </row>
    <row r="59" spans="1:16380" s="4" customFormat="1" ht="18" customHeight="1">
      <c r="A59" s="3" t="s">
        <v>14</v>
      </c>
      <c r="B59" s="145">
        <v>0</v>
      </c>
      <c r="C59" s="145">
        <v>0</v>
      </c>
      <c r="D59" s="145">
        <v>0</v>
      </c>
      <c r="E59" s="145">
        <v>0</v>
      </c>
      <c r="F59" s="145">
        <v>0</v>
      </c>
      <c r="G59" s="145">
        <v>0</v>
      </c>
      <c r="H59" s="145">
        <v>0</v>
      </c>
      <c r="I59" s="145">
        <v>0.13384517827040401</v>
      </c>
      <c r="J59" s="145">
        <v>0</v>
      </c>
      <c r="K59" s="145">
        <v>12.597729706991169</v>
      </c>
      <c r="L59" s="145">
        <v>0</v>
      </c>
      <c r="M59" s="145">
        <v>0</v>
      </c>
      <c r="N59" s="145">
        <v>0</v>
      </c>
      <c r="O59" s="145">
        <v>0.13384517827040401</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row>
    <row r="60" spans="1:16380" s="4" customFormat="1" ht="18" customHeight="1">
      <c r="A60" s="3"/>
      <c r="B60" s="145">
        <v>0</v>
      </c>
      <c r="C60" s="145">
        <v>0</v>
      </c>
      <c r="D60" s="145">
        <v>0</v>
      </c>
      <c r="E60" s="145">
        <v>0</v>
      </c>
      <c r="F60" s="145">
        <v>0</v>
      </c>
      <c r="G60" s="145">
        <v>0</v>
      </c>
      <c r="H60" s="145">
        <v>0</v>
      </c>
      <c r="I60" s="145">
        <v>0</v>
      </c>
      <c r="J60" s="145">
        <v>0</v>
      </c>
      <c r="K60" s="145">
        <v>0</v>
      </c>
      <c r="L60" s="145">
        <v>0</v>
      </c>
      <c r="M60" s="145">
        <v>0</v>
      </c>
      <c r="N60" s="145">
        <v>0</v>
      </c>
      <c r="O60" s="145">
        <v>0</v>
      </c>
      <c r="P60" s="145">
        <v>0</v>
      </c>
      <c r="Q60" s="145">
        <v>0</v>
      </c>
      <c r="R60" s="145">
        <v>0</v>
      </c>
      <c r="S60" s="145">
        <v>0</v>
      </c>
      <c r="T60" s="145">
        <v>0</v>
      </c>
      <c r="U60" s="145">
        <v>0</v>
      </c>
      <c r="V60" s="145">
        <v>0</v>
      </c>
      <c r="W60" s="145">
        <v>0</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row>
    <row r="61" spans="1:16380" s="4" customFormat="1" ht="18" customHeight="1">
      <c r="A61" s="3" t="s">
        <v>3076</v>
      </c>
      <c r="B61" s="145">
        <v>0</v>
      </c>
      <c r="C61" s="145">
        <v>0</v>
      </c>
      <c r="D61" s="145">
        <v>0</v>
      </c>
      <c r="E61" s="145">
        <v>0</v>
      </c>
      <c r="F61" s="145">
        <v>0</v>
      </c>
      <c r="G61" s="145">
        <v>0</v>
      </c>
      <c r="H61" s="145">
        <v>0</v>
      </c>
      <c r="I61" s="145">
        <v>0.26822091692986905</v>
      </c>
      <c r="J61" s="145">
        <v>0</v>
      </c>
      <c r="K61" s="145">
        <v>25.418262114362072</v>
      </c>
      <c r="L61" s="145">
        <v>0</v>
      </c>
      <c r="M61" s="145">
        <v>0</v>
      </c>
      <c r="N61" s="145">
        <v>0</v>
      </c>
      <c r="O61" s="145">
        <v>0.26822091692986905</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row>
    <row r="62" spans="1:16380" s="147" customFormat="1" ht="14">
      <c r="A62" s="13"/>
      <c r="B62" s="183">
        <v>0</v>
      </c>
      <c r="C62" s="183">
        <v>0</v>
      </c>
      <c r="D62" s="183">
        <v>0</v>
      </c>
      <c r="E62" s="183">
        <v>0</v>
      </c>
      <c r="F62" s="183">
        <v>0</v>
      </c>
      <c r="G62" s="183">
        <v>0</v>
      </c>
      <c r="H62" s="183">
        <v>0</v>
      </c>
      <c r="I62" s="183">
        <v>0</v>
      </c>
      <c r="J62" s="183">
        <v>0</v>
      </c>
      <c r="K62" s="183">
        <v>0</v>
      </c>
      <c r="L62" s="183">
        <v>0</v>
      </c>
      <c r="M62" s="183">
        <v>0</v>
      </c>
      <c r="N62" s="183">
        <v>0</v>
      </c>
      <c r="O62" s="183">
        <v>0</v>
      </c>
      <c r="P62" s="183">
        <v>0</v>
      </c>
      <c r="Q62" s="183">
        <v>0</v>
      </c>
      <c r="R62" s="183">
        <v>0</v>
      </c>
      <c r="S62" s="183">
        <v>0</v>
      </c>
      <c r="T62" s="183">
        <v>0</v>
      </c>
      <c r="U62" s="183">
        <v>0</v>
      </c>
      <c r="V62" s="183">
        <v>0</v>
      </c>
      <c r="W62" s="183">
        <v>0</v>
      </c>
      <c r="X62" s="183">
        <v>0</v>
      </c>
      <c r="Y62" s="183">
        <v>0</v>
      </c>
      <c r="Z62" s="183">
        <v>0</v>
      </c>
      <c r="AA62" s="183">
        <v>0</v>
      </c>
      <c r="AB62" s="183">
        <v>0</v>
      </c>
      <c r="AC62" s="183">
        <v>0</v>
      </c>
      <c r="AD62" s="183">
        <v>0</v>
      </c>
      <c r="AE62" s="183">
        <v>0</v>
      </c>
      <c r="AF62" s="183">
        <v>0</v>
      </c>
      <c r="AG62" s="183">
        <v>0</v>
      </c>
      <c r="AH62" s="183">
        <v>0</v>
      </c>
      <c r="AI62" s="183">
        <v>0</v>
      </c>
      <c r="AJ62" s="183">
        <v>0</v>
      </c>
      <c r="AK62" s="183">
        <v>0</v>
      </c>
      <c r="AL62" s="183">
        <v>0</v>
      </c>
    </row>
    <row r="63" spans="1:16380" ht="15.5">
      <c r="A63" s="235" t="s">
        <v>3077</v>
      </c>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Андронов Никита Сергеевич</dc:creator>
  <cp:lastModifiedBy>Андронов Никита Сергеевич</cp:lastModifiedBy>
  <cp:lastPrinted>2020-02-20T11:24:32Z</cp:lastPrinted>
  <dcterms:created xsi:type="dcterms:W3CDTF">2000-03-23T14:24:07Z</dcterms:created>
  <dcterms:modified xsi:type="dcterms:W3CDTF">2021-04-23T07:48:22Z</dcterms:modified>
</cp:coreProperties>
</file>