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Complementary_Inf_RUS" sheetId="81" r:id="rId1"/>
    <sheet name="A1_RUS" sheetId="82" r:id="rId2"/>
    <sheet name="A2_RUS" sheetId="83" r:id="rId3"/>
    <sheet name="A3_RUS" sheetId="84" r:id="rId4"/>
    <sheet name="A4_RUS" sheetId="85" r:id="rId5"/>
    <sheet name="A5_RUS" sheetId="86" r:id="rId6"/>
    <sheet name="A6_RUS" sheetId="87" r:id="rId7"/>
    <sheet name="A7_RUS" sheetId="88" r:id="rId8"/>
    <sheet name="A8_RUS" sheetId="89" r:id="rId9"/>
    <sheet name="Complementary_Inf" sheetId="80" r:id="rId10"/>
    <sheet name="A1" sheetId="30" r:id="rId11"/>
    <sheet name="A2" sheetId="31" r:id="rId12"/>
    <sheet name="A3" sheetId="32" r:id="rId13"/>
    <sheet name="A4" sheetId="33" r:id="rId14"/>
    <sheet name="A5" sheetId="76" r:id="rId15"/>
    <sheet name="A6" sheetId="35" r:id="rId16"/>
    <sheet name="A7" sheetId="36" r:id="rId17"/>
    <sheet name="A8" sheetId="37" r:id="rId18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'A1'!$A:$M</definedName>
    <definedName name="_xlnm.Print_Area" localSheetId="1">A1_RUS!$A:$M</definedName>
    <definedName name="_xlnm.Print_Area" localSheetId="11">'A2'!$A$1:$L$58</definedName>
    <definedName name="_xlnm.Print_Area" localSheetId="2">A2_RUS!$A$8:$L$58</definedName>
    <definedName name="_xlnm.Print_Area" localSheetId="12">'A3'!$A$1:$M$61</definedName>
    <definedName name="_xlnm.Print_Area" localSheetId="3">A3_RUS!$A$8:$M$61</definedName>
    <definedName name="_xlnm.Print_Area" localSheetId="13">'A4'!$A$1:$AR$58</definedName>
    <definedName name="_xlnm.Print_Area" localSheetId="4">A4_RUS!$A$4:$AR$60</definedName>
    <definedName name="_xlnm.Print_Area" localSheetId="15">'A6'!$A$1:$L$54</definedName>
    <definedName name="_xlnm.Print_Area" localSheetId="6">A6_RUS!$A$8:$L$54</definedName>
    <definedName name="_xlnm.Print_Area" localSheetId="16">'A7'!$A$1:$M$65</definedName>
    <definedName name="_xlnm.Print_Area" localSheetId="7">A7_RUS!$A$8:$M$61</definedName>
    <definedName name="_xlnm.Print_Area" localSheetId="17">'A8'!$A$1:$AR$53</definedName>
    <definedName name="_xlnm.Print_Area" localSheetId="8">A8_RUS!$A$1:$AR$48</definedName>
    <definedName name="_xlnm.Print_Area" localSheetId="9">Complementary_Inf!$B$2:$J$38</definedName>
    <definedName name="_xlnm.Print_Area" localSheetId="0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F13" i="82" s="1"/>
  <c r="G13" i="30"/>
  <c r="H13" i="30"/>
  <c r="I13" i="30"/>
  <c r="I13" i="82" s="1"/>
  <c r="J13" i="30"/>
  <c r="J13" i="82" s="1"/>
  <c r="K13" i="30"/>
  <c r="L13" i="30"/>
  <c r="M14" i="30"/>
  <c r="M15" i="30"/>
  <c r="D16" i="30"/>
  <c r="E16" i="30"/>
  <c r="E22" i="30" s="1"/>
  <c r="F16" i="30"/>
  <c r="G16" i="30"/>
  <c r="H16" i="30"/>
  <c r="I16" i="30"/>
  <c r="J16" i="30"/>
  <c r="J16" i="82" s="1"/>
  <c r="K16" i="30"/>
  <c r="L16" i="30"/>
  <c r="M17" i="30"/>
  <c r="M18" i="30"/>
  <c r="D19" i="30"/>
  <c r="E19" i="30"/>
  <c r="F19" i="30"/>
  <c r="G19" i="30"/>
  <c r="H19" i="30"/>
  <c r="H22" i="30" s="1"/>
  <c r="I19" i="30"/>
  <c r="J19" i="30"/>
  <c r="J19" i="82" s="1"/>
  <c r="K19" i="30"/>
  <c r="L19" i="30"/>
  <c r="M20" i="30"/>
  <c r="M21" i="30"/>
  <c r="D22" i="30"/>
  <c r="L22" i="30"/>
  <c r="D25" i="30"/>
  <c r="D25" i="82" s="1"/>
  <c r="E25" i="30"/>
  <c r="E25" i="82" s="1"/>
  <c r="F25" i="30"/>
  <c r="G25" i="30"/>
  <c r="H25" i="30"/>
  <c r="I25" i="30"/>
  <c r="J25" i="30"/>
  <c r="K25" i="30"/>
  <c r="L25" i="30"/>
  <c r="L25" i="82" s="1"/>
  <c r="M25" i="30"/>
  <c r="M25" i="82" s="1"/>
  <c r="M26" i="30"/>
  <c r="M27" i="30"/>
  <c r="D28" i="30"/>
  <c r="E28" i="30"/>
  <c r="F28" i="30"/>
  <c r="G28" i="30"/>
  <c r="G28" i="82" s="1"/>
  <c r="H28" i="30"/>
  <c r="I28" i="30"/>
  <c r="J28" i="30"/>
  <c r="K28" i="30"/>
  <c r="L28" i="30"/>
  <c r="L34" i="30" s="1"/>
  <c r="M29" i="30"/>
  <c r="M30" i="30"/>
  <c r="M30" i="82" s="1"/>
  <c r="D31" i="30"/>
  <c r="D31" i="82" s="1"/>
  <c r="E31" i="30"/>
  <c r="F31" i="30"/>
  <c r="G31" i="30"/>
  <c r="H31" i="30"/>
  <c r="H31" i="82" s="1"/>
  <c r="I31" i="30"/>
  <c r="J31" i="30"/>
  <c r="J34" i="30" s="1"/>
  <c r="J34" i="82" s="1"/>
  <c r="K31" i="30"/>
  <c r="L31" i="30"/>
  <c r="L31" i="82" s="1"/>
  <c r="M32" i="30"/>
  <c r="M33" i="30"/>
  <c r="F34" i="30"/>
  <c r="G34" i="30"/>
  <c r="G34" i="82" s="1"/>
  <c r="M36" i="30"/>
  <c r="M37" i="30"/>
  <c r="M37" i="82" s="1"/>
  <c r="M38" i="30"/>
  <c r="D41" i="30"/>
  <c r="E41" i="30"/>
  <c r="F41" i="30"/>
  <c r="G41" i="30"/>
  <c r="G41" i="82" s="1"/>
  <c r="H41" i="30"/>
  <c r="I41" i="30"/>
  <c r="J41" i="30"/>
  <c r="K41" i="30"/>
  <c r="L41" i="30"/>
  <c r="L41" i="82" s="1"/>
  <c r="M42" i="30"/>
  <c r="M43" i="30"/>
  <c r="D44" i="30"/>
  <c r="E44" i="30"/>
  <c r="F44" i="30"/>
  <c r="G44" i="30"/>
  <c r="G44" i="82" s="1"/>
  <c r="H44" i="30"/>
  <c r="I44" i="30"/>
  <c r="J44" i="30"/>
  <c r="K44" i="30"/>
  <c r="K44" i="82" s="1"/>
  <c r="L44" i="30"/>
  <c r="M45" i="30"/>
  <c r="M45" i="82" s="1"/>
  <c r="M46" i="30"/>
  <c r="M46" i="82" s="1"/>
  <c r="D47" i="30"/>
  <c r="E47" i="30"/>
  <c r="F47" i="30"/>
  <c r="G47" i="30"/>
  <c r="H47" i="30"/>
  <c r="I47" i="30"/>
  <c r="I50" i="30" s="1"/>
  <c r="J47" i="30"/>
  <c r="J50" i="30" s="1"/>
  <c r="J50" i="82" s="1"/>
  <c r="K47" i="30"/>
  <c r="K47" i="82" s="1"/>
  <c r="L47" i="30"/>
  <c r="M48" i="30"/>
  <c r="M49" i="30"/>
  <c r="M49" i="82" s="1"/>
  <c r="E50" i="30"/>
  <c r="H50" i="30"/>
  <c r="K50" i="30"/>
  <c r="K50" i="82" s="1"/>
  <c r="M52" i="30"/>
  <c r="M53" i="30"/>
  <c r="M53" i="82" s="1"/>
  <c r="M54" i="30"/>
  <c r="M54" i="82" s="1"/>
  <c r="D13" i="82"/>
  <c r="E13" i="82"/>
  <c r="G13" i="82"/>
  <c r="H13" i="82"/>
  <c r="K13" i="82"/>
  <c r="L13" i="82"/>
  <c r="D14" i="82"/>
  <c r="E14" i="82"/>
  <c r="F14" i="82"/>
  <c r="G14" i="82"/>
  <c r="H14" i="82"/>
  <c r="I14" i="82"/>
  <c r="J14" i="82"/>
  <c r="K14" i="82"/>
  <c r="L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H16" i="82"/>
  <c r="I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D19" i="82"/>
  <c r="E19" i="82"/>
  <c r="F19" i="82"/>
  <c r="G19" i="82"/>
  <c r="H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F25" i="82"/>
  <c r="G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E28" i="82"/>
  <c r="F28" i="82"/>
  <c r="H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E31" i="82"/>
  <c r="F31" i="82"/>
  <c r="G31" i="82"/>
  <c r="I31" i="82"/>
  <c r="J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L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E41" i="82"/>
  <c r="F41" i="82"/>
  <c r="H41" i="82"/>
  <c r="I41" i="82"/>
  <c r="J41" i="82"/>
  <c r="K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H44" i="82"/>
  <c r="I44" i="82"/>
  <c r="J44" i="82"/>
  <c r="L44" i="82"/>
  <c r="D45" i="82"/>
  <c r="E45" i="82"/>
  <c r="F45" i="82"/>
  <c r="G45" i="82"/>
  <c r="H45" i="82"/>
  <c r="I45" i="82"/>
  <c r="J45" i="82"/>
  <c r="K45" i="82"/>
  <c r="L45" i="82"/>
  <c r="D46" i="82"/>
  <c r="E46" i="82"/>
  <c r="F46" i="82"/>
  <c r="G46" i="82"/>
  <c r="H46" i="82"/>
  <c r="I46" i="82"/>
  <c r="J46" i="82"/>
  <c r="K46" i="82"/>
  <c r="L46" i="82"/>
  <c r="E47" i="82"/>
  <c r="F47" i="82"/>
  <c r="H47" i="82"/>
  <c r="I47" i="82"/>
  <c r="J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E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H6" i="31"/>
  <c r="D13" i="31"/>
  <c r="D13" i="83" s="1"/>
  <c r="E13" i="31"/>
  <c r="F13" i="31"/>
  <c r="F13" i="83" s="1"/>
  <c r="G13" i="31"/>
  <c r="H13" i="31"/>
  <c r="I13" i="31"/>
  <c r="I13" i="83" s="1"/>
  <c r="J13" i="31"/>
  <c r="K13" i="31"/>
  <c r="L14" i="31"/>
  <c r="L15" i="31"/>
  <c r="D16" i="31"/>
  <c r="E16" i="31"/>
  <c r="F16" i="31"/>
  <c r="G16" i="31"/>
  <c r="H16" i="31"/>
  <c r="I16" i="31"/>
  <c r="J16" i="31"/>
  <c r="J22" i="31" s="1"/>
  <c r="J22" i="83" s="1"/>
  <c r="K16" i="31"/>
  <c r="K16" i="83" s="1"/>
  <c r="L17" i="31"/>
  <c r="L18" i="31"/>
  <c r="D19" i="31"/>
  <c r="E19" i="31"/>
  <c r="L19" i="31" s="1"/>
  <c r="L19" i="83" s="1"/>
  <c r="F19" i="31"/>
  <c r="G19" i="31"/>
  <c r="G22" i="31" s="1"/>
  <c r="H19" i="31"/>
  <c r="H19" i="83" s="1"/>
  <c r="I19" i="31"/>
  <c r="J19" i="31"/>
  <c r="K19" i="31"/>
  <c r="K19" i="83" s="1"/>
  <c r="L20" i="31"/>
  <c r="L21" i="31"/>
  <c r="L21" i="83" s="1"/>
  <c r="D22" i="31"/>
  <c r="H22" i="31"/>
  <c r="D25" i="31"/>
  <c r="E25" i="31"/>
  <c r="F25" i="31"/>
  <c r="G25" i="31"/>
  <c r="G25" i="83" s="1"/>
  <c r="H25" i="31"/>
  <c r="I25" i="31"/>
  <c r="J25" i="31"/>
  <c r="K25" i="31"/>
  <c r="K25" i="83" s="1"/>
  <c r="L26" i="31"/>
  <c r="L27" i="31"/>
  <c r="D28" i="31"/>
  <c r="D28" i="83" s="1"/>
  <c r="E28" i="31"/>
  <c r="F28" i="31"/>
  <c r="G28" i="31"/>
  <c r="H28" i="31"/>
  <c r="I28" i="31"/>
  <c r="J28" i="31"/>
  <c r="K28" i="31"/>
  <c r="L29" i="31"/>
  <c r="L30" i="31"/>
  <c r="D31" i="31"/>
  <c r="E31" i="31"/>
  <c r="F31" i="31"/>
  <c r="G31" i="31"/>
  <c r="H31" i="31"/>
  <c r="I31" i="31"/>
  <c r="I31" i="83" s="1"/>
  <c r="J31" i="31"/>
  <c r="K31" i="31"/>
  <c r="L31" i="31"/>
  <c r="L31" i="83" s="1"/>
  <c r="L32" i="31"/>
  <c r="L32" i="83" s="1"/>
  <c r="L33" i="31"/>
  <c r="M33" i="32" s="1"/>
  <c r="F34" i="31"/>
  <c r="F34" i="83" s="1"/>
  <c r="I34" i="31"/>
  <c r="I34" i="83" s="1"/>
  <c r="K34" i="31"/>
  <c r="L36" i="31"/>
  <c r="L37" i="31"/>
  <c r="L38" i="31"/>
  <c r="D41" i="31"/>
  <c r="E41" i="31"/>
  <c r="F41" i="31"/>
  <c r="F41" i="83" s="1"/>
  <c r="G41" i="31"/>
  <c r="G41" i="83" s="1"/>
  <c r="H41" i="31"/>
  <c r="I41" i="31"/>
  <c r="J41" i="31"/>
  <c r="J41" i="83" s="1"/>
  <c r="K41" i="31"/>
  <c r="L42" i="31"/>
  <c r="L42" i="83" s="1"/>
  <c r="L43" i="31"/>
  <c r="L43" i="83" s="1"/>
  <c r="D44" i="31"/>
  <c r="D44" i="83" s="1"/>
  <c r="E44" i="31"/>
  <c r="F44" i="31"/>
  <c r="G44" i="31"/>
  <c r="G44" i="83" s="1"/>
  <c r="H44" i="31"/>
  <c r="I44" i="31"/>
  <c r="J44" i="31"/>
  <c r="K44" i="31"/>
  <c r="L44" i="31"/>
  <c r="L44" i="83" s="1"/>
  <c r="L45" i="31"/>
  <c r="L46" i="31"/>
  <c r="D47" i="31"/>
  <c r="D47" i="83" s="1"/>
  <c r="E47" i="31"/>
  <c r="F47" i="31"/>
  <c r="G47" i="31"/>
  <c r="H47" i="31"/>
  <c r="I47" i="31"/>
  <c r="J47" i="31"/>
  <c r="K47" i="31"/>
  <c r="L48" i="31"/>
  <c r="L49" i="31"/>
  <c r="E50" i="31"/>
  <c r="E50" i="83" s="1"/>
  <c r="L52" i="31"/>
  <c r="L52" i="83" s="1"/>
  <c r="L53" i="31"/>
  <c r="L54" i="31"/>
  <c r="E13" i="83"/>
  <c r="G13" i="83"/>
  <c r="H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H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G19" i="83"/>
  <c r="I19" i="83"/>
  <c r="J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G22" i="83"/>
  <c r="H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H25" i="83"/>
  <c r="I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E28" i="83"/>
  <c r="F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F31" i="83"/>
  <c r="G31" i="83"/>
  <c r="H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K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H41" i="83"/>
  <c r="I41" i="83"/>
  <c r="K41" i="83"/>
  <c r="D42" i="83"/>
  <c r="E42" i="83"/>
  <c r="F42" i="83"/>
  <c r="G42" i="83"/>
  <c r="H42" i="83"/>
  <c r="I42" i="83"/>
  <c r="J42" i="83"/>
  <c r="K42" i="83"/>
  <c r="D43" i="83"/>
  <c r="E43" i="83"/>
  <c r="F43" i="83"/>
  <c r="G43" i="83"/>
  <c r="H43" i="83"/>
  <c r="I43" i="83"/>
  <c r="J43" i="83"/>
  <c r="K43" i="83"/>
  <c r="E44" i="83"/>
  <c r="F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F13" i="84" s="1"/>
  <c r="G13" i="32"/>
  <c r="G13" i="84" s="1"/>
  <c r="H13" i="32"/>
  <c r="I13" i="32"/>
  <c r="J13" i="32"/>
  <c r="L13" i="32"/>
  <c r="K14" i="32"/>
  <c r="M14" i="32"/>
  <c r="M14" i="84" s="1"/>
  <c r="K15" i="32"/>
  <c r="D16" i="32"/>
  <c r="E16" i="32"/>
  <c r="F16" i="32"/>
  <c r="G16" i="32"/>
  <c r="G16" i="84" s="1"/>
  <c r="H16" i="32"/>
  <c r="I16" i="32"/>
  <c r="J16" i="32"/>
  <c r="L16" i="32"/>
  <c r="L16" i="84" s="1"/>
  <c r="K17" i="32"/>
  <c r="K18" i="32"/>
  <c r="D19" i="32"/>
  <c r="E19" i="32"/>
  <c r="F19" i="32"/>
  <c r="F22" i="32" s="1"/>
  <c r="F22" i="84" s="1"/>
  <c r="G19" i="32"/>
  <c r="H19" i="32"/>
  <c r="I19" i="32"/>
  <c r="I22" i="32" s="1"/>
  <c r="I22" i="84" s="1"/>
  <c r="J19" i="32"/>
  <c r="J22" i="32" s="1"/>
  <c r="J22" i="84" s="1"/>
  <c r="L19" i="32"/>
  <c r="K20" i="32"/>
  <c r="K21" i="32"/>
  <c r="M21" i="32"/>
  <c r="M21" i="84" s="1"/>
  <c r="E22" i="32"/>
  <c r="L22" i="32"/>
  <c r="L22" i="84" s="1"/>
  <c r="D25" i="32"/>
  <c r="E25" i="32"/>
  <c r="F25" i="32"/>
  <c r="G25" i="32"/>
  <c r="H25" i="32"/>
  <c r="I25" i="32"/>
  <c r="I25" i="84" s="1"/>
  <c r="J25" i="32"/>
  <c r="J25" i="84" s="1"/>
  <c r="L25" i="32"/>
  <c r="K26" i="32"/>
  <c r="K27" i="32"/>
  <c r="M27" i="32"/>
  <c r="M27" i="84" s="1"/>
  <c r="D28" i="32"/>
  <c r="E28" i="32"/>
  <c r="E28" i="84" s="1"/>
  <c r="F28" i="32"/>
  <c r="G28" i="32"/>
  <c r="H28" i="32"/>
  <c r="H34" i="32" s="1"/>
  <c r="H34" i="84" s="1"/>
  <c r="I28" i="32"/>
  <c r="J28" i="32"/>
  <c r="K28" i="32"/>
  <c r="K28" i="84" s="1"/>
  <c r="L28" i="32"/>
  <c r="K29" i="32"/>
  <c r="M29" i="32"/>
  <c r="K30" i="32"/>
  <c r="D31" i="32"/>
  <c r="E31" i="32"/>
  <c r="F31" i="32"/>
  <c r="G31" i="32"/>
  <c r="G31" i="84" s="1"/>
  <c r="H31" i="32"/>
  <c r="I31" i="32"/>
  <c r="J31" i="32"/>
  <c r="L31" i="32"/>
  <c r="K32" i="32"/>
  <c r="K33" i="32"/>
  <c r="D34" i="32"/>
  <c r="G34" i="32"/>
  <c r="G34" i="84" s="1"/>
  <c r="L34" i="32"/>
  <c r="L34" i="84" s="1"/>
  <c r="K36" i="32"/>
  <c r="M36" i="32"/>
  <c r="M36" i="84" s="1"/>
  <c r="K37" i="32"/>
  <c r="K37" i="84" s="1"/>
  <c r="K38" i="32"/>
  <c r="D41" i="32"/>
  <c r="E41" i="32"/>
  <c r="F41" i="32"/>
  <c r="G41" i="32"/>
  <c r="G41" i="84" s="1"/>
  <c r="H41" i="32"/>
  <c r="H41" i="84" s="1"/>
  <c r="I41" i="32"/>
  <c r="I41" i="84" s="1"/>
  <c r="J41" i="32"/>
  <c r="L41" i="32"/>
  <c r="L41" i="84" s="1"/>
  <c r="K42" i="32"/>
  <c r="M42" i="32"/>
  <c r="K43" i="32"/>
  <c r="K43" i="84" s="1"/>
  <c r="M43" i="32"/>
  <c r="M43" i="84" s="1"/>
  <c r="D44" i="32"/>
  <c r="E44" i="32"/>
  <c r="F44" i="32"/>
  <c r="F44" i="84" s="1"/>
  <c r="G44" i="32"/>
  <c r="H44" i="32"/>
  <c r="I44" i="32"/>
  <c r="I50" i="32" s="1"/>
  <c r="I50" i="84" s="1"/>
  <c r="J44" i="32"/>
  <c r="K44" i="32"/>
  <c r="K44" i="84" s="1"/>
  <c r="L44" i="32"/>
  <c r="K45" i="32"/>
  <c r="K46" i="32"/>
  <c r="M46" i="32"/>
  <c r="M46" i="84" s="1"/>
  <c r="D47" i="32"/>
  <c r="E47" i="32"/>
  <c r="E47" i="84" s="1"/>
  <c r="F47" i="32"/>
  <c r="G47" i="32"/>
  <c r="H47" i="32"/>
  <c r="I47" i="32"/>
  <c r="J47" i="32"/>
  <c r="K47" i="32"/>
  <c r="L47" i="32"/>
  <c r="K48" i="32"/>
  <c r="M48" i="32"/>
  <c r="K49" i="32"/>
  <c r="F50" i="32"/>
  <c r="F50" i="84" s="1"/>
  <c r="K52" i="32"/>
  <c r="K52" i="84" s="1"/>
  <c r="M52" i="32"/>
  <c r="M52" i="84" s="1"/>
  <c r="K53" i="32"/>
  <c r="K54" i="32"/>
  <c r="D13" i="84"/>
  <c r="E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E16" i="84"/>
  <c r="F16" i="84"/>
  <c r="I16" i="84"/>
  <c r="J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L20" i="84"/>
  <c r="D21" i="84"/>
  <c r="E21" i="84"/>
  <c r="F21" i="84"/>
  <c r="G21" i="84"/>
  <c r="H21" i="84"/>
  <c r="I21" i="84"/>
  <c r="J21" i="84"/>
  <c r="K21" i="84"/>
  <c r="L21" i="84"/>
  <c r="E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G25" i="84"/>
  <c r="H25" i="84"/>
  <c r="L25" i="84"/>
  <c r="D26" i="84"/>
  <c r="E26" i="84"/>
  <c r="F26" i="84"/>
  <c r="G26" i="84"/>
  <c r="H26" i="84"/>
  <c r="I26" i="84"/>
  <c r="J26" i="84"/>
  <c r="L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D31" i="84"/>
  <c r="F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D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E41" i="84"/>
  <c r="F41" i="84"/>
  <c r="J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L43" i="84"/>
  <c r="D44" i="84"/>
  <c r="E44" i="84"/>
  <c r="G44" i="84"/>
  <c r="H44" i="84"/>
  <c r="I44" i="84"/>
  <c r="L44" i="84"/>
  <c r="D45" i="84"/>
  <c r="E45" i="84"/>
  <c r="F45" i="84"/>
  <c r="G45" i="84"/>
  <c r="H45" i="84"/>
  <c r="I45" i="84"/>
  <c r="J45" i="84"/>
  <c r="L45" i="84"/>
  <c r="D46" i="84"/>
  <c r="E46" i="84"/>
  <c r="F46" i="84"/>
  <c r="G46" i="84"/>
  <c r="H46" i="84"/>
  <c r="I46" i="84"/>
  <c r="J46" i="84"/>
  <c r="K46" i="84"/>
  <c r="L46" i="84"/>
  <c r="F47" i="84"/>
  <c r="G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L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H13" i="85" s="1"/>
  <c r="I13" i="33"/>
  <c r="J13" i="33"/>
  <c r="K13" i="33"/>
  <c r="L13" i="33"/>
  <c r="M13" i="33"/>
  <c r="N13" i="33"/>
  <c r="O13" i="33"/>
  <c r="P13" i="33"/>
  <c r="P13" i="85" s="1"/>
  <c r="Q13" i="33"/>
  <c r="R13" i="33"/>
  <c r="S13" i="33"/>
  <c r="T13" i="33"/>
  <c r="U13" i="33"/>
  <c r="V13" i="33"/>
  <c r="W13" i="33"/>
  <c r="X13" i="33"/>
  <c r="X13" i="85" s="1"/>
  <c r="Y13" i="33"/>
  <c r="Z13" i="33"/>
  <c r="AA13" i="33"/>
  <c r="AB13" i="33"/>
  <c r="AC13" i="33"/>
  <c r="AD13" i="33"/>
  <c r="AE13" i="33"/>
  <c r="AF13" i="33"/>
  <c r="AF13" i="85" s="1"/>
  <c r="AG13" i="33"/>
  <c r="AH13" i="33"/>
  <c r="AI13" i="33"/>
  <c r="AJ13" i="33"/>
  <c r="AK13" i="33"/>
  <c r="AL13" i="33"/>
  <c r="AM13" i="33"/>
  <c r="AN13" i="33"/>
  <c r="AN13" i="85" s="1"/>
  <c r="AO13" i="33"/>
  <c r="AP13" i="33"/>
  <c r="AQ13" i="33"/>
  <c r="AR13" i="33"/>
  <c r="D16" i="33"/>
  <c r="D22" i="33" s="1"/>
  <c r="E16" i="33"/>
  <c r="F16" i="33"/>
  <c r="G16" i="33"/>
  <c r="G22" i="33" s="1"/>
  <c r="H16" i="33"/>
  <c r="I16" i="33"/>
  <c r="I22" i="33" s="1"/>
  <c r="J16" i="33"/>
  <c r="K16" i="33"/>
  <c r="L16" i="33"/>
  <c r="L22" i="33" s="1"/>
  <c r="M16" i="33"/>
  <c r="N16" i="33"/>
  <c r="O16" i="33"/>
  <c r="O22" i="33" s="1"/>
  <c r="P16" i="33"/>
  <c r="Q16" i="33"/>
  <c r="Q22" i="33" s="1"/>
  <c r="R16" i="33"/>
  <c r="S16" i="33"/>
  <c r="T16" i="33"/>
  <c r="T22" i="33" s="1"/>
  <c r="U16" i="33"/>
  <c r="V16" i="33"/>
  <c r="W16" i="33"/>
  <c r="W22" i="33" s="1"/>
  <c r="X16" i="33"/>
  <c r="Y16" i="33"/>
  <c r="Y22" i="33" s="1"/>
  <c r="Z16" i="33"/>
  <c r="AA16" i="33"/>
  <c r="AB16" i="33"/>
  <c r="AB22" i="33" s="1"/>
  <c r="AC16" i="33"/>
  <c r="AD16" i="33"/>
  <c r="AE16" i="33"/>
  <c r="AE22" i="33" s="1"/>
  <c r="AF16" i="33"/>
  <c r="AG16" i="33"/>
  <c r="AG22" i="33" s="1"/>
  <c r="AH16" i="33"/>
  <c r="AI16" i="33"/>
  <c r="AJ16" i="33"/>
  <c r="AJ22" i="33" s="1"/>
  <c r="AK16" i="33"/>
  <c r="AL16" i="33"/>
  <c r="AM16" i="33"/>
  <c r="AM22" i="33" s="1"/>
  <c r="AN16" i="33"/>
  <c r="AO16" i="33"/>
  <c r="AO22" i="33" s="1"/>
  <c r="AP16" i="33"/>
  <c r="AQ16" i="33"/>
  <c r="AR16" i="33"/>
  <c r="AR22" i="33" s="1"/>
  <c r="D19" i="33"/>
  <c r="E19" i="33"/>
  <c r="F19" i="33"/>
  <c r="F19" i="85" s="1"/>
  <c r="G19" i="33"/>
  <c r="H19" i="33"/>
  <c r="I19" i="33"/>
  <c r="J19" i="33"/>
  <c r="K19" i="33"/>
  <c r="K22" i="33" s="1"/>
  <c r="L19" i="33"/>
  <c r="M19" i="33"/>
  <c r="N19" i="33"/>
  <c r="N22" i="33" s="1"/>
  <c r="N22" i="85" s="1"/>
  <c r="O19" i="33"/>
  <c r="P19" i="33"/>
  <c r="Q19" i="33"/>
  <c r="R19" i="33"/>
  <c r="S19" i="33"/>
  <c r="S22" i="33" s="1"/>
  <c r="T19" i="33"/>
  <c r="U19" i="33"/>
  <c r="V19" i="33"/>
  <c r="V19" i="85" s="1"/>
  <c r="W19" i="33"/>
  <c r="X19" i="33"/>
  <c r="Y19" i="33"/>
  <c r="Z19" i="33"/>
  <c r="AA19" i="33"/>
  <c r="AA22" i="33" s="1"/>
  <c r="AB19" i="33"/>
  <c r="AC19" i="33"/>
  <c r="AD19" i="33"/>
  <c r="AD22" i="33" s="1"/>
  <c r="AD22" i="85" s="1"/>
  <c r="AE19" i="33"/>
  <c r="AF19" i="33"/>
  <c r="AG19" i="33"/>
  <c r="AH19" i="33"/>
  <c r="AI19" i="33"/>
  <c r="AI22" i="33" s="1"/>
  <c r="AJ19" i="33"/>
  <c r="AK19" i="33"/>
  <c r="AL19" i="33"/>
  <c r="AL19" i="85" s="1"/>
  <c r="AM19" i="33"/>
  <c r="AN19" i="33"/>
  <c r="AO19" i="33"/>
  <c r="AP19" i="33"/>
  <c r="AQ19" i="33"/>
  <c r="AQ22" i="33" s="1"/>
  <c r="AR19" i="33"/>
  <c r="E22" i="33"/>
  <c r="F22" i="33"/>
  <c r="J22" i="33"/>
  <c r="J22" i="85" s="1"/>
  <c r="M22" i="33"/>
  <c r="M22" i="85" s="1"/>
  <c r="R22" i="33"/>
  <c r="R22" i="85" s="1"/>
  <c r="U22" i="33"/>
  <c r="V22" i="33"/>
  <c r="Z22" i="33"/>
  <c r="Z22" i="85" s="1"/>
  <c r="AC22" i="33"/>
  <c r="AH22" i="33"/>
  <c r="AH22" i="85" s="1"/>
  <c r="AK22" i="33"/>
  <c r="AK22" i="85" s="1"/>
  <c r="AL22" i="33"/>
  <c r="AP22" i="33"/>
  <c r="AP22" i="85" s="1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E34" i="33" s="1"/>
  <c r="F28" i="33"/>
  <c r="G28" i="33"/>
  <c r="H28" i="33"/>
  <c r="H34" i="33" s="1"/>
  <c r="I28" i="33"/>
  <c r="J28" i="33"/>
  <c r="K28" i="33"/>
  <c r="K34" i="33" s="1"/>
  <c r="L28" i="33"/>
  <c r="M28" i="33"/>
  <c r="M34" i="33" s="1"/>
  <c r="N28" i="33"/>
  <c r="O28" i="33"/>
  <c r="P28" i="33"/>
  <c r="P34" i="33" s="1"/>
  <c r="Q28" i="33"/>
  <c r="R28" i="33"/>
  <c r="S28" i="33"/>
  <c r="S34" i="33" s="1"/>
  <c r="T28" i="33"/>
  <c r="U28" i="33"/>
  <c r="U34" i="33" s="1"/>
  <c r="V28" i="33"/>
  <c r="W28" i="33"/>
  <c r="X28" i="33"/>
  <c r="X34" i="33" s="1"/>
  <c r="Y28" i="33"/>
  <c r="Z28" i="33"/>
  <c r="AA28" i="33"/>
  <c r="AB28" i="33"/>
  <c r="AC28" i="33"/>
  <c r="AC34" i="33" s="1"/>
  <c r="AD28" i="33"/>
  <c r="AE28" i="33"/>
  <c r="AF28" i="33"/>
  <c r="AF34" i="33" s="1"/>
  <c r="AG28" i="33"/>
  <c r="AH28" i="33"/>
  <c r="AI28" i="33"/>
  <c r="AI34" i="33" s="1"/>
  <c r="AJ28" i="33"/>
  <c r="AK28" i="33"/>
  <c r="AK34" i="33" s="1"/>
  <c r="AL28" i="33"/>
  <c r="AM28" i="33"/>
  <c r="AN28" i="33"/>
  <c r="AN34" i="33" s="1"/>
  <c r="AO28" i="33"/>
  <c r="AP28" i="33"/>
  <c r="AQ28" i="33"/>
  <c r="AR28" i="33"/>
  <c r="D31" i="33"/>
  <c r="E31" i="33"/>
  <c r="F31" i="33"/>
  <c r="G31" i="33"/>
  <c r="G34" i="33" s="1"/>
  <c r="G34" i="85" s="1"/>
  <c r="H31" i="33"/>
  <c r="I31" i="33"/>
  <c r="J31" i="33"/>
  <c r="K31" i="33"/>
  <c r="L31" i="33"/>
  <c r="M31" i="33"/>
  <c r="N31" i="33"/>
  <c r="O31" i="33"/>
  <c r="O34" i="33" s="1"/>
  <c r="O34" i="85" s="1"/>
  <c r="P31" i="33"/>
  <c r="Q31" i="33"/>
  <c r="R31" i="33"/>
  <c r="S31" i="33"/>
  <c r="T31" i="33"/>
  <c r="U31" i="33"/>
  <c r="V31" i="33"/>
  <c r="W31" i="33"/>
  <c r="W34" i="33" s="1"/>
  <c r="W34" i="85" s="1"/>
  <c r="X31" i="33"/>
  <c r="Y31" i="33"/>
  <c r="Z31" i="33"/>
  <c r="AA31" i="33"/>
  <c r="AA34" i="33" s="1"/>
  <c r="AB31" i="33"/>
  <c r="AC31" i="33"/>
  <c r="AD31" i="33"/>
  <c r="AE31" i="33"/>
  <c r="AE34" i="33" s="1"/>
  <c r="AE34" i="85" s="1"/>
  <c r="AF31" i="33"/>
  <c r="AG31" i="33"/>
  <c r="AH31" i="33"/>
  <c r="AI31" i="33"/>
  <c r="AJ31" i="33"/>
  <c r="AK31" i="33"/>
  <c r="AL31" i="33"/>
  <c r="AM31" i="33"/>
  <c r="AM34" i="33" s="1"/>
  <c r="AM34" i="85" s="1"/>
  <c r="AN31" i="33"/>
  <c r="AO31" i="33"/>
  <c r="AP31" i="33"/>
  <c r="AQ31" i="33"/>
  <c r="AQ34" i="33" s="1"/>
  <c r="AR31" i="33"/>
  <c r="F34" i="33"/>
  <c r="F34" i="85" s="1"/>
  <c r="I34" i="33"/>
  <c r="N34" i="33"/>
  <c r="Q34" i="33"/>
  <c r="Q34" i="85" s="1"/>
  <c r="V34" i="33"/>
  <c r="V34" i="85" s="1"/>
  <c r="Y34" i="33"/>
  <c r="AD34" i="33"/>
  <c r="AG34" i="33"/>
  <c r="AL34" i="33"/>
  <c r="AL34" i="85" s="1"/>
  <c r="AO34" i="33"/>
  <c r="D41" i="33"/>
  <c r="E41" i="33"/>
  <c r="F41" i="33"/>
  <c r="G41" i="33"/>
  <c r="H41" i="33"/>
  <c r="H41" i="85" s="1"/>
  <c r="I41" i="33"/>
  <c r="J41" i="33"/>
  <c r="K41" i="33"/>
  <c r="L41" i="33"/>
  <c r="M41" i="33"/>
  <c r="N41" i="33"/>
  <c r="O41" i="33"/>
  <c r="P41" i="33"/>
  <c r="P41" i="85" s="1"/>
  <c r="Q41" i="33"/>
  <c r="R41" i="33"/>
  <c r="R50" i="33" s="1"/>
  <c r="S41" i="33"/>
  <c r="T41" i="33"/>
  <c r="U41" i="33"/>
  <c r="V41" i="33"/>
  <c r="W41" i="33"/>
  <c r="X41" i="33"/>
  <c r="X41" i="85" s="1"/>
  <c r="Y41" i="33"/>
  <c r="Z41" i="33"/>
  <c r="Z50" i="33" s="1"/>
  <c r="AA41" i="33"/>
  <c r="AB41" i="33"/>
  <c r="AC41" i="33"/>
  <c r="AD41" i="33"/>
  <c r="AE41" i="33"/>
  <c r="AF41" i="33"/>
  <c r="AF41" i="85" s="1"/>
  <c r="AG41" i="33"/>
  <c r="AH41" i="33"/>
  <c r="AH50" i="33" s="1"/>
  <c r="AI41" i="33"/>
  <c r="AJ41" i="33"/>
  <c r="AK41" i="33"/>
  <c r="AL41" i="33"/>
  <c r="AM41" i="33"/>
  <c r="AN41" i="33"/>
  <c r="AN41" i="85" s="1"/>
  <c r="AO41" i="33"/>
  <c r="AO41" i="85" s="1"/>
  <c r="AP41" i="33"/>
  <c r="AP50" i="33" s="1"/>
  <c r="AQ41" i="33"/>
  <c r="AR41" i="33"/>
  <c r="D44" i="33"/>
  <c r="E44" i="33"/>
  <c r="F44" i="33"/>
  <c r="G44" i="33"/>
  <c r="H44" i="33"/>
  <c r="I44" i="33"/>
  <c r="J44" i="33"/>
  <c r="K44" i="33"/>
  <c r="L44" i="33"/>
  <c r="M44" i="33"/>
  <c r="N44" i="33"/>
  <c r="O44" i="33"/>
  <c r="P44" i="33"/>
  <c r="Q44" i="33"/>
  <c r="R44" i="33"/>
  <c r="S44" i="33"/>
  <c r="T44" i="33"/>
  <c r="U44" i="33"/>
  <c r="V44" i="33"/>
  <c r="W44" i="33"/>
  <c r="X44" i="33"/>
  <c r="Y44" i="33"/>
  <c r="Z44" i="33"/>
  <c r="AA44" i="33"/>
  <c r="AB44" i="33"/>
  <c r="AC44" i="33"/>
  <c r="AD44" i="33"/>
  <c r="AE44" i="33"/>
  <c r="AF44" i="33"/>
  <c r="AF50" i="33" s="1"/>
  <c r="AG44" i="33"/>
  <c r="AH44" i="33"/>
  <c r="AI44" i="33"/>
  <c r="AJ44" i="33"/>
  <c r="AK44" i="33"/>
  <c r="AL44" i="33"/>
  <c r="AM44" i="33"/>
  <c r="AN44" i="33"/>
  <c r="AN50" i="33" s="1"/>
  <c r="AO44" i="33"/>
  <c r="AP44" i="33"/>
  <c r="AQ44" i="33"/>
  <c r="AR44" i="33"/>
  <c r="D47" i="33"/>
  <c r="E47" i="33"/>
  <c r="F47" i="33"/>
  <c r="F50" i="33" s="1"/>
  <c r="F50" i="85" s="1"/>
  <c r="G47" i="33"/>
  <c r="G50" i="33" s="1"/>
  <c r="G50" i="85" s="1"/>
  <c r="H47" i="33"/>
  <c r="I47" i="33"/>
  <c r="J47" i="33"/>
  <c r="K47" i="33"/>
  <c r="L47" i="33"/>
  <c r="M47" i="33"/>
  <c r="N47" i="33"/>
  <c r="N50" i="33" s="1"/>
  <c r="N50" i="85" s="1"/>
  <c r="O47" i="33"/>
  <c r="O50" i="33" s="1"/>
  <c r="O50" i="85" s="1"/>
  <c r="P47" i="33"/>
  <c r="Q47" i="33"/>
  <c r="R47" i="33"/>
  <c r="S47" i="33"/>
  <c r="T47" i="33"/>
  <c r="U47" i="33"/>
  <c r="V47" i="33"/>
  <c r="W47" i="33"/>
  <c r="W50" i="33" s="1"/>
  <c r="W50" i="85" s="1"/>
  <c r="X47" i="33"/>
  <c r="Y47" i="33"/>
  <c r="Z47" i="33"/>
  <c r="AA47" i="33"/>
  <c r="AA47" i="85" s="1"/>
  <c r="AB47" i="33"/>
  <c r="AC47" i="33"/>
  <c r="AD47" i="33"/>
  <c r="AE47" i="33"/>
  <c r="AE50" i="33" s="1"/>
  <c r="AE50" i="85" s="1"/>
  <c r="AF47" i="33"/>
  <c r="AG47" i="33"/>
  <c r="AH47" i="33"/>
  <c r="AI47" i="33"/>
  <c r="AJ47" i="33"/>
  <c r="AK47" i="33"/>
  <c r="AL47" i="33"/>
  <c r="AM47" i="33"/>
  <c r="AM50" i="33" s="1"/>
  <c r="AM50" i="85" s="1"/>
  <c r="AN47" i="33"/>
  <c r="AO47" i="33"/>
  <c r="AP47" i="33"/>
  <c r="AQ47" i="33"/>
  <c r="AR47" i="33"/>
  <c r="J50" i="33"/>
  <c r="V50" i="33"/>
  <c r="V50" i="85" s="1"/>
  <c r="AD50" i="33"/>
  <c r="AD50" i="85" s="1"/>
  <c r="AL50" i="33"/>
  <c r="AL50" i="85" s="1"/>
  <c r="D13" i="85"/>
  <c r="E13" i="85"/>
  <c r="F13" i="85"/>
  <c r="G13" i="85"/>
  <c r="I13" i="85"/>
  <c r="J13" i="85"/>
  <c r="K13" i="85"/>
  <c r="L13" i="85"/>
  <c r="M13" i="85"/>
  <c r="N13" i="85"/>
  <c r="O13" i="85"/>
  <c r="Q13" i="85"/>
  <c r="R13" i="85"/>
  <c r="S13" i="85"/>
  <c r="T13" i="85"/>
  <c r="U13" i="85"/>
  <c r="V13" i="85"/>
  <c r="W13" i="85"/>
  <c r="Y13" i="85"/>
  <c r="Z13" i="85"/>
  <c r="AA13" i="85"/>
  <c r="AB13" i="85"/>
  <c r="AC13" i="85"/>
  <c r="AD13" i="85"/>
  <c r="AE13" i="85"/>
  <c r="AG13" i="85"/>
  <c r="AH13" i="85"/>
  <c r="AI13" i="85"/>
  <c r="AJ13" i="85"/>
  <c r="AK13" i="85"/>
  <c r="AL13" i="85"/>
  <c r="AM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G19" i="85"/>
  <c r="H19" i="85"/>
  <c r="I19" i="85"/>
  <c r="J19" i="85"/>
  <c r="K19" i="85"/>
  <c r="L19" i="85"/>
  <c r="M19" i="85"/>
  <c r="O19" i="85"/>
  <c r="P19" i="85"/>
  <c r="Q19" i="85"/>
  <c r="R19" i="85"/>
  <c r="S19" i="85"/>
  <c r="T19" i="85"/>
  <c r="U19" i="85"/>
  <c r="W19" i="85"/>
  <c r="X19" i="85"/>
  <c r="Y19" i="85"/>
  <c r="Z19" i="85"/>
  <c r="AA19" i="85"/>
  <c r="AB19" i="85"/>
  <c r="AC19" i="85"/>
  <c r="AE19" i="85"/>
  <c r="AF19" i="85"/>
  <c r="AG19" i="85"/>
  <c r="AH19" i="85"/>
  <c r="AI19" i="85"/>
  <c r="AJ19" i="85"/>
  <c r="AK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E22" i="85"/>
  <c r="F22" i="85"/>
  <c r="G22" i="85"/>
  <c r="I22" i="85"/>
  <c r="K22" i="85"/>
  <c r="L22" i="85"/>
  <c r="O22" i="85"/>
  <c r="Q22" i="85"/>
  <c r="S22" i="85"/>
  <c r="T22" i="85"/>
  <c r="U22" i="85"/>
  <c r="V22" i="85"/>
  <c r="W22" i="85"/>
  <c r="Y22" i="85"/>
  <c r="AA22" i="85"/>
  <c r="AB22" i="85"/>
  <c r="AC22" i="85"/>
  <c r="AE22" i="85"/>
  <c r="AG22" i="85"/>
  <c r="AI22" i="85"/>
  <c r="AJ22" i="85"/>
  <c r="AL22" i="85"/>
  <c r="AM22" i="85"/>
  <c r="AO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K31" i="85"/>
  <c r="L31" i="85"/>
  <c r="M31" i="85"/>
  <c r="N31" i="85"/>
  <c r="O31" i="85"/>
  <c r="P31" i="85"/>
  <c r="Q31" i="85"/>
  <c r="S31" i="85"/>
  <c r="T31" i="85"/>
  <c r="U31" i="85"/>
  <c r="V31" i="85"/>
  <c r="W31" i="85"/>
  <c r="X31" i="85"/>
  <c r="Y31" i="85"/>
  <c r="AA31" i="85"/>
  <c r="AB31" i="85"/>
  <c r="AC31" i="85"/>
  <c r="AD31" i="85"/>
  <c r="AE31" i="85"/>
  <c r="AF31" i="85"/>
  <c r="AG31" i="85"/>
  <c r="AI31" i="85"/>
  <c r="AJ31" i="85"/>
  <c r="AK31" i="85"/>
  <c r="AL31" i="85"/>
  <c r="AM31" i="85"/>
  <c r="AN31" i="85"/>
  <c r="AO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H34" i="85"/>
  <c r="I34" i="85"/>
  <c r="K34" i="85"/>
  <c r="M34" i="85"/>
  <c r="N34" i="85"/>
  <c r="P34" i="85"/>
  <c r="S34" i="85"/>
  <c r="U34" i="85"/>
  <c r="X34" i="85"/>
  <c r="Y34" i="85"/>
  <c r="AA34" i="85"/>
  <c r="AC34" i="85"/>
  <c r="AD34" i="85"/>
  <c r="AF34" i="85"/>
  <c r="AG34" i="85"/>
  <c r="AI34" i="85"/>
  <c r="AK34" i="85"/>
  <c r="AN34" i="85"/>
  <c r="AO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F41" i="85"/>
  <c r="G41" i="85"/>
  <c r="I41" i="85"/>
  <c r="J41" i="85"/>
  <c r="K41" i="85"/>
  <c r="L41" i="85"/>
  <c r="N41" i="85"/>
  <c r="O41" i="85"/>
  <c r="Q41" i="85"/>
  <c r="R41" i="85"/>
  <c r="S41" i="85"/>
  <c r="T41" i="85"/>
  <c r="V41" i="85"/>
  <c r="W41" i="85"/>
  <c r="Y41" i="85"/>
  <c r="Z41" i="85"/>
  <c r="AA41" i="85"/>
  <c r="AB41" i="85"/>
  <c r="AD41" i="85"/>
  <c r="AE41" i="85"/>
  <c r="AG41" i="85"/>
  <c r="AH41" i="85"/>
  <c r="AI41" i="85"/>
  <c r="AJ41" i="85"/>
  <c r="AL41" i="85"/>
  <c r="AM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E44" i="85"/>
  <c r="F44" i="85"/>
  <c r="G44" i="85"/>
  <c r="H44" i="85"/>
  <c r="I44" i="85"/>
  <c r="J44" i="85"/>
  <c r="K44" i="85"/>
  <c r="M44" i="85"/>
  <c r="N44" i="85"/>
  <c r="O44" i="85"/>
  <c r="P44" i="85"/>
  <c r="Q44" i="85"/>
  <c r="R44" i="85"/>
  <c r="S44" i="85"/>
  <c r="U44" i="85"/>
  <c r="V44" i="85"/>
  <c r="W44" i="85"/>
  <c r="X44" i="85"/>
  <c r="Y44" i="85"/>
  <c r="Z44" i="85"/>
  <c r="AA44" i="85"/>
  <c r="AC44" i="85"/>
  <c r="AD44" i="85"/>
  <c r="AE44" i="85"/>
  <c r="AF44" i="85"/>
  <c r="AG44" i="85"/>
  <c r="AH44" i="85"/>
  <c r="AI44" i="85"/>
  <c r="AK44" i="85"/>
  <c r="AL44" i="85"/>
  <c r="AM44" i="85"/>
  <c r="AN44" i="85"/>
  <c r="AO44" i="85"/>
  <c r="AP44" i="85"/>
  <c r="AQ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L47" i="85"/>
  <c r="M47" i="85"/>
  <c r="N47" i="85"/>
  <c r="O47" i="85"/>
  <c r="P47" i="85"/>
  <c r="Q47" i="85"/>
  <c r="R47" i="85"/>
  <c r="T47" i="85"/>
  <c r="U47" i="85"/>
  <c r="V47" i="85"/>
  <c r="W47" i="85"/>
  <c r="X47" i="85"/>
  <c r="Y47" i="85"/>
  <c r="Z47" i="85"/>
  <c r="AB47" i="85"/>
  <c r="AC47" i="85"/>
  <c r="AD47" i="85"/>
  <c r="AE47" i="85"/>
  <c r="AF47" i="85"/>
  <c r="AG47" i="85"/>
  <c r="AH47" i="85"/>
  <c r="AJ47" i="85"/>
  <c r="AK47" i="85"/>
  <c r="AL47" i="85"/>
  <c r="AM47" i="85"/>
  <c r="AN47" i="85"/>
  <c r="AO47" i="85"/>
  <c r="AP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J50" i="85"/>
  <c r="R50" i="85"/>
  <c r="Z50" i="85"/>
  <c r="AF50" i="85"/>
  <c r="AH50" i="85"/>
  <c r="AN50" i="85"/>
  <c r="AP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E25" i="86" s="1"/>
  <c r="F25" i="76"/>
  <c r="F25" i="86" s="1"/>
  <c r="G25" i="76"/>
  <c r="G25" i="86" s="1"/>
  <c r="H25" i="76"/>
  <c r="I25" i="76"/>
  <c r="J25" i="76"/>
  <c r="K25" i="76"/>
  <c r="L25" i="76"/>
  <c r="L25" i="86" s="1"/>
  <c r="M26" i="76"/>
  <c r="M26" i="86" s="1"/>
  <c r="M27" i="76"/>
  <c r="M27" i="86" s="1"/>
  <c r="D28" i="76"/>
  <c r="E28" i="76"/>
  <c r="F28" i="76"/>
  <c r="G28" i="76"/>
  <c r="H28" i="76"/>
  <c r="H28" i="86" s="1"/>
  <c r="I28" i="76"/>
  <c r="J28" i="76"/>
  <c r="J28" i="86" s="1"/>
  <c r="K28" i="76"/>
  <c r="L28" i="76"/>
  <c r="M29" i="76"/>
  <c r="M29" i="36" s="1"/>
  <c r="M29" i="88" s="1"/>
  <c r="M30" i="76"/>
  <c r="M30" i="86" s="1"/>
  <c r="D31" i="76"/>
  <c r="E31" i="76"/>
  <c r="F31" i="76"/>
  <c r="G31" i="76"/>
  <c r="H31" i="76"/>
  <c r="I31" i="76"/>
  <c r="J31" i="76"/>
  <c r="J31" i="86" s="1"/>
  <c r="K31" i="76"/>
  <c r="K31" i="86" s="1"/>
  <c r="L31" i="76"/>
  <c r="M32" i="76"/>
  <c r="M32" i="86" s="1"/>
  <c r="M33" i="76"/>
  <c r="H34" i="76"/>
  <c r="K34" i="76"/>
  <c r="K34" i="86" s="1"/>
  <c r="D37" i="76"/>
  <c r="E37" i="76"/>
  <c r="F37" i="76"/>
  <c r="F37" i="86" s="1"/>
  <c r="G37" i="76"/>
  <c r="G37" i="86" s="1"/>
  <c r="H37" i="76"/>
  <c r="H37" i="86" s="1"/>
  <c r="I37" i="76"/>
  <c r="J37" i="76"/>
  <c r="K37" i="76"/>
  <c r="L37" i="76"/>
  <c r="L37" i="86" s="1"/>
  <c r="M37" i="76"/>
  <c r="M37" i="86" s="1"/>
  <c r="M38" i="76"/>
  <c r="M38" i="86" s="1"/>
  <c r="M39" i="76"/>
  <c r="D40" i="76"/>
  <c r="D40" i="86" s="1"/>
  <c r="E40" i="76"/>
  <c r="F40" i="76"/>
  <c r="G40" i="76"/>
  <c r="H40" i="76"/>
  <c r="H40" i="86" s="1"/>
  <c r="I40" i="76"/>
  <c r="J40" i="76"/>
  <c r="K40" i="76"/>
  <c r="L40" i="76"/>
  <c r="M41" i="76"/>
  <c r="M42" i="76"/>
  <c r="D43" i="76"/>
  <c r="M43" i="76" s="1"/>
  <c r="M43" i="86" s="1"/>
  <c r="E43" i="76"/>
  <c r="F43" i="76"/>
  <c r="F46" i="76" s="1"/>
  <c r="F46" i="86" s="1"/>
  <c r="G43" i="76"/>
  <c r="G46" i="76" s="1"/>
  <c r="H43" i="76"/>
  <c r="H43" i="86" s="1"/>
  <c r="I43" i="76"/>
  <c r="J43" i="76"/>
  <c r="K43" i="76"/>
  <c r="L43" i="76"/>
  <c r="M44" i="76"/>
  <c r="M45" i="76"/>
  <c r="J46" i="76"/>
  <c r="K46" i="76"/>
  <c r="K46" i="86" s="1"/>
  <c r="K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H25" i="86"/>
  <c r="I25" i="86"/>
  <c r="J25" i="86"/>
  <c r="K25" i="86"/>
  <c r="D26" i="86"/>
  <c r="E26" i="86"/>
  <c r="F26" i="86"/>
  <c r="G26" i="86"/>
  <c r="H26" i="86"/>
  <c r="I26" i="86"/>
  <c r="J26" i="86"/>
  <c r="K26" i="86"/>
  <c r="L26" i="86"/>
  <c r="D27" i="86"/>
  <c r="E27" i="86"/>
  <c r="F27" i="86"/>
  <c r="G27" i="86"/>
  <c r="H27" i="86"/>
  <c r="I27" i="86"/>
  <c r="J27" i="86"/>
  <c r="K27" i="86"/>
  <c r="L27" i="86"/>
  <c r="D28" i="86"/>
  <c r="E28" i="86"/>
  <c r="F28" i="86"/>
  <c r="G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H31" i="86"/>
  <c r="I31" i="86"/>
  <c r="L31" i="86"/>
  <c r="D32" i="86"/>
  <c r="E32" i="86"/>
  <c r="F32" i="86"/>
  <c r="G32" i="86"/>
  <c r="H32" i="86"/>
  <c r="I32" i="86"/>
  <c r="J32" i="86"/>
  <c r="K32" i="86"/>
  <c r="L32" i="86"/>
  <c r="D33" i="86"/>
  <c r="E33" i="86"/>
  <c r="F33" i="86"/>
  <c r="G33" i="86"/>
  <c r="H33" i="86"/>
  <c r="I33" i="86"/>
  <c r="J33" i="86"/>
  <c r="K33" i="86"/>
  <c r="L33" i="86"/>
  <c r="H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I37" i="86"/>
  <c r="J37" i="86"/>
  <c r="K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E40" i="86"/>
  <c r="F40" i="86"/>
  <c r="G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G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J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G34" i="35" s="1"/>
  <c r="G34" i="87" s="1"/>
  <c r="H25" i="35"/>
  <c r="I25" i="35"/>
  <c r="J25" i="35"/>
  <c r="K25" i="35"/>
  <c r="L26" i="35"/>
  <c r="L27" i="35"/>
  <c r="M27" i="36" s="1"/>
  <c r="M27" i="88" s="1"/>
  <c r="D28" i="35"/>
  <c r="D34" i="35" s="1"/>
  <c r="E28" i="35"/>
  <c r="F28" i="35"/>
  <c r="G28" i="35"/>
  <c r="H28" i="35"/>
  <c r="I28" i="35"/>
  <c r="J28" i="35"/>
  <c r="J34" i="35" s="1"/>
  <c r="J34" i="87" s="1"/>
  <c r="K28" i="35"/>
  <c r="K34" i="35" s="1"/>
  <c r="K34" i="87" s="1"/>
  <c r="L29" i="35"/>
  <c r="L30" i="35"/>
  <c r="D31" i="35"/>
  <c r="E31" i="35"/>
  <c r="F31" i="35"/>
  <c r="G31" i="35"/>
  <c r="H31" i="35"/>
  <c r="H34" i="35" s="1"/>
  <c r="H34" i="87" s="1"/>
  <c r="I31" i="35"/>
  <c r="I34" i="35" s="1"/>
  <c r="I34" i="87" s="1"/>
  <c r="J31" i="35"/>
  <c r="K31" i="35"/>
  <c r="L32" i="35"/>
  <c r="L32" i="87" s="1"/>
  <c r="L33" i="35"/>
  <c r="E34" i="35"/>
  <c r="F34" i="35"/>
  <c r="D37" i="35"/>
  <c r="E37" i="35"/>
  <c r="F37" i="35"/>
  <c r="L37" i="35" s="1"/>
  <c r="L37" i="87" s="1"/>
  <c r="G37" i="35"/>
  <c r="H37" i="35"/>
  <c r="I37" i="35"/>
  <c r="J37" i="35"/>
  <c r="K37" i="35"/>
  <c r="L38" i="35"/>
  <c r="L39" i="35"/>
  <c r="D40" i="35"/>
  <c r="E40" i="35"/>
  <c r="L40" i="35" s="1"/>
  <c r="L40" i="87" s="1"/>
  <c r="F40" i="35"/>
  <c r="G40" i="35"/>
  <c r="H40" i="35"/>
  <c r="H46" i="35" s="1"/>
  <c r="I40" i="35"/>
  <c r="J40" i="35"/>
  <c r="K40" i="35"/>
  <c r="L41" i="35"/>
  <c r="L42" i="35"/>
  <c r="D43" i="35"/>
  <c r="D46" i="35" s="1"/>
  <c r="E43" i="35"/>
  <c r="E46" i="35" s="1"/>
  <c r="F43" i="35"/>
  <c r="F46" i="35" s="1"/>
  <c r="F46" i="87" s="1"/>
  <c r="G43" i="35"/>
  <c r="H43" i="35"/>
  <c r="I43" i="35"/>
  <c r="J43" i="35"/>
  <c r="K43" i="35"/>
  <c r="L44" i="35"/>
  <c r="L45" i="35"/>
  <c r="L45" i="87" s="1"/>
  <c r="I46" i="35"/>
  <c r="I48" i="35" s="1"/>
  <c r="J46" i="35"/>
  <c r="J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L33" i="87"/>
  <c r="E34" i="87"/>
  <c r="F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G40" i="87"/>
  <c r="H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D43" i="87"/>
  <c r="E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I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7" i="88" s="1"/>
  <c r="K19" i="36"/>
  <c r="K20" i="36"/>
  <c r="D25" i="36"/>
  <c r="D25" i="88" s="1"/>
  <c r="E25" i="36"/>
  <c r="E25" i="88" s="1"/>
  <c r="F25" i="36"/>
  <c r="G25" i="36"/>
  <c r="H25" i="36"/>
  <c r="I25" i="36"/>
  <c r="I25" i="88" s="1"/>
  <c r="J25" i="36"/>
  <c r="K25" i="36"/>
  <c r="L25" i="36"/>
  <c r="L25" i="88" s="1"/>
  <c r="D28" i="36"/>
  <c r="E28" i="36"/>
  <c r="E28" i="88" s="1"/>
  <c r="F28" i="36"/>
  <c r="G28" i="36"/>
  <c r="H28" i="36"/>
  <c r="I28" i="36"/>
  <c r="I34" i="36" s="1"/>
  <c r="I34" i="88" s="1"/>
  <c r="J28" i="36"/>
  <c r="J28" i="88" s="1"/>
  <c r="K28" i="36"/>
  <c r="L28" i="36"/>
  <c r="M30" i="36"/>
  <c r="D31" i="36"/>
  <c r="D31" i="88" s="1"/>
  <c r="E31" i="36"/>
  <c r="E31" i="88" s="1"/>
  <c r="F31" i="36"/>
  <c r="F34" i="36" s="1"/>
  <c r="F34" i="88" s="1"/>
  <c r="G31" i="36"/>
  <c r="G34" i="36" s="1"/>
  <c r="G34" i="88" s="1"/>
  <c r="H31" i="36"/>
  <c r="I31" i="36"/>
  <c r="I31" i="88" s="1"/>
  <c r="J31" i="36"/>
  <c r="K31" i="36"/>
  <c r="L31" i="36"/>
  <c r="L31" i="88" s="1"/>
  <c r="M32" i="36"/>
  <c r="M32" i="88" s="1"/>
  <c r="E34" i="36"/>
  <c r="E34" i="88" s="1"/>
  <c r="H34" i="36"/>
  <c r="J34" i="36"/>
  <c r="J34" i="88" s="1"/>
  <c r="K34" i="36"/>
  <c r="D37" i="36"/>
  <c r="E37" i="36"/>
  <c r="F37" i="36"/>
  <c r="G37" i="36"/>
  <c r="H37" i="36"/>
  <c r="H37" i="88" s="1"/>
  <c r="I37" i="36"/>
  <c r="J37" i="36"/>
  <c r="K37" i="36"/>
  <c r="M38" i="36"/>
  <c r="M39" i="36"/>
  <c r="M39" i="88" s="1"/>
  <c r="D40" i="36"/>
  <c r="D40" i="88" s="1"/>
  <c r="E40" i="36"/>
  <c r="E40" i="88" s="1"/>
  <c r="F40" i="36"/>
  <c r="G40" i="36"/>
  <c r="H40" i="36"/>
  <c r="I40" i="36"/>
  <c r="J40" i="36"/>
  <c r="K40" i="36"/>
  <c r="K40" i="88" s="1"/>
  <c r="L40" i="36"/>
  <c r="M41" i="36"/>
  <c r="D43" i="36"/>
  <c r="E43" i="36"/>
  <c r="F43" i="36"/>
  <c r="G43" i="36"/>
  <c r="G46" i="36" s="1"/>
  <c r="H43" i="36"/>
  <c r="I43" i="36"/>
  <c r="I43" i="88" s="1"/>
  <c r="J43" i="36"/>
  <c r="J46" i="36" s="1"/>
  <c r="K43" i="36"/>
  <c r="M44" i="36"/>
  <c r="E46" i="36"/>
  <c r="E48" i="36" s="1"/>
  <c r="F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F25" i="88"/>
  <c r="G25" i="88"/>
  <c r="H25" i="88"/>
  <c r="J25" i="88"/>
  <c r="K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D28" i="88"/>
  <c r="F28" i="88"/>
  <c r="G28" i="88"/>
  <c r="H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G31" i="88"/>
  <c r="H31" i="88"/>
  <c r="J31" i="88"/>
  <c r="K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H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F40" i="88"/>
  <c r="G40" i="88"/>
  <c r="H40" i="88"/>
  <c r="I40" i="88"/>
  <c r="J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E43" i="88"/>
  <c r="F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20" i="89" s="1"/>
  <c r="E25" i="37"/>
  <c r="E20" i="89" s="1"/>
  <c r="F25" i="37"/>
  <c r="F34" i="37" s="1"/>
  <c r="F29" i="89" s="1"/>
  <c r="G25" i="37"/>
  <c r="H25" i="37"/>
  <c r="I25" i="37"/>
  <c r="J25" i="37"/>
  <c r="K25" i="37"/>
  <c r="L25" i="37"/>
  <c r="L20" i="89" s="1"/>
  <c r="M25" i="37"/>
  <c r="M20" i="89" s="1"/>
  <c r="N25" i="37"/>
  <c r="N20" i="89" s="1"/>
  <c r="O25" i="37"/>
  <c r="P25" i="37"/>
  <c r="Q25" i="37"/>
  <c r="R25" i="37"/>
  <c r="S25" i="37"/>
  <c r="T25" i="37"/>
  <c r="T20" i="89" s="1"/>
  <c r="U25" i="37"/>
  <c r="U20" i="89" s="1"/>
  <c r="V25" i="37"/>
  <c r="V20" i="89" s="1"/>
  <c r="W25" i="37"/>
  <c r="X25" i="37"/>
  <c r="Y25" i="37"/>
  <c r="Z25" i="37"/>
  <c r="AA25" i="37"/>
  <c r="AB25" i="37"/>
  <c r="AB20" i="89" s="1"/>
  <c r="AC25" i="37"/>
  <c r="AD25" i="37"/>
  <c r="AD20" i="89" s="1"/>
  <c r="AE25" i="37"/>
  <c r="AF25" i="37"/>
  <c r="AG25" i="37"/>
  <c r="AH25" i="37"/>
  <c r="AI25" i="37"/>
  <c r="AJ25" i="37"/>
  <c r="AJ20" i="89" s="1"/>
  <c r="AK25" i="37"/>
  <c r="AK20" i="89" s="1"/>
  <c r="AL25" i="37"/>
  <c r="AL20" i="89" s="1"/>
  <c r="AM25" i="37"/>
  <c r="AN25" i="37"/>
  <c r="AO25" i="37"/>
  <c r="AP25" i="37"/>
  <c r="AQ25" i="37"/>
  <c r="AR25" i="37"/>
  <c r="AR20" i="89" s="1"/>
  <c r="D28" i="37"/>
  <c r="D23" i="89" s="1"/>
  <c r="E28" i="37"/>
  <c r="F28" i="37"/>
  <c r="G28" i="37"/>
  <c r="H28" i="37"/>
  <c r="I28" i="37"/>
  <c r="J28" i="37"/>
  <c r="K28" i="37"/>
  <c r="L28" i="37"/>
  <c r="L23" i="89" s="1"/>
  <c r="M28" i="37"/>
  <c r="N28" i="37"/>
  <c r="O28" i="37"/>
  <c r="P28" i="37"/>
  <c r="Q28" i="37"/>
  <c r="R28" i="37"/>
  <c r="S28" i="37"/>
  <c r="T28" i="37"/>
  <c r="T23" i="89" s="1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J23" i="89" s="1"/>
  <c r="AK28" i="37"/>
  <c r="AL28" i="37"/>
  <c r="AM28" i="37"/>
  <c r="AN28" i="37"/>
  <c r="AO28" i="37"/>
  <c r="AP28" i="37"/>
  <c r="AQ28" i="37"/>
  <c r="AR28" i="37"/>
  <c r="AR23" i="89" s="1"/>
  <c r="D31" i="37"/>
  <c r="D34" i="37" s="1"/>
  <c r="D29" i="89" s="1"/>
  <c r="E31" i="37"/>
  <c r="F31" i="37"/>
  <c r="G31" i="37"/>
  <c r="G34" i="37" s="1"/>
  <c r="G29" i="89" s="1"/>
  <c r="H31" i="37"/>
  <c r="I31" i="37"/>
  <c r="J31" i="37"/>
  <c r="K31" i="37"/>
  <c r="K26" i="89" s="1"/>
  <c r="L31" i="37"/>
  <c r="L34" i="37" s="1"/>
  <c r="L29" i="89" s="1"/>
  <c r="M31" i="37"/>
  <c r="N31" i="37"/>
  <c r="O31" i="37"/>
  <c r="O34" i="37" s="1"/>
  <c r="O29" i="89" s="1"/>
  <c r="P31" i="37"/>
  <c r="Q31" i="37"/>
  <c r="R31" i="37"/>
  <c r="S31" i="37"/>
  <c r="S26" i="89" s="1"/>
  <c r="T31" i="37"/>
  <c r="T34" i="37" s="1"/>
  <c r="T29" i="89" s="1"/>
  <c r="U31" i="37"/>
  <c r="V31" i="37"/>
  <c r="W31" i="37"/>
  <c r="W34" i="37" s="1"/>
  <c r="W29" i="89" s="1"/>
  <c r="X31" i="37"/>
  <c r="Y31" i="37"/>
  <c r="Z31" i="37"/>
  <c r="AA31" i="37"/>
  <c r="AA26" i="89" s="1"/>
  <c r="AB31" i="37"/>
  <c r="AB34" i="37" s="1"/>
  <c r="AB29" i="89" s="1"/>
  <c r="AC31" i="37"/>
  <c r="AD31" i="37"/>
  <c r="AE31" i="37"/>
  <c r="AE34" i="37" s="1"/>
  <c r="AE29" i="89" s="1"/>
  <c r="AF31" i="37"/>
  <c r="AG31" i="37"/>
  <c r="AH31" i="37"/>
  <c r="AI31" i="37"/>
  <c r="AI26" i="89" s="1"/>
  <c r="AJ31" i="37"/>
  <c r="AJ34" i="37" s="1"/>
  <c r="AJ29" i="89" s="1"/>
  <c r="AK31" i="37"/>
  <c r="AL31" i="37"/>
  <c r="AM31" i="37"/>
  <c r="AM34" i="37" s="1"/>
  <c r="AM29" i="89" s="1"/>
  <c r="AN31" i="37"/>
  <c r="AO31" i="37"/>
  <c r="AP31" i="37"/>
  <c r="AQ31" i="37"/>
  <c r="AQ26" i="89" s="1"/>
  <c r="AR31" i="37"/>
  <c r="AR34" i="37" s="1"/>
  <c r="AR29" i="89" s="1"/>
  <c r="J34" i="37"/>
  <c r="J29" i="89" s="1"/>
  <c r="R34" i="37"/>
  <c r="R29" i="89" s="1"/>
  <c r="Z34" i="37"/>
  <c r="Z29" i="89" s="1"/>
  <c r="AH34" i="37"/>
  <c r="AH29" i="89" s="1"/>
  <c r="AP34" i="37"/>
  <c r="AP29" i="89" s="1"/>
  <c r="D37" i="37"/>
  <c r="E37" i="37"/>
  <c r="F37" i="37"/>
  <c r="G37" i="37"/>
  <c r="H37" i="37"/>
  <c r="I37" i="37"/>
  <c r="J37" i="37"/>
  <c r="J32" i="89" s="1"/>
  <c r="K37" i="37"/>
  <c r="L37" i="37"/>
  <c r="M37" i="37"/>
  <c r="M46" i="37" s="1"/>
  <c r="N37" i="37"/>
  <c r="O37" i="37"/>
  <c r="P37" i="37"/>
  <c r="Q37" i="37"/>
  <c r="R37" i="37"/>
  <c r="R32" i="89" s="1"/>
  <c r="S37" i="37"/>
  <c r="T37" i="37"/>
  <c r="U37" i="37"/>
  <c r="U46" i="37" s="1"/>
  <c r="V37" i="37"/>
  <c r="W37" i="37"/>
  <c r="X37" i="37"/>
  <c r="Y37" i="37"/>
  <c r="Z37" i="37"/>
  <c r="Z32" i="89" s="1"/>
  <c r="AA37" i="37"/>
  <c r="AB37" i="37"/>
  <c r="AC37" i="37"/>
  <c r="AC46" i="37" s="1"/>
  <c r="AD37" i="37"/>
  <c r="AE37" i="37"/>
  <c r="AF37" i="37"/>
  <c r="AG37" i="37"/>
  <c r="AH37" i="37"/>
  <c r="AH32" i="89" s="1"/>
  <c r="AI37" i="37"/>
  <c r="AJ37" i="37"/>
  <c r="AK37" i="37"/>
  <c r="AK46" i="37" s="1"/>
  <c r="AL37" i="37"/>
  <c r="AM37" i="37"/>
  <c r="AN37" i="37"/>
  <c r="AO37" i="37"/>
  <c r="AP37" i="37"/>
  <c r="AP46" i="37" s="1"/>
  <c r="AQ37" i="37"/>
  <c r="AR37" i="37"/>
  <c r="D40" i="37"/>
  <c r="E40" i="37"/>
  <c r="F40" i="37"/>
  <c r="G40" i="37"/>
  <c r="H40" i="37"/>
  <c r="H35" i="89" s="1"/>
  <c r="I40" i="37"/>
  <c r="I46" i="37" s="1"/>
  <c r="I41" i="89" s="1"/>
  <c r="J40" i="37"/>
  <c r="K40" i="37"/>
  <c r="L40" i="37"/>
  <c r="M40" i="37"/>
  <c r="N40" i="37"/>
  <c r="O40" i="37"/>
  <c r="P40" i="37"/>
  <c r="Q40" i="37"/>
  <c r="Q46" i="37" s="1"/>
  <c r="Q41" i="89" s="1"/>
  <c r="R40" i="37"/>
  <c r="S40" i="37"/>
  <c r="T40" i="37"/>
  <c r="U40" i="37"/>
  <c r="V40" i="37"/>
  <c r="W40" i="37"/>
  <c r="X40" i="37"/>
  <c r="Y40" i="37"/>
  <c r="Y46" i="37" s="1"/>
  <c r="Z40" i="37"/>
  <c r="AA40" i="37"/>
  <c r="AB40" i="37"/>
  <c r="AC40" i="37"/>
  <c r="AD40" i="37"/>
  <c r="AE40" i="37"/>
  <c r="AF40" i="37"/>
  <c r="AG40" i="37"/>
  <c r="AG46" i="37" s="1"/>
  <c r="AG41" i="89" s="1"/>
  <c r="AH40" i="37"/>
  <c r="AI40" i="37"/>
  <c r="AJ40" i="37"/>
  <c r="AK40" i="37"/>
  <c r="AL40" i="37"/>
  <c r="AM40" i="37"/>
  <c r="AN40" i="37"/>
  <c r="AO40" i="37"/>
  <c r="AO46" i="37" s="1"/>
  <c r="AO41" i="89" s="1"/>
  <c r="AP40" i="37"/>
  <c r="AQ40" i="37"/>
  <c r="AR40" i="37"/>
  <c r="D43" i="37"/>
  <c r="E43" i="37"/>
  <c r="F43" i="37"/>
  <c r="G43" i="37"/>
  <c r="G46" i="37" s="1"/>
  <c r="H43" i="37"/>
  <c r="H46" i="37" s="1"/>
  <c r="I43" i="37"/>
  <c r="J43" i="37"/>
  <c r="K43" i="37"/>
  <c r="K46" i="37" s="1"/>
  <c r="L43" i="37"/>
  <c r="M43" i="37"/>
  <c r="N43" i="37"/>
  <c r="O43" i="37"/>
  <c r="P43" i="37"/>
  <c r="P46" i="37" s="1"/>
  <c r="Q43" i="37"/>
  <c r="R43" i="37"/>
  <c r="S43" i="37"/>
  <c r="S46" i="37" s="1"/>
  <c r="T43" i="37"/>
  <c r="U43" i="37"/>
  <c r="V43" i="37"/>
  <c r="W43" i="37"/>
  <c r="W46" i="37" s="1"/>
  <c r="X43" i="37"/>
  <c r="X46" i="37" s="1"/>
  <c r="Y43" i="37"/>
  <c r="Z43" i="37"/>
  <c r="AA43" i="37"/>
  <c r="AA46" i="37" s="1"/>
  <c r="AB43" i="37"/>
  <c r="AC43" i="37"/>
  <c r="AD43" i="37"/>
  <c r="AE43" i="37"/>
  <c r="AF43" i="37"/>
  <c r="AF46" i="37" s="1"/>
  <c r="AF41" i="89" s="1"/>
  <c r="AG43" i="37"/>
  <c r="AH43" i="37"/>
  <c r="AI43" i="37"/>
  <c r="AI46" i="37" s="1"/>
  <c r="AJ43" i="37"/>
  <c r="AK43" i="37"/>
  <c r="AL43" i="37"/>
  <c r="AM43" i="37"/>
  <c r="AN43" i="37"/>
  <c r="AN46" i="37" s="1"/>
  <c r="AO43" i="37"/>
  <c r="AP43" i="37"/>
  <c r="AQ43" i="37"/>
  <c r="AQ46" i="37" s="1"/>
  <c r="AR43" i="37"/>
  <c r="F46" i="37"/>
  <c r="F48" i="37" s="1"/>
  <c r="N46" i="37"/>
  <c r="O46" i="37"/>
  <c r="O48" i="37" s="1"/>
  <c r="O50" i="37" s="1"/>
  <c r="O45" i="89" s="1"/>
  <c r="R46" i="37"/>
  <c r="R48" i="37" s="1"/>
  <c r="R43" i="89" s="1"/>
  <c r="V46" i="37"/>
  <c r="AD46" i="37"/>
  <c r="AE46" i="37"/>
  <c r="AE48" i="37" s="1"/>
  <c r="AE50" i="37" s="1"/>
  <c r="AH46" i="37"/>
  <c r="AH48" i="37" s="1"/>
  <c r="AL46" i="37"/>
  <c r="AM46" i="37"/>
  <c r="AM48" i="37" s="1"/>
  <c r="AM50" i="37" s="1"/>
  <c r="AM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G20" i="89"/>
  <c r="H20" i="89"/>
  <c r="J20" i="89"/>
  <c r="K20" i="89"/>
  <c r="O20" i="89"/>
  <c r="P20" i="89"/>
  <c r="R20" i="89"/>
  <c r="S20" i="89"/>
  <c r="W20" i="89"/>
  <c r="X20" i="89"/>
  <c r="Z20" i="89"/>
  <c r="AA20" i="89"/>
  <c r="AC20" i="89"/>
  <c r="AE20" i="89"/>
  <c r="AF20" i="89"/>
  <c r="AH20" i="89"/>
  <c r="AI20" i="89"/>
  <c r="AM20" i="89"/>
  <c r="AN20" i="89"/>
  <c r="AP20" i="89"/>
  <c r="AQ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F23" i="89"/>
  <c r="G23" i="89"/>
  <c r="I23" i="89"/>
  <c r="J23" i="89"/>
  <c r="K23" i="89"/>
  <c r="N23" i="89"/>
  <c r="O23" i="89"/>
  <c r="Q23" i="89"/>
  <c r="R23" i="89"/>
  <c r="S23" i="89"/>
  <c r="V23" i="89"/>
  <c r="W23" i="89"/>
  <c r="Y23" i="89"/>
  <c r="Z23" i="89"/>
  <c r="AA23" i="89"/>
  <c r="AB23" i="89"/>
  <c r="AD23" i="89"/>
  <c r="AE23" i="89"/>
  <c r="AG23" i="89"/>
  <c r="AH23" i="89"/>
  <c r="AI23" i="89"/>
  <c r="AL23" i="89"/>
  <c r="AM23" i="89"/>
  <c r="AO23" i="89"/>
  <c r="AP23" i="89"/>
  <c r="AQ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H26" i="89"/>
  <c r="I26" i="89"/>
  <c r="J26" i="89"/>
  <c r="M26" i="89"/>
  <c r="N26" i="89"/>
  <c r="P26" i="89"/>
  <c r="Q26" i="89"/>
  <c r="R26" i="89"/>
  <c r="U26" i="89"/>
  <c r="V26" i="89"/>
  <c r="W26" i="89"/>
  <c r="X26" i="89"/>
  <c r="Y26" i="89"/>
  <c r="Z26" i="89"/>
  <c r="AC26" i="89"/>
  <c r="AD26" i="89"/>
  <c r="AE26" i="89"/>
  <c r="AF26" i="89"/>
  <c r="AG26" i="89"/>
  <c r="AH26" i="89"/>
  <c r="AK26" i="89"/>
  <c r="AL26" i="89"/>
  <c r="AM26" i="89"/>
  <c r="AN26" i="89"/>
  <c r="AO26" i="89"/>
  <c r="AP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F32" i="89"/>
  <c r="G32" i="89"/>
  <c r="H32" i="89"/>
  <c r="I32" i="89"/>
  <c r="K32" i="89"/>
  <c r="L32" i="89"/>
  <c r="N32" i="89"/>
  <c r="O32" i="89"/>
  <c r="P32" i="89"/>
  <c r="Q32" i="89"/>
  <c r="S32" i="89"/>
  <c r="T32" i="89"/>
  <c r="V32" i="89"/>
  <c r="W32" i="89"/>
  <c r="X32" i="89"/>
  <c r="Y32" i="89"/>
  <c r="AA32" i="89"/>
  <c r="AB32" i="89"/>
  <c r="AD32" i="89"/>
  <c r="AE32" i="89"/>
  <c r="AF32" i="89"/>
  <c r="AG32" i="89"/>
  <c r="AI32" i="89"/>
  <c r="AJ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E35" i="89"/>
  <c r="F35" i="89"/>
  <c r="G35" i="89"/>
  <c r="J35" i="89"/>
  <c r="K35" i="89"/>
  <c r="M35" i="89"/>
  <c r="N35" i="89"/>
  <c r="O35" i="89"/>
  <c r="P35" i="89"/>
  <c r="R35" i="89"/>
  <c r="S35" i="89"/>
  <c r="U35" i="89"/>
  <c r="V35" i="89"/>
  <c r="W35" i="89"/>
  <c r="X35" i="89"/>
  <c r="Y35" i="89"/>
  <c r="Z35" i="89"/>
  <c r="AA35" i="89"/>
  <c r="AC35" i="89"/>
  <c r="AD35" i="89"/>
  <c r="AE35" i="89"/>
  <c r="AF35" i="89"/>
  <c r="AG35" i="89"/>
  <c r="AH35" i="89"/>
  <c r="AI35" i="89"/>
  <c r="AK35" i="89"/>
  <c r="AL35" i="89"/>
  <c r="AM35" i="89"/>
  <c r="AN35" i="89"/>
  <c r="AO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K41" i="89"/>
  <c r="M41" i="89"/>
  <c r="N41" i="89"/>
  <c r="S41" i="89"/>
  <c r="U41" i="89"/>
  <c r="V41" i="89"/>
  <c r="AA41" i="89"/>
  <c r="AC41" i="89"/>
  <c r="AD41" i="89"/>
  <c r="AI41" i="89"/>
  <c r="AK41" i="89"/>
  <c r="AL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AH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AE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E48" i="88" l="1"/>
  <c r="W48" i="37"/>
  <c r="W41" i="89"/>
  <c r="G48" i="37"/>
  <c r="G41" i="89"/>
  <c r="Y48" i="37"/>
  <c r="AP48" i="37"/>
  <c r="AP41" i="89"/>
  <c r="F50" i="37"/>
  <c r="F45" i="89" s="1"/>
  <c r="F43" i="89"/>
  <c r="M40" i="36"/>
  <c r="M40" i="88" s="1"/>
  <c r="M23" i="89"/>
  <c r="M34" i="37"/>
  <c r="L46" i="35"/>
  <c r="D46" i="87"/>
  <c r="D48" i="35"/>
  <c r="I28" i="86"/>
  <c r="I34" i="76"/>
  <c r="I34" i="86" s="1"/>
  <c r="AC23" i="89"/>
  <c r="AC34" i="37"/>
  <c r="F20" i="89"/>
  <c r="AQ34" i="37"/>
  <c r="AQ29" i="89" s="1"/>
  <c r="F34" i="76"/>
  <c r="F31" i="86"/>
  <c r="M31" i="76"/>
  <c r="M31" i="86" s="1"/>
  <c r="X48" i="37"/>
  <c r="G48" i="36"/>
  <c r="G46" i="88"/>
  <c r="AG48" i="37"/>
  <c r="J46" i="37"/>
  <c r="M37" i="36"/>
  <c r="M37" i="88" s="1"/>
  <c r="K37" i="88"/>
  <c r="AQ50" i="33"/>
  <c r="AQ50" i="85" s="1"/>
  <c r="AQ47" i="85"/>
  <c r="AI50" i="33"/>
  <c r="AI50" i="85" s="1"/>
  <c r="AI47" i="85"/>
  <c r="S50" i="33"/>
  <c r="S50" i="85" s="1"/>
  <c r="S47" i="85"/>
  <c r="K50" i="33"/>
  <c r="K50" i="85" s="1"/>
  <c r="K47" i="85"/>
  <c r="AR50" i="33"/>
  <c r="AR50" i="85" s="1"/>
  <c r="AR44" i="85"/>
  <c r="AJ50" i="33"/>
  <c r="AJ50" i="85" s="1"/>
  <c r="AJ44" i="85"/>
  <c r="AB50" i="33"/>
  <c r="AB50" i="85" s="1"/>
  <c r="AB44" i="85"/>
  <c r="T50" i="33"/>
  <c r="T50" i="85" s="1"/>
  <c r="T44" i="85"/>
  <c r="L50" i="33"/>
  <c r="L50" i="85" s="1"/>
  <c r="L44" i="85"/>
  <c r="D50" i="33"/>
  <c r="D50" i="85" s="1"/>
  <c r="D44" i="85"/>
  <c r="AK41" i="85"/>
  <c r="AK50" i="33"/>
  <c r="AK50" i="85" s="1"/>
  <c r="AC41" i="85"/>
  <c r="AC50" i="33"/>
  <c r="AC50" i="85" s="1"/>
  <c r="U41" i="85"/>
  <c r="U50" i="33"/>
  <c r="U50" i="85" s="1"/>
  <c r="M50" i="33"/>
  <c r="M50" i="85" s="1"/>
  <c r="M41" i="85"/>
  <c r="E41" i="85"/>
  <c r="E50" i="33"/>
  <c r="E50" i="85" s="1"/>
  <c r="I28" i="82"/>
  <c r="I34" i="30"/>
  <c r="I34" i="82" s="1"/>
  <c r="U23" i="89"/>
  <c r="U34" i="37"/>
  <c r="K48" i="86"/>
  <c r="M42" i="36"/>
  <c r="M42" i="88" s="1"/>
  <c r="L42" i="87"/>
  <c r="M33" i="36"/>
  <c r="M33" i="88" s="1"/>
  <c r="M33" i="86"/>
  <c r="H48" i="37"/>
  <c r="F48" i="36"/>
  <c r="F46" i="88"/>
  <c r="AL34" i="37"/>
  <c r="AH41" i="89"/>
  <c r="R41" i="89"/>
  <c r="AK32" i="89"/>
  <c r="AC32" i="89"/>
  <c r="U32" i="89"/>
  <c r="M32" i="89"/>
  <c r="AB26" i="89"/>
  <c r="I48" i="37"/>
  <c r="AI34" i="37"/>
  <c r="AI29" i="89" s="1"/>
  <c r="N34" i="37"/>
  <c r="N29" i="89" s="1"/>
  <c r="I28" i="88"/>
  <c r="J48" i="35"/>
  <c r="L28" i="35"/>
  <c r="L34" i="35"/>
  <c r="L34" i="87" s="1"/>
  <c r="D34" i="87"/>
  <c r="AK23" i="89"/>
  <c r="AK34" i="37"/>
  <c r="E23" i="89"/>
  <c r="E34" i="37"/>
  <c r="E29" i="89" s="1"/>
  <c r="D26" i="89"/>
  <c r="V34" i="37"/>
  <c r="H46" i="36"/>
  <c r="H43" i="88"/>
  <c r="M25" i="76"/>
  <c r="M25" i="86" s="1"/>
  <c r="AF23" i="89"/>
  <c r="AF34" i="37"/>
  <c r="AF29" i="89" s="1"/>
  <c r="P23" i="89"/>
  <c r="P34" i="37"/>
  <c r="P29" i="89" s="1"/>
  <c r="AO20" i="89"/>
  <c r="AO34" i="37"/>
  <c r="AG20" i="89"/>
  <c r="AG34" i="37"/>
  <c r="AG29" i="89" s="1"/>
  <c r="Q20" i="89"/>
  <c r="Q34" i="37"/>
  <c r="I20" i="89"/>
  <c r="I34" i="37"/>
  <c r="I29" i="89" s="1"/>
  <c r="L40" i="88"/>
  <c r="D43" i="88"/>
  <c r="D46" i="36"/>
  <c r="I40" i="86"/>
  <c r="I46" i="76"/>
  <c r="K16" i="32"/>
  <c r="K16" i="84" s="1"/>
  <c r="D16" i="84"/>
  <c r="D22" i="32"/>
  <c r="D22" i="84" s="1"/>
  <c r="R50" i="37"/>
  <c r="R45" i="89" s="1"/>
  <c r="G34" i="76"/>
  <c r="G34" i="86" s="1"/>
  <c r="G31" i="86"/>
  <c r="I46" i="36"/>
  <c r="K46" i="35"/>
  <c r="K43" i="87"/>
  <c r="G16" i="82"/>
  <c r="G22" i="30"/>
  <c r="G22" i="82" s="1"/>
  <c r="T26" i="89"/>
  <c r="AM43" i="89"/>
  <c r="O43" i="89"/>
  <c r="Y41" i="89"/>
  <c r="AJ26" i="89"/>
  <c r="Z46" i="37"/>
  <c r="K34" i="37"/>
  <c r="K29" i="89" s="1"/>
  <c r="AN23" i="89"/>
  <c r="AN34" i="37"/>
  <c r="AN29" i="89" s="1"/>
  <c r="X23" i="89"/>
  <c r="X34" i="37"/>
  <c r="X29" i="89" s="1"/>
  <c r="H23" i="89"/>
  <c r="H34" i="37"/>
  <c r="H29" i="89" s="1"/>
  <c r="Y20" i="89"/>
  <c r="Y34" i="37"/>
  <c r="Y29" i="89" s="1"/>
  <c r="AN41" i="89"/>
  <c r="X41" i="89"/>
  <c r="P41" i="89"/>
  <c r="H41" i="89"/>
  <c r="AQ38" i="89"/>
  <c r="I35" i="89"/>
  <c r="AR26" i="89"/>
  <c r="G26" i="89"/>
  <c r="AD34" i="37"/>
  <c r="F31" i="88"/>
  <c r="K46" i="36"/>
  <c r="M26" i="36"/>
  <c r="M26" i="88" s="1"/>
  <c r="I48" i="87"/>
  <c r="H48" i="35"/>
  <c r="H46" i="87"/>
  <c r="L25" i="35"/>
  <c r="E46" i="76"/>
  <c r="E31" i="84"/>
  <c r="K31" i="32"/>
  <c r="E34" i="32"/>
  <c r="E34" i="84" s="1"/>
  <c r="M26" i="32"/>
  <c r="K26" i="84"/>
  <c r="L26" i="89"/>
  <c r="AF48" i="37"/>
  <c r="S34" i="37"/>
  <c r="S29" i="89" s="1"/>
  <c r="AE43" i="89"/>
  <c r="AM41" i="89"/>
  <c r="AE41" i="89"/>
  <c r="O41" i="89"/>
  <c r="Q35" i="89"/>
  <c r="AP32" i="89"/>
  <c r="O26" i="89"/>
  <c r="AI48" i="37"/>
  <c r="AR35" i="89"/>
  <c r="AR46" i="37"/>
  <c r="AJ35" i="89"/>
  <c r="AJ46" i="37"/>
  <c r="AB35" i="89"/>
  <c r="AB46" i="37"/>
  <c r="T35" i="89"/>
  <c r="T46" i="37"/>
  <c r="L35" i="89"/>
  <c r="L46" i="37"/>
  <c r="D35" i="89"/>
  <c r="D46" i="37"/>
  <c r="E32" i="89"/>
  <c r="E46" i="37"/>
  <c r="AA34" i="37"/>
  <c r="AA29" i="89" s="1"/>
  <c r="E46" i="88"/>
  <c r="J48" i="36"/>
  <c r="J46" i="88"/>
  <c r="E48" i="35"/>
  <c r="E46" i="87"/>
  <c r="L46" i="76"/>
  <c r="L43" i="86"/>
  <c r="D46" i="76"/>
  <c r="D43" i="86"/>
  <c r="AA50" i="33"/>
  <c r="AA50" i="85" s="1"/>
  <c r="K50" i="32"/>
  <c r="K50" i="84" s="1"/>
  <c r="K47" i="84"/>
  <c r="K32" i="84"/>
  <c r="M32" i="32"/>
  <c r="E34" i="76"/>
  <c r="E34" i="86" s="1"/>
  <c r="M15" i="32"/>
  <c r="L15" i="83"/>
  <c r="L13" i="31"/>
  <c r="L13" i="83" s="1"/>
  <c r="G50" i="30"/>
  <c r="G50" i="82" s="1"/>
  <c r="G47" i="82"/>
  <c r="K22" i="30"/>
  <c r="K22" i="82" s="1"/>
  <c r="K19" i="82"/>
  <c r="M18" i="82"/>
  <c r="M18" i="32"/>
  <c r="M18" i="84" s="1"/>
  <c r="F16" i="82"/>
  <c r="M16" i="30"/>
  <c r="M16" i="82" s="1"/>
  <c r="F22" i="30"/>
  <c r="F22" i="82" s="1"/>
  <c r="M45" i="36"/>
  <c r="M45" i="88" s="1"/>
  <c r="G46" i="86"/>
  <c r="H46" i="76"/>
  <c r="J34" i="76"/>
  <c r="L34" i="76"/>
  <c r="L34" i="86" s="1"/>
  <c r="D34" i="76"/>
  <c r="G50" i="32"/>
  <c r="G50" i="84" s="1"/>
  <c r="L53" i="83"/>
  <c r="M53" i="32"/>
  <c r="M53" i="84" s="1"/>
  <c r="I47" i="83"/>
  <c r="I50" i="31"/>
  <c r="I50" i="83" s="1"/>
  <c r="K22" i="31"/>
  <c r="K22" i="83" s="1"/>
  <c r="D23" i="82"/>
  <c r="M41" i="30"/>
  <c r="M41" i="82" s="1"/>
  <c r="D41" i="82"/>
  <c r="M17" i="82"/>
  <c r="M17" i="32"/>
  <c r="E22" i="82"/>
  <c r="M22" i="30"/>
  <c r="M22" i="82" s="1"/>
  <c r="G43" i="88"/>
  <c r="G46" i="35"/>
  <c r="L31" i="35"/>
  <c r="M40" i="76"/>
  <c r="M40" i="86" s="1"/>
  <c r="M28" i="76"/>
  <c r="M28" i="86" s="1"/>
  <c r="AO50" i="33"/>
  <c r="AO50" i="85" s="1"/>
  <c r="AG50" i="33"/>
  <c r="AG50" i="85" s="1"/>
  <c r="Y50" i="33"/>
  <c r="Y50" i="85" s="1"/>
  <c r="Q50" i="33"/>
  <c r="Q50" i="85" s="1"/>
  <c r="G22" i="32"/>
  <c r="G22" i="84" s="1"/>
  <c r="H50" i="31"/>
  <c r="H50" i="83" s="1"/>
  <c r="L47" i="31"/>
  <c r="L47" i="83" s="1"/>
  <c r="K50" i="31"/>
  <c r="K50" i="83" s="1"/>
  <c r="K44" i="83"/>
  <c r="L41" i="31"/>
  <c r="L41" i="83" s="1"/>
  <c r="J25" i="83"/>
  <c r="J34" i="31"/>
  <c r="J34" i="83" s="1"/>
  <c r="J22" i="30"/>
  <c r="J22" i="82" s="1"/>
  <c r="F48" i="35"/>
  <c r="H22" i="32"/>
  <c r="H22" i="84" s="1"/>
  <c r="H16" i="84"/>
  <c r="F50" i="31"/>
  <c r="F50" i="83" s="1"/>
  <c r="G34" i="31"/>
  <c r="G34" i="83" s="1"/>
  <c r="G28" i="83"/>
  <c r="L28" i="31"/>
  <c r="L28" i="83" s="1"/>
  <c r="L34" i="36"/>
  <c r="D34" i="36"/>
  <c r="D34" i="88" s="1"/>
  <c r="E31" i="86"/>
  <c r="J44" i="84"/>
  <c r="J50" i="32"/>
  <c r="J50" i="84" s="1"/>
  <c r="D34" i="31"/>
  <c r="D31" i="83"/>
  <c r="F44" i="82"/>
  <c r="M44" i="30"/>
  <c r="M44" i="82" s="1"/>
  <c r="F50" i="30"/>
  <c r="F50" i="82" s="1"/>
  <c r="M28" i="30"/>
  <c r="M28" i="82" s="1"/>
  <c r="D28" i="82"/>
  <c r="D34" i="30"/>
  <c r="H25" i="82"/>
  <c r="H34" i="30"/>
  <c r="H34" i="82" s="1"/>
  <c r="F43" i="87"/>
  <c r="L43" i="35"/>
  <c r="AP31" i="85"/>
  <c r="AP34" i="33"/>
  <c r="AP34" i="85" s="1"/>
  <c r="AH34" i="33"/>
  <c r="AH34" i="85" s="1"/>
  <c r="AH31" i="85"/>
  <c r="Z31" i="85"/>
  <c r="Z34" i="33"/>
  <c r="Z34" i="85" s="1"/>
  <c r="R34" i="33"/>
  <c r="R34" i="85" s="1"/>
  <c r="R31" i="85"/>
  <c r="J31" i="85"/>
  <c r="J34" i="33"/>
  <c r="J34" i="85" s="1"/>
  <c r="F25" i="84"/>
  <c r="K25" i="32"/>
  <c r="K25" i="84" s="1"/>
  <c r="L37" i="83"/>
  <c r="M37" i="32"/>
  <c r="M37" i="84" s="1"/>
  <c r="L16" i="31"/>
  <c r="L16" i="83" s="1"/>
  <c r="X50" i="33"/>
  <c r="X50" i="85" s="1"/>
  <c r="P50" i="33"/>
  <c r="P50" i="85" s="1"/>
  <c r="H50" i="33"/>
  <c r="H50" i="85" s="1"/>
  <c r="I50" i="33"/>
  <c r="I50" i="85" s="1"/>
  <c r="M49" i="32"/>
  <c r="K49" i="84"/>
  <c r="H50" i="32"/>
  <c r="H50" i="84" s="1"/>
  <c r="H47" i="84"/>
  <c r="F34" i="32"/>
  <c r="F34" i="84" s="1"/>
  <c r="F22" i="31"/>
  <c r="F22" i="83" s="1"/>
  <c r="F19" i="83"/>
  <c r="K34" i="30"/>
  <c r="K34" i="82" s="1"/>
  <c r="K31" i="82"/>
  <c r="AD19" i="85"/>
  <c r="N19" i="85"/>
  <c r="AR34" i="33"/>
  <c r="AR34" i="85" s="1"/>
  <c r="AJ34" i="33"/>
  <c r="AJ34" i="85" s="1"/>
  <c r="AB34" i="33"/>
  <c r="AB34" i="85" s="1"/>
  <c r="T34" i="33"/>
  <c r="T34" i="85" s="1"/>
  <c r="L34" i="33"/>
  <c r="L34" i="85" s="1"/>
  <c r="D34" i="33"/>
  <c r="D34" i="85" s="1"/>
  <c r="M41" i="32"/>
  <c r="M41" i="84" s="1"/>
  <c r="I34" i="32"/>
  <c r="I34" i="84" s="1"/>
  <c r="M30" i="32"/>
  <c r="D50" i="31"/>
  <c r="G50" i="31"/>
  <c r="G50" i="83" s="1"/>
  <c r="J50" i="31"/>
  <c r="J50" i="83" s="1"/>
  <c r="L25" i="31"/>
  <c r="L25" i="83" s="1"/>
  <c r="M38" i="32"/>
  <c r="M38" i="84" s="1"/>
  <c r="M38" i="82"/>
  <c r="I22" i="30"/>
  <c r="I22" i="82" s="1"/>
  <c r="I19" i="82"/>
  <c r="M42" i="84"/>
  <c r="F19" i="84"/>
  <c r="L47" i="84"/>
  <c r="L50" i="32"/>
  <c r="L50" i="84" s="1"/>
  <c r="D47" i="84"/>
  <c r="D50" i="32"/>
  <c r="D50" i="84" s="1"/>
  <c r="K41" i="32"/>
  <c r="K41" i="84" s="1"/>
  <c r="D41" i="84"/>
  <c r="J34" i="32"/>
  <c r="J34" i="84" s="1"/>
  <c r="K20" i="84"/>
  <c r="M20" i="32"/>
  <c r="K13" i="32"/>
  <c r="K13" i="84" s="1"/>
  <c r="D22" i="83"/>
  <c r="E34" i="31"/>
  <c r="E34" i="83" s="1"/>
  <c r="E31" i="83"/>
  <c r="H34" i="31"/>
  <c r="H34" i="83" s="1"/>
  <c r="H28" i="83"/>
  <c r="L50" i="30"/>
  <c r="L50" i="82" s="1"/>
  <c r="L47" i="82"/>
  <c r="M47" i="30"/>
  <c r="M47" i="82" s="1"/>
  <c r="D50" i="30"/>
  <c r="D47" i="82"/>
  <c r="AN22" i="33"/>
  <c r="AN22" i="85" s="1"/>
  <c r="AF22" i="33"/>
  <c r="AF22" i="85" s="1"/>
  <c r="X22" i="33"/>
  <c r="X22" i="85" s="1"/>
  <c r="P22" i="33"/>
  <c r="P22" i="85" s="1"/>
  <c r="H22" i="33"/>
  <c r="H22" i="85" s="1"/>
  <c r="K19" i="32"/>
  <c r="M31" i="30"/>
  <c r="M31" i="82" s="1"/>
  <c r="E34" i="30"/>
  <c r="E34" i="82" s="1"/>
  <c r="M19" i="30"/>
  <c r="M19" i="82" s="1"/>
  <c r="M13" i="30"/>
  <c r="M13" i="82" s="1"/>
  <c r="M14" i="82"/>
  <c r="M54" i="32"/>
  <c r="M54" i="84" s="1"/>
  <c r="E50" i="32"/>
  <c r="E50" i="84" s="1"/>
  <c r="M45" i="32"/>
  <c r="K45" i="84"/>
  <c r="J16" i="83"/>
  <c r="E22" i="31"/>
  <c r="E22" i="83" s="1"/>
  <c r="I16" i="83"/>
  <c r="I22" i="31"/>
  <c r="I22" i="83" s="1"/>
  <c r="M32" i="84" l="1"/>
  <c r="M31" i="32"/>
  <c r="AI50" i="37"/>
  <c r="AI45" i="89" s="1"/>
  <c r="AI43" i="89"/>
  <c r="L48" i="35"/>
  <c r="L46" i="87"/>
  <c r="M47" i="32"/>
  <c r="M49" i="84"/>
  <c r="M34" i="30"/>
  <c r="M34" i="82" s="1"/>
  <c r="D34" i="82"/>
  <c r="D48" i="37"/>
  <c r="D41" i="89"/>
  <c r="E48" i="76"/>
  <c r="E46" i="86"/>
  <c r="M48" i="37"/>
  <c r="M29" i="89"/>
  <c r="K19" i="84"/>
  <c r="K22" i="32"/>
  <c r="K22" i="84" s="1"/>
  <c r="L25" i="87"/>
  <c r="M25" i="36"/>
  <c r="M25" i="88" s="1"/>
  <c r="V48" i="37"/>
  <c r="V29" i="89"/>
  <c r="F48" i="88"/>
  <c r="F52" i="36"/>
  <c r="F52" i="88" s="1"/>
  <c r="L48" i="37"/>
  <c r="L41" i="89"/>
  <c r="X50" i="37"/>
  <c r="X45" i="89" s="1"/>
  <c r="X43" i="89"/>
  <c r="G50" i="37"/>
  <c r="G45" i="89" s="1"/>
  <c r="G43" i="89"/>
  <c r="J48" i="88"/>
  <c r="J52" i="36"/>
  <c r="J52" i="88" s="1"/>
  <c r="H50" i="35"/>
  <c r="H50" i="87" s="1"/>
  <c r="H48" i="87"/>
  <c r="Z48" i="37"/>
  <c r="Z41" i="89"/>
  <c r="Q29" i="89"/>
  <c r="Q48" i="37"/>
  <c r="J48" i="87"/>
  <c r="J50" i="35"/>
  <c r="J50" i="87" s="1"/>
  <c r="AN48" i="37"/>
  <c r="AH50" i="37"/>
  <c r="AH45" i="89" s="1"/>
  <c r="H48" i="76"/>
  <c r="H46" i="86"/>
  <c r="M46" i="36"/>
  <c r="M46" i="88" s="1"/>
  <c r="K48" i="36"/>
  <c r="K46" i="88"/>
  <c r="G48" i="76"/>
  <c r="M50" i="30"/>
  <c r="M50" i="82" s="1"/>
  <c r="D50" i="82"/>
  <c r="M44" i="32"/>
  <c r="M44" i="84" s="1"/>
  <c r="M45" i="84"/>
  <c r="AF50" i="37"/>
  <c r="AF45" i="89" s="1"/>
  <c r="AF43" i="89"/>
  <c r="K50" i="76"/>
  <c r="K50" i="86" s="1"/>
  <c r="AC29" i="89"/>
  <c r="AC48" i="37"/>
  <c r="M19" i="32"/>
  <c r="M20" i="84"/>
  <c r="AR48" i="37"/>
  <c r="AR41" i="89"/>
  <c r="M28" i="36"/>
  <c r="M28" i="88" s="1"/>
  <c r="L28" i="87"/>
  <c r="U29" i="89"/>
  <c r="U48" i="37"/>
  <c r="L50" i="31"/>
  <c r="L50" i="83" s="1"/>
  <c r="D50" i="83"/>
  <c r="M43" i="36"/>
  <c r="M43" i="88" s="1"/>
  <c r="L43" i="87"/>
  <c r="L48" i="36"/>
  <c r="M34" i="36"/>
  <c r="M34" i="88" s="1"/>
  <c r="L34" i="88"/>
  <c r="F50" i="35"/>
  <c r="F50" i="87" s="1"/>
  <c r="F48" i="87"/>
  <c r="L31" i="87"/>
  <c r="M31" i="36"/>
  <c r="M31" i="88" s="1"/>
  <c r="D34" i="86"/>
  <c r="M34" i="76"/>
  <c r="M34" i="86" s="1"/>
  <c r="T48" i="37"/>
  <c r="T41" i="89"/>
  <c r="K48" i="37"/>
  <c r="M25" i="32"/>
  <c r="M25" i="84" s="1"/>
  <c r="M26" i="84"/>
  <c r="I50" i="35"/>
  <c r="I50" i="87" s="1"/>
  <c r="K46" i="87"/>
  <c r="K48" i="35"/>
  <c r="I48" i="76"/>
  <c r="I46" i="86"/>
  <c r="W50" i="37"/>
  <c r="W45" i="89" s="1"/>
  <c r="W43" i="89"/>
  <c r="L34" i="31"/>
  <c r="L34" i="83" s="1"/>
  <c r="D34" i="83"/>
  <c r="AO29" i="89"/>
  <c r="AO48" i="37"/>
  <c r="AL48" i="37"/>
  <c r="AL29" i="89"/>
  <c r="AG50" i="37"/>
  <c r="AG45" i="89" s="1"/>
  <c r="AG43" i="89"/>
  <c r="AQ48" i="37"/>
  <c r="G52" i="36"/>
  <c r="G52" i="88" s="1"/>
  <c r="G48" i="88"/>
  <c r="M15" i="84"/>
  <c r="M13" i="32"/>
  <c r="M13" i="84" s="1"/>
  <c r="D48" i="76"/>
  <c r="D46" i="86"/>
  <c r="M46" i="76"/>
  <c r="S48" i="37"/>
  <c r="I48" i="36"/>
  <c r="I46" i="88"/>
  <c r="P48" i="37"/>
  <c r="AK48" i="37"/>
  <c r="AK29" i="89"/>
  <c r="D50" i="35"/>
  <c r="D50" i="87" s="1"/>
  <c r="D48" i="87"/>
  <c r="N48" i="37"/>
  <c r="L48" i="76"/>
  <c r="L46" i="86"/>
  <c r="I50" i="37"/>
  <c r="I45" i="89" s="1"/>
  <c r="I43" i="89"/>
  <c r="AP50" i="37"/>
  <c r="AP45" i="89" s="1"/>
  <c r="AP43" i="89"/>
  <c r="AJ48" i="37"/>
  <c r="AJ41" i="89"/>
  <c r="H48" i="36"/>
  <c r="H46" i="88"/>
  <c r="Y50" i="37"/>
  <c r="Y45" i="89" s="1"/>
  <c r="Y43" i="89"/>
  <c r="M16" i="32"/>
  <c r="M16" i="84" s="1"/>
  <c r="M17" i="84"/>
  <c r="E50" i="35"/>
  <c r="E50" i="87" s="1"/>
  <c r="E48" i="87"/>
  <c r="AD29" i="89"/>
  <c r="AD48" i="37"/>
  <c r="H50" i="37"/>
  <c r="H45" i="89" s="1"/>
  <c r="H43" i="89"/>
  <c r="M28" i="32"/>
  <c r="M28" i="84" s="1"/>
  <c r="M30" i="84"/>
  <c r="L22" i="31"/>
  <c r="L22" i="83" s="1"/>
  <c r="G48" i="35"/>
  <c r="G46" i="87"/>
  <c r="J34" i="86"/>
  <c r="J48" i="76"/>
  <c r="E48" i="37"/>
  <c r="E41" i="89"/>
  <c r="AB48" i="37"/>
  <c r="AB41" i="89"/>
  <c r="AA48" i="37"/>
  <c r="K34" i="32"/>
  <c r="K34" i="84" s="1"/>
  <c r="K31" i="84"/>
  <c r="D48" i="36"/>
  <c r="D46" i="88"/>
  <c r="J48" i="37"/>
  <c r="J41" i="89"/>
  <c r="F48" i="76"/>
  <c r="F34" i="86"/>
  <c r="E52" i="36"/>
  <c r="E52" i="88" s="1"/>
  <c r="D50" i="76" l="1"/>
  <c r="D50" i="86" s="1"/>
  <c r="D48" i="86"/>
  <c r="E43" i="89"/>
  <c r="E50" i="37"/>
  <c r="E45" i="89" s="1"/>
  <c r="I48" i="86"/>
  <c r="I50" i="76"/>
  <c r="I50" i="86" s="1"/>
  <c r="P43" i="89"/>
  <c r="P50" i="37"/>
  <c r="P45" i="89" s="1"/>
  <c r="AO50" i="37"/>
  <c r="AO45" i="89" s="1"/>
  <c r="AO43" i="89"/>
  <c r="K48" i="87"/>
  <c r="K50" i="35"/>
  <c r="K50" i="87" s="1"/>
  <c r="L52" i="36"/>
  <c r="L52" i="88" s="1"/>
  <c r="L48" i="88"/>
  <c r="M48" i="36"/>
  <c r="K48" i="88"/>
  <c r="K52" i="36"/>
  <c r="K52" i="88" s="1"/>
  <c r="Q50" i="37"/>
  <c r="Q45" i="89" s="1"/>
  <c r="Q43" i="89"/>
  <c r="AK43" i="89"/>
  <c r="AK50" i="37"/>
  <c r="AK45" i="89" s="1"/>
  <c r="M43" i="89"/>
  <c r="M50" i="37"/>
  <c r="M45" i="89" s="1"/>
  <c r="J50" i="76"/>
  <c r="J50" i="86" s="1"/>
  <c r="J48" i="86"/>
  <c r="L50" i="35"/>
  <c r="L50" i="87" s="1"/>
  <c r="L48" i="87"/>
  <c r="H52" i="36"/>
  <c r="H52" i="88" s="1"/>
  <c r="H48" i="88"/>
  <c r="L48" i="86"/>
  <c r="L50" i="76"/>
  <c r="L50" i="86" s="1"/>
  <c r="I52" i="36"/>
  <c r="I52" i="88" s="1"/>
  <c r="I48" i="88"/>
  <c r="AR50" i="37"/>
  <c r="AR45" i="89" s="1"/>
  <c r="AR43" i="89"/>
  <c r="G50" i="76"/>
  <c r="G50" i="86" s="1"/>
  <c r="G48" i="86"/>
  <c r="D52" i="36"/>
  <c r="D52" i="88" s="1"/>
  <c r="D48" i="88"/>
  <c r="E50" i="76"/>
  <c r="E50" i="86" s="1"/>
  <c r="E48" i="86"/>
  <c r="AA50" i="37"/>
  <c r="AA45" i="89" s="1"/>
  <c r="AA43" i="89"/>
  <c r="G50" i="35"/>
  <c r="G50" i="87" s="1"/>
  <c r="G48" i="87"/>
  <c r="N50" i="37"/>
  <c r="N45" i="89" s="1"/>
  <c r="N43" i="89"/>
  <c r="S50" i="37"/>
  <c r="S45" i="89" s="1"/>
  <c r="S43" i="89"/>
  <c r="AQ50" i="37"/>
  <c r="AQ45" i="89" s="1"/>
  <c r="AQ43" i="89"/>
  <c r="H48" i="86"/>
  <c r="H50" i="76"/>
  <c r="H50" i="86" s="1"/>
  <c r="Z50" i="37"/>
  <c r="Z45" i="89" s="1"/>
  <c r="Z43" i="89"/>
  <c r="D50" i="37"/>
  <c r="D45" i="89" s="1"/>
  <c r="D43" i="89"/>
  <c r="J50" i="37"/>
  <c r="J45" i="89" s="1"/>
  <c r="J43" i="89"/>
  <c r="M47" i="84"/>
  <c r="M50" i="32"/>
  <c r="M50" i="84" s="1"/>
  <c r="V50" i="37"/>
  <c r="V45" i="89" s="1"/>
  <c r="V43" i="89"/>
  <c r="AJ50" i="37"/>
  <c r="AJ45" i="89" s="1"/>
  <c r="AJ43" i="89"/>
  <c r="M48" i="76"/>
  <c r="M46" i="86"/>
  <c r="M19" i="84"/>
  <c r="M22" i="32"/>
  <c r="M22" i="84" s="1"/>
  <c r="M31" i="84"/>
  <c r="M34" i="32"/>
  <c r="M34" i="84" s="1"/>
  <c r="AL50" i="37"/>
  <c r="AL45" i="89" s="1"/>
  <c r="AL43" i="89"/>
  <c r="T43" i="89"/>
  <c r="T50" i="37"/>
  <c r="T45" i="89" s="1"/>
  <c r="AD50" i="37"/>
  <c r="AD45" i="89" s="1"/>
  <c r="AD43" i="89"/>
  <c r="F50" i="76"/>
  <c r="F50" i="86" s="1"/>
  <c r="F48" i="86"/>
  <c r="AB50" i="37"/>
  <c r="AB45" i="89" s="1"/>
  <c r="AB43" i="89"/>
  <c r="K50" i="37"/>
  <c r="K45" i="89" s="1"/>
  <c r="K43" i="89"/>
  <c r="U43" i="89"/>
  <c r="U50" i="37"/>
  <c r="U45" i="89" s="1"/>
  <c r="AC43" i="89"/>
  <c r="AC50" i="37"/>
  <c r="AC45" i="89" s="1"/>
  <c r="AN43" i="89"/>
  <c r="AN50" i="37"/>
  <c r="AN45" i="89" s="1"/>
  <c r="L50" i="37"/>
  <c r="L45" i="89" s="1"/>
  <c r="L43" i="89"/>
  <c r="M52" i="36" l="1"/>
  <c r="M52" i="88" s="1"/>
  <c r="M48" i="88"/>
  <c r="M48" i="86"/>
  <c r="M50" i="76"/>
  <c r="M50" i="86" s="1"/>
</calcChain>
</file>

<file path=xl/sharedStrings.xml><?xml version="1.0" encoding="utf-8"?>
<sst xmlns="http://schemas.openxmlformats.org/spreadsheetml/2006/main" count="1153" uniqueCount="284">
  <si>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</si>
  <si>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</si>
  <si>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</si>
  <si>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</si>
  <si>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</si>
  <si>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</si>
  <si>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</si>
  <si>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</si>
  <si>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</si>
  <si>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</si>
  <si>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</si>
  <si>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</si>
  <si>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</si>
  <si>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</si>
  <si>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</si>
  <si>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</si>
  <si>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</si>
  <si>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</si>
  <si>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</si>
  <si>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</si>
  <si>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</si>
  <si>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</si>
  <si>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</si>
  <si>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</si>
  <si>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</si>
  <si>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</si>
  <si>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</si>
  <si>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</si>
  <si>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</si>
  <si>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</si>
  <si>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</si>
  <si>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</si>
  <si>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</si>
  <si>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</si>
  <si>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</si>
  <si>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</si>
  <si>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</si>
  <si>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</si>
  <si>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</si>
  <si>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</si>
  <si>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</si>
  <si>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</si>
  <si>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</si>
  <si>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</si>
  <si>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</si>
  <si>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</si>
  <si>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</si>
  <si>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</si>
  <si>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</si>
  <si>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</si>
  <si>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</si>
  <si>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</si>
  <si>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</si>
  <si>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</si>
  <si>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</si>
  <si>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</si>
  <si>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</si>
  <si>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</si>
  <si>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</si>
  <si>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</si>
  <si>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</si>
  <si>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</si>
  <si>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</si>
  <si>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</si>
  <si>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</si>
  <si>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</si>
  <si>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</si>
  <si>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</si>
  <si>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</si>
  <si>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</si>
  <si>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</si>
  <si>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</si>
  <si>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</si>
  <si>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</si>
  <si>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</si>
  <si>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</si>
  <si>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</si>
  <si>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</si>
  <si>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</si>
  <si>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</si>
  <si>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</si>
  <si>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</si>
  <si>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</si>
  <si>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</si>
  <si>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</si>
  <si>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</si>
  <si>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</si>
  <si>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</si>
  <si>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</si>
  <si>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</si>
  <si>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</si>
  <si>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</si>
  <si>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</si>
  <si>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</si>
  <si>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</si>
  <si>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</si>
  <si>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</si>
  <si>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</si>
  <si>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</si>
  <si>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</si>
  <si>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</si>
  <si>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</si>
  <si>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</si>
  <si>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</si>
  <si>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</si>
  <si>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</si>
  <si>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</si>
  <si>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</si>
  <si>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</si>
  <si>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</si>
  <si>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</si>
  <si>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</si>
  <si>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</si>
  <si>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</si>
  <si>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</si>
  <si>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</si>
  <si>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</si>
  <si>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</si>
  <si>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</si>
  <si>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</si>
  <si>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</si>
  <si>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</si>
  <si>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</si>
  <si>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</si>
  <si>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</si>
  <si>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</si>
  <si>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</si>
  <si>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</si>
  <si>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</si>
  <si>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</si>
  <si>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</si>
  <si>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</si>
  <si>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</si>
  <si>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</si>
  <si>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</si>
  <si>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</si>
  <si>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</si>
  <si>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</si>
  <si>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</si>
  <si>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</si>
  <si>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</si>
  <si>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</si>
  <si>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</si>
  <si>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</si>
  <si>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</si>
  <si>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</si>
  <si>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</si>
  <si>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</si>
  <si>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</si>
  <si>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</si>
  <si>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</si>
  <si>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</si>
  <si>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</si>
  <si>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</si>
  <si>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</si>
  <si>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</si>
  <si>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</si>
  <si>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</si>
  <si>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</si>
  <si>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</si>
  <si>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</si>
  <si>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</si>
  <si>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</si>
  <si>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</si>
  <si>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</si>
  <si>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</si>
  <si>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</si>
  <si>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</si>
  <si>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</si>
  <si>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</si>
  <si>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</si>
  <si>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</si>
  <si>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</si>
  <si>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</si>
  <si>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(По данным отчетности № 0409701 "Отчет о конверсионных операциях", полученной от кредитных организаций г. Москвы и г. Санкт-Петербурга)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</si>
  <si>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</si>
  <si>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</si>
  <si>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</si>
  <si>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</si>
  <si>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</si>
  <si>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</si>
  <si>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</si>
  <si>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</si>
  <si>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</si>
  <si>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</si>
  <si>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</si>
  <si>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</si>
  <si>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</si>
  <si>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</si>
  <si>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</si>
  <si>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</si>
  <si>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</si>
  <si>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</si>
  <si>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</si>
  <si>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</si>
  <si>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</si>
  <si>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</si>
  <si>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</si>
  <si>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</si>
  <si>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</si>
  <si>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</si>
  <si>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</si>
  <si>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</si>
  <si>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</si>
  <si>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</si>
  <si>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</si>
  <si>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</si>
  <si>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</si>
  <si>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</si>
  <si>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</si>
  <si>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</si>
  <si>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</si>
  <si>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</si>
  <si>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</si>
  <si>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</si>
  <si>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</si>
  <si>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</si>
  <si>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</si>
  <si>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</si>
  <si>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</si>
  <si>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</si>
  <si>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</si>
  <si>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</si>
  <si>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</si>
  <si>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</si>
  <si>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</si>
  <si>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</si>
  <si>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</si>
  <si>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</si>
  <si>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</si>
  <si>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</si>
  <si>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</si>
  <si>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</si>
  <si>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</si>
  <si>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</si>
  <si>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</si>
  <si>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</si>
  <si>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</si>
  <si>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</si>
  <si>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</si>
  <si>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</si>
  <si>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</si>
  <si>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</si>
  <si>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</si>
  <si>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</si>
  <si>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</si>
  <si>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</si>
  <si>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</si>
  <si>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</si>
  <si>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</si>
  <si>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</si>
  <si>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</si>
  <si>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</si>
  <si>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</si>
  <si>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</si>
  <si>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</si>
  <si>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</si>
  <si>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</si>
  <si>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</si>
  <si>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</si>
  <si>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</si>
  <si>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</si>
  <si>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</si>
  <si>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</si>
  <si>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</si>
  <si>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</si>
  <si>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</si>
  <si>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</si>
  <si>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</si>
  <si>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</si>
  <si>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</si>
  <si>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</si>
  <si>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</si>
  <si>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</si>
  <si>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</si>
  <si>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</si>
  <si>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</si>
  <si>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</si>
  <si>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</si>
  <si>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</si>
  <si>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</si>
  <si>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1. Число рабочих дней отчетного периода (декабрь 2007)</t>
  </si>
  <si>
    <t>Структура оборота валют по кассовым сделкам и форвардным контрактам в декабрь 2007года (млн.долл. США)</t>
  </si>
  <si>
    <t>Turnover in nominal or notional principal amounts in December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</si>
</sst>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85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280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279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59"/>
    </row>
    <row r="8" spans="2:17" ht="15">
      <c r="B8" s="338"/>
      <c r="C8" s="339"/>
      <c r="H8" s="302"/>
      <c r="J8" s="459"/>
    </row>
    <row r="9" spans="2:17" ht="22.5" customHeight="1">
      <c r="B9" s="340"/>
      <c r="C9" s="341"/>
      <c r="H9" s="302"/>
      <c r="J9" s="459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59"/>
    </row>
    <row r="11" spans="2:17" ht="11.25" customHeight="1" thickBot="1">
      <c r="D11" s="316"/>
      <c r="E11" s="316"/>
      <c r="F11" s="316"/>
      <c r="G11" s="316"/>
      <c r="H11" s="316"/>
      <c r="I11" s="316"/>
      <c r="J11" s="459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1" t="s">
        <v>164</v>
      </c>
      <c r="F13" s="472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281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204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205</v>
      </c>
      <c r="D18" s="351"/>
      <c r="E18" s="331">
        <f>Complementary_Inf!$E$18</f>
        <v>117</v>
      </c>
      <c r="F18" s="332">
        <f>Complementary_Inf!$F$18</f>
        <v>111</v>
      </c>
      <c r="G18" s="352"/>
      <c r="H18" s="325"/>
      <c r="I18" s="325"/>
      <c r="J18" s="327"/>
    </row>
    <row r="19" spans="2:10" hidden="1">
      <c r="B19" s="321"/>
      <c r="C19" s="350" t="s">
        <v>206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262</v>
      </c>
      <c r="D20" s="351"/>
      <c r="E20" s="353">
        <f>Complementary_Inf!$E$20</f>
        <v>19</v>
      </c>
      <c r="F20" s="333">
        <f>Complementary_Inf!$F$20</f>
        <v>14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207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208</v>
      </c>
      <c r="D24" s="325"/>
      <c r="E24" s="331">
        <f>Complementary_Inf!$E$24</f>
        <v>3</v>
      </c>
      <c r="F24" s="332">
        <f>Complementary_Inf!$F$24</f>
        <v>3</v>
      </c>
      <c r="G24" s="371" t="s">
        <v>209</v>
      </c>
      <c r="H24" s="372"/>
      <c r="I24" s="372"/>
      <c r="J24" s="327"/>
    </row>
    <row r="25" spans="2:10" ht="21.75" hidden="1" customHeight="1" thickBot="1">
      <c r="B25" s="321"/>
      <c r="C25" s="436" t="s">
        <v>210</v>
      </c>
      <c r="D25" s="373"/>
      <c r="E25" s="374">
        <f>Complementary_Inf!$E$25</f>
        <v>3</v>
      </c>
      <c r="F25" s="333">
        <f>Complementary_Inf!$F$25</f>
        <v>3</v>
      </c>
      <c r="G25" s="371" t="s">
        <v>211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278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67"/>
      <c r="D29" s="468"/>
      <c r="E29" s="462" t="s">
        <v>264</v>
      </c>
      <c r="F29" s="464" t="s">
        <v>212</v>
      </c>
      <c r="G29" s="465"/>
      <c r="H29" s="465"/>
      <c r="I29" s="466"/>
      <c r="J29" s="327"/>
    </row>
    <row r="30" spans="2:10" ht="45.75" thickBot="1">
      <c r="B30" s="321"/>
      <c r="C30" s="469"/>
      <c r="D30" s="470"/>
      <c r="E30" s="463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0" t="s">
        <v>263</v>
      </c>
      <c r="D31" s="461"/>
      <c r="E31" s="357">
        <f>Complementary_Inf!$E$31</f>
        <v>4087.7591959427359</v>
      </c>
      <c r="F31" s="358">
        <f>Complementary_Inf!$F$31</f>
        <v>0</v>
      </c>
      <c r="G31" s="359">
        <f>Complementary_Inf!$G$31</f>
        <v>339.31324707498328</v>
      </c>
      <c r="H31" s="359">
        <f>Complementary_Inf!$H$31</f>
        <v>37162.893825503212</v>
      </c>
      <c r="I31" s="360">
        <f>Complementary_Inf!$I$31</f>
        <v>0</v>
      </c>
      <c r="J31" s="327"/>
    </row>
    <row r="32" spans="2:10">
      <c r="B32" s="321"/>
      <c r="C32" s="458" t="s">
        <v>273</v>
      </c>
      <c r="D32" s="458"/>
      <c r="E32" s="458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6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59"/>
    </row>
    <row r="8" spans="2:17" ht="15">
      <c r="B8" s="338"/>
      <c r="C8" s="339"/>
      <c r="H8" s="302"/>
      <c r="J8" s="459"/>
    </row>
    <row r="9" spans="2:17" ht="22.5" customHeight="1">
      <c r="B9" s="340"/>
      <c r="C9" s="341"/>
      <c r="H9" s="302"/>
      <c r="J9" s="459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59"/>
    </row>
    <row r="11" spans="2:17" ht="11.25" customHeight="1" thickBot="1">
      <c r="D11" s="316"/>
      <c r="E11" s="316"/>
      <c r="F11" s="316"/>
      <c r="G11" s="316"/>
      <c r="H11" s="316"/>
      <c r="I11" s="316"/>
      <c r="J11" s="459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1" t="s">
        <v>162</v>
      </c>
      <c r="F13" s="472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117</v>
      </c>
      <c r="F18" s="332">
        <v>111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v>19</v>
      </c>
      <c r="F20" s="333">
        <v>14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260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67"/>
      <c r="D29" s="468"/>
      <c r="E29" s="462" t="s">
        <v>145</v>
      </c>
      <c r="F29" s="464" t="s">
        <v>146</v>
      </c>
      <c r="G29" s="465"/>
      <c r="H29" s="465"/>
      <c r="I29" s="466"/>
      <c r="J29" s="327"/>
    </row>
    <row r="30" spans="2:10" ht="34.5" thickBot="1">
      <c r="B30" s="321"/>
      <c r="C30" s="469"/>
      <c r="D30" s="470"/>
      <c r="E30" s="463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0" t="s">
        <v>140</v>
      </c>
      <c r="D31" s="461"/>
      <c r="E31" s="357">
        <v>4087.7591959427359</v>
      </c>
      <c r="F31" s="358">
        <v>0</v>
      </c>
      <c r="G31" s="359">
        <v>339.31324707498328</v>
      </c>
      <c r="H31" s="359">
        <v>37162.893825503212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2"/>
      <c r="B2" s="49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3"/>
      <c r="C3" s="493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3"/>
      <c r="C4" s="493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3"/>
      <c r="C6" s="493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3"/>
      <c r="C7" s="493"/>
      <c r="D7" s="208"/>
      <c r="E7" s="140"/>
      <c r="F7" s="142"/>
      <c r="I7" s="147" t="s">
        <v>283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3"/>
      <c r="C8" s="493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351080.42384840373</v>
      </c>
      <c r="E13" s="401">
        <f t="shared" si="0"/>
        <v>8882.1532336335677</v>
      </c>
      <c r="F13" s="401">
        <f t="shared" si="0"/>
        <v>4.0575885291322059E-3</v>
      </c>
      <c r="G13" s="401">
        <f t="shared" si="0"/>
        <v>49.062714855993121</v>
      </c>
      <c r="H13" s="401">
        <f t="shared" si="0"/>
        <v>6.8551315077604666</v>
      </c>
      <c r="I13" s="401">
        <f t="shared" si="0"/>
        <v>3.8805603207930464</v>
      </c>
      <c r="J13" s="401">
        <f t="shared" si="0"/>
        <v>0</v>
      </c>
      <c r="K13" s="401">
        <f t="shared" si="0"/>
        <v>0.1503554502639772</v>
      </c>
      <c r="L13" s="401">
        <f t="shared" si="0"/>
        <v>1.1860338141139219</v>
      </c>
      <c r="M13" s="401">
        <f t="shared" si="0"/>
        <v>360023.71593557484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227306.48809897565</v>
      </c>
      <c r="E14" s="122">
        <v>6625.6824179533878</v>
      </c>
      <c r="F14" s="122">
        <v>4.0575885291322059E-3</v>
      </c>
      <c r="G14" s="122">
        <v>13.39964027161297</v>
      </c>
      <c r="H14" s="122">
        <v>6.7214191353010424</v>
      </c>
      <c r="I14" s="122">
        <v>3.8805603207930464</v>
      </c>
      <c r="J14" s="122">
        <v>0</v>
      </c>
      <c r="K14" s="122">
        <v>0.1503554502639772</v>
      </c>
      <c r="L14" s="388">
        <v>1.1860338141139219</v>
      </c>
      <c r="M14" s="111">
        <f t="shared" ref="M14:M22" si="1">SUM(D14:L14)</f>
        <v>233957.51258350967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123773.93574942811</v>
      </c>
      <c r="E15" s="111">
        <v>2256.4708156801794</v>
      </c>
      <c r="F15" s="111">
        <v>0</v>
      </c>
      <c r="G15" s="111">
        <v>35.663074584380155</v>
      </c>
      <c r="H15" s="111">
        <v>0.13371237245942449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126066.20335206515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127971.15290804673</v>
      </c>
      <c r="E16" s="401">
        <f t="shared" si="2"/>
        <v>5547.2060577227057</v>
      </c>
      <c r="F16" s="401">
        <f t="shared" si="2"/>
        <v>0.7382728823565009</v>
      </c>
      <c r="G16" s="401">
        <f t="shared" si="2"/>
        <v>25.955265539540981</v>
      </c>
      <c r="H16" s="401">
        <f t="shared" si="2"/>
        <v>7.4071134905922529</v>
      </c>
      <c r="I16" s="401">
        <f t="shared" si="2"/>
        <v>0</v>
      </c>
      <c r="J16" s="401">
        <f t="shared" si="2"/>
        <v>0</v>
      </c>
      <c r="K16" s="401">
        <f t="shared" si="2"/>
        <v>4.5188917907698354</v>
      </c>
      <c r="L16" s="401">
        <f t="shared" si="2"/>
        <v>41.445496592076594</v>
      </c>
      <c r="M16" s="111">
        <f t="shared" si="1"/>
        <v>133598.4240060648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93607.53960506474</v>
      </c>
      <c r="E17" s="122">
        <v>4042.8767365951344</v>
      </c>
      <c r="F17" s="122">
        <v>0.7382728823565009</v>
      </c>
      <c r="G17" s="122">
        <v>11.178978021474226</v>
      </c>
      <c r="H17" s="122">
        <v>3.1027194336655484</v>
      </c>
      <c r="I17" s="122">
        <v>0</v>
      </c>
      <c r="J17" s="122">
        <v>0</v>
      </c>
      <c r="K17" s="122">
        <v>4.5188917907698354</v>
      </c>
      <c r="L17" s="388">
        <v>5.4698998774168617</v>
      </c>
      <c r="M17" s="111">
        <f t="shared" si="1"/>
        <v>97675.425103665548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34363.613302981983</v>
      </c>
      <c r="E18" s="111">
        <v>1504.3293211275711</v>
      </c>
      <c r="F18" s="111">
        <v>0</v>
      </c>
      <c r="G18" s="111">
        <v>14.776287518066754</v>
      </c>
      <c r="H18" s="111">
        <v>4.3043940569267045</v>
      </c>
      <c r="I18" s="111">
        <v>0</v>
      </c>
      <c r="J18" s="111">
        <v>0</v>
      </c>
      <c r="K18" s="111">
        <v>0</v>
      </c>
      <c r="L18" s="388">
        <v>35.97559671465973</v>
      </c>
      <c r="M18" s="111">
        <f t="shared" si="1"/>
        <v>35922.998902399209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125660.18906317691</v>
      </c>
      <c r="E19" s="401">
        <f t="shared" si="3"/>
        <v>12177.402236235006</v>
      </c>
      <c r="F19" s="401">
        <f t="shared" si="3"/>
        <v>72.425272547993714</v>
      </c>
      <c r="G19" s="401">
        <f t="shared" si="3"/>
        <v>138.98384461732778</v>
      </c>
      <c r="H19" s="401">
        <f t="shared" si="3"/>
        <v>87.579724732046103</v>
      </c>
      <c r="I19" s="401">
        <f t="shared" si="3"/>
        <v>4.4602146124414253</v>
      </c>
      <c r="J19" s="401">
        <f t="shared" si="3"/>
        <v>0.47546829353200026</v>
      </c>
      <c r="K19" s="401">
        <f t="shared" si="3"/>
        <v>16.975908057520567</v>
      </c>
      <c r="L19" s="401">
        <f t="shared" si="3"/>
        <v>482.84747095271462</v>
      </c>
      <c r="M19" s="111">
        <f t="shared" si="1"/>
        <v>138641.33920322551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54239.544398328333</v>
      </c>
      <c r="E20" s="122">
        <v>9471.9541329712429</v>
      </c>
      <c r="F20" s="122">
        <v>45.560228600481246</v>
      </c>
      <c r="G20" s="122">
        <v>102.95052829049907</v>
      </c>
      <c r="H20" s="122">
        <v>85.468067928521279</v>
      </c>
      <c r="I20" s="122">
        <v>4.4529291129799393</v>
      </c>
      <c r="J20" s="122">
        <v>0.47546829353200026</v>
      </c>
      <c r="K20" s="122">
        <v>16.814587272325252</v>
      </c>
      <c r="L20" s="388">
        <v>336.65104872476354</v>
      </c>
      <c r="M20" s="111">
        <f t="shared" si="1"/>
        <v>64303.871389522683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71420.644664848573</v>
      </c>
      <c r="E21" s="111">
        <v>2705.4481032637636</v>
      </c>
      <c r="F21" s="111">
        <v>26.865043947512472</v>
      </c>
      <c r="G21" s="111">
        <v>36.033316326828704</v>
      </c>
      <c r="H21" s="111">
        <v>2.1116568035248284</v>
      </c>
      <c r="I21" s="111">
        <v>7.2854994614856491E-3</v>
      </c>
      <c r="J21" s="111">
        <v>0</v>
      </c>
      <c r="K21" s="111">
        <v>0.16132078519531476</v>
      </c>
      <c r="L21" s="388">
        <v>146.19642222795105</v>
      </c>
      <c r="M21" s="111">
        <f t="shared" si="1"/>
        <v>74337.46781370281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604711.76581962733</v>
      </c>
      <c r="E22" s="401">
        <f t="shared" si="4"/>
        <v>26606.761527591276</v>
      </c>
      <c r="F22" s="401">
        <f t="shared" si="4"/>
        <v>73.167603018879348</v>
      </c>
      <c r="G22" s="401">
        <f t="shared" si="4"/>
        <v>214.0018250128619</v>
      </c>
      <c r="H22" s="401">
        <f t="shared" si="4"/>
        <v>101.84196973039882</v>
      </c>
      <c r="I22" s="401">
        <f t="shared" si="4"/>
        <v>8.3407749332344707</v>
      </c>
      <c r="J22" s="401">
        <f t="shared" si="4"/>
        <v>0.47546829353200026</v>
      </c>
      <c r="K22" s="401">
        <f t="shared" si="4"/>
        <v>21.645155298554378</v>
      </c>
      <c r="L22" s="401">
        <f t="shared" si="4"/>
        <v>525.47900135890507</v>
      </c>
      <c r="M22" s="111">
        <f t="shared" si="1"/>
        <v>632263.47914486495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12100.746176719362</v>
      </c>
      <c r="E25" s="401">
        <f t="shared" si="5"/>
        <v>330.48368404667622</v>
      </c>
      <c r="F25" s="401">
        <f t="shared" si="5"/>
        <v>10.079412909361565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12441.309273675399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2428.255270384117</v>
      </c>
      <c r="E26" s="122">
        <v>142.58771250053564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2570.8429828846529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9672.4909063352443</v>
      </c>
      <c r="E27" s="111">
        <v>187.89597154614057</v>
      </c>
      <c r="F27" s="111">
        <v>10.079412909361565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9870.4662907907459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16209.703784257443</v>
      </c>
      <c r="E28" s="401">
        <f t="shared" si="7"/>
        <v>260.2137887630513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16469.917573020495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11463.105935782747</v>
      </c>
      <c r="E29" s="122">
        <v>153.91867586669554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11617.024611649442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4746.5978484746947</v>
      </c>
      <c r="E30" s="111">
        <v>106.29511289635576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4852.8929613710507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5808.7882801386686</v>
      </c>
      <c r="E31" s="401">
        <f t="shared" si="8"/>
        <v>1812.3573069976862</v>
      </c>
      <c r="F31" s="401">
        <f t="shared" si="8"/>
        <v>23.809350495994448</v>
      </c>
      <c r="G31" s="401">
        <f t="shared" si="8"/>
        <v>32.698778437404279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192.17476311323355</v>
      </c>
      <c r="M31" s="111">
        <f t="shared" si="6"/>
        <v>7869.8284791829874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2761.7373261414386</v>
      </c>
      <c r="E32" s="122">
        <v>1447.3690011727751</v>
      </c>
      <c r="F32" s="122">
        <v>0</v>
      </c>
      <c r="G32" s="122">
        <v>0.5125611380565761</v>
      </c>
      <c r="H32" s="122">
        <v>0</v>
      </c>
      <c r="I32" s="122">
        <v>0</v>
      </c>
      <c r="J32" s="122">
        <v>0</v>
      </c>
      <c r="K32" s="122">
        <v>0</v>
      </c>
      <c r="L32" s="388">
        <v>54.85843405406726</v>
      </c>
      <c r="M32" s="111">
        <f t="shared" si="6"/>
        <v>4264.4773225063373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3047.05095399723</v>
      </c>
      <c r="E33" s="111">
        <v>364.98830582491104</v>
      </c>
      <c r="F33" s="111">
        <v>23.809350495994448</v>
      </c>
      <c r="G33" s="111">
        <v>32.186217299347703</v>
      </c>
      <c r="H33" s="111">
        <v>0</v>
      </c>
      <c r="I33" s="111">
        <v>0</v>
      </c>
      <c r="J33" s="111">
        <v>0</v>
      </c>
      <c r="K33" s="111">
        <v>0</v>
      </c>
      <c r="L33" s="388">
        <v>137.31632905916629</v>
      </c>
      <c r="M33" s="111">
        <f t="shared" si="6"/>
        <v>3605.3511566766497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34119.238241115476</v>
      </c>
      <c r="E34" s="401">
        <f t="shared" si="9"/>
        <v>2403.054779807414</v>
      </c>
      <c r="F34" s="401">
        <f t="shared" si="9"/>
        <v>33.888763405356016</v>
      </c>
      <c r="G34" s="401">
        <f t="shared" si="9"/>
        <v>32.698778437404279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192.17476311323355</v>
      </c>
      <c r="M34" s="111">
        <f t="shared" si="6"/>
        <v>36781.055325878879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3840.9978555678513</v>
      </c>
      <c r="E36" s="112">
        <v>195.24125289803163</v>
      </c>
      <c r="F36" s="112">
        <v>12.980340252951896</v>
      </c>
      <c r="G36" s="112">
        <v>32.186217299347703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4081.4056660181827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28728.250331764219</v>
      </c>
      <c r="E37" s="112">
        <v>2089.0641919141758</v>
      </c>
      <c r="F37" s="112">
        <v>20.908423152404115</v>
      </c>
      <c r="G37" s="112">
        <v>0.5125611380565761</v>
      </c>
      <c r="H37" s="112">
        <v>0</v>
      </c>
      <c r="I37" s="112">
        <v>0</v>
      </c>
      <c r="J37" s="112">
        <v>0</v>
      </c>
      <c r="K37" s="112">
        <v>0</v>
      </c>
      <c r="L37" s="112">
        <v>192.17476311323355</v>
      </c>
      <c r="M37" s="111">
        <f>SUM(D37:L37)</f>
        <v>31030.910271082088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1549.9900537834237</v>
      </c>
      <c r="E38" s="112">
        <v>118.74933499520631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1668.73938877863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130797.47416781061</v>
      </c>
      <c r="E41" s="401">
        <f t="shared" si="10"/>
        <v>3504.8514708708012</v>
      </c>
      <c r="F41" s="401">
        <f t="shared" si="10"/>
        <v>0</v>
      </c>
      <c r="G41" s="401">
        <f t="shared" si="10"/>
        <v>0.95262388629715389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134303.27826256771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95673.783806945212</v>
      </c>
      <c r="E42" s="122">
        <v>3224.5594680477739</v>
      </c>
      <c r="F42" s="122">
        <v>0</v>
      </c>
      <c r="G42" s="122">
        <v>0.95262388629715389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98899.295898879296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35123.690360865388</v>
      </c>
      <c r="E43" s="111">
        <v>280.29200282302725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35403.982363688418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51372.378788989037</v>
      </c>
      <c r="E44" s="401">
        <f t="shared" si="12"/>
        <v>2615.8060867873355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53988.184875776373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43325.599811166183</v>
      </c>
      <c r="E45" s="122">
        <v>2596.6993031428328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45922.299114309018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8046.7789778228562</v>
      </c>
      <c r="E46" s="111">
        <v>19.106783644502542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8065.8857614673589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13354.03769439503</v>
      </c>
      <c r="E47" s="401">
        <f t="shared" si="13"/>
        <v>2438.7611956223395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62.595770262877522</v>
      </c>
      <c r="M47" s="111">
        <f t="shared" si="11"/>
        <v>15855.394660280246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256.64384457150589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62.595770262877522</v>
      </c>
      <c r="M48" s="111">
        <f t="shared" si="11"/>
        <v>319.23961483438342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13097.393849823524</v>
      </c>
      <c r="E49" s="111">
        <v>2438.7611956223395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15536.155045445863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195523.89065119467</v>
      </c>
      <c r="E50" s="401">
        <f t="shared" si="14"/>
        <v>8559.4187532804754</v>
      </c>
      <c r="F50" s="401">
        <f t="shared" si="14"/>
        <v>0</v>
      </c>
      <c r="G50" s="401">
        <f t="shared" si="14"/>
        <v>0.95262388629715389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62.595770262877522</v>
      </c>
      <c r="M50" s="111">
        <f t="shared" si="11"/>
        <v>204146.85779862432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191789.0654120784</v>
      </c>
      <c r="E52" s="112">
        <v>7666.1407822148985</v>
      </c>
      <c r="F52" s="112">
        <v>0</v>
      </c>
      <c r="G52" s="112">
        <v>0.95262388629715389</v>
      </c>
      <c r="H52" s="112">
        <v>0</v>
      </c>
      <c r="I52" s="112">
        <v>0</v>
      </c>
      <c r="J52" s="112">
        <v>0</v>
      </c>
      <c r="K52" s="112">
        <v>0</v>
      </c>
      <c r="L52" s="112">
        <v>62.595770262877522</v>
      </c>
      <c r="M52" s="111">
        <f>SUM(D52:L52)</f>
        <v>199518.75458844248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3591.2009364397968</v>
      </c>
      <c r="E53" s="112">
        <v>893.27797106557477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4484.4789075053714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143.62430267722146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143.62430267722146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4">
        <v>39337.386435185188</v>
      </c>
      <c r="B2" s="494"/>
      <c r="C2" s="494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3"/>
      <c r="C3" s="493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3"/>
      <c r="C5" s="493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3"/>
      <c r="C6" s="493"/>
      <c r="D6" s="140"/>
      <c r="E6" s="142"/>
      <c r="F6" s="142"/>
      <c r="G6" s="142"/>
      <c r="H6" s="147" t="str">
        <f>'A1'!I7</f>
        <v>Turnover in nominal or notional principal amounts in December 2007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3"/>
      <c r="C7" s="493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106774.63063864165</v>
      </c>
      <c r="E13" s="401">
        <f t="shared" si="0"/>
        <v>14579.567264113661</v>
      </c>
      <c r="F13" s="401">
        <f t="shared" si="0"/>
        <v>30605.442281716034</v>
      </c>
      <c r="G13" s="401">
        <f t="shared" si="0"/>
        <v>1873.1183753948196</v>
      </c>
      <c r="H13" s="401">
        <f t="shared" si="0"/>
        <v>2262.7650463994441</v>
      </c>
      <c r="I13" s="401">
        <f t="shared" si="0"/>
        <v>402.85585541358574</v>
      </c>
      <c r="J13" s="401">
        <f t="shared" si="0"/>
        <v>55.16445373894706</v>
      </c>
      <c r="K13" s="401">
        <f t="shared" si="0"/>
        <v>525.44460728086108</v>
      </c>
      <c r="L13" s="111">
        <f t="shared" ref="L13:L22" si="1">SUM(D13:K13)</f>
        <v>157078.98852269902</v>
      </c>
    </row>
    <row r="14" spans="1:17" s="14" customFormat="1" ht="18" customHeight="1">
      <c r="A14" s="30"/>
      <c r="B14" s="31" t="s">
        <v>15</v>
      </c>
      <c r="C14" s="31"/>
      <c r="D14" s="122">
        <v>28308.172139789385</v>
      </c>
      <c r="E14" s="122">
        <v>7588.8348111902715</v>
      </c>
      <c r="F14" s="122">
        <v>15012.305047921</v>
      </c>
      <c r="G14" s="122">
        <v>500.58990394998813</v>
      </c>
      <c r="H14" s="122">
        <v>880.13698251708411</v>
      </c>
      <c r="I14" s="122">
        <v>46.026429812384869</v>
      </c>
      <c r="J14" s="122">
        <v>7.8352371506034704E-2</v>
      </c>
      <c r="K14" s="122">
        <v>16.476069423045839</v>
      </c>
      <c r="L14" s="111">
        <f t="shared" si="1"/>
        <v>52352.619736974666</v>
      </c>
    </row>
    <row r="15" spans="1:17" s="14" customFormat="1" ht="18" customHeight="1">
      <c r="A15" s="30"/>
      <c r="B15" s="31" t="s">
        <v>16</v>
      </c>
      <c r="C15" s="31"/>
      <c r="D15" s="111">
        <v>78466.458498852269</v>
      </c>
      <c r="E15" s="111">
        <v>6990.7324529233892</v>
      </c>
      <c r="F15" s="111">
        <v>15593.137233795034</v>
      </c>
      <c r="G15" s="111">
        <v>1372.5284714448314</v>
      </c>
      <c r="H15" s="111">
        <v>1382.62806388236</v>
      </c>
      <c r="I15" s="111">
        <v>356.82942560120085</v>
      </c>
      <c r="J15" s="111">
        <v>55.086101367441024</v>
      </c>
      <c r="K15" s="111">
        <v>508.96853785781519</v>
      </c>
      <c r="L15" s="111">
        <f t="shared" si="1"/>
        <v>104726.36878572435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69651.772074656183</v>
      </c>
      <c r="E16" s="401">
        <f t="shared" si="2"/>
        <v>5705.3437903084023</v>
      </c>
      <c r="F16" s="401">
        <f t="shared" si="2"/>
        <v>9628.1762374358259</v>
      </c>
      <c r="G16" s="401">
        <f t="shared" si="2"/>
        <v>232.70764277141012</v>
      </c>
      <c r="H16" s="401">
        <f t="shared" si="2"/>
        <v>714.48499616570723</v>
      </c>
      <c r="I16" s="401">
        <f t="shared" si="2"/>
        <v>194.28790094125333</v>
      </c>
      <c r="J16" s="401">
        <f t="shared" si="2"/>
        <v>3.4042320450694143</v>
      </c>
      <c r="K16" s="401">
        <f t="shared" si="2"/>
        <v>665.01773543999207</v>
      </c>
      <c r="L16" s="111">
        <f t="shared" si="1"/>
        <v>86795.194609763828</v>
      </c>
    </row>
    <row r="17" spans="1:14" s="14" customFormat="1" ht="18" customHeight="1">
      <c r="A17" s="30"/>
      <c r="B17" s="31" t="s">
        <v>15</v>
      </c>
      <c r="C17" s="31"/>
      <c r="D17" s="122">
        <v>39441.354846805807</v>
      </c>
      <c r="E17" s="122">
        <v>243.48962420168573</v>
      </c>
      <c r="F17" s="122">
        <v>2352.8185198004194</v>
      </c>
      <c r="G17" s="122">
        <v>45.431173956779524</v>
      </c>
      <c r="H17" s="122">
        <v>43.111115818767438</v>
      </c>
      <c r="I17" s="122">
        <v>2.6180145008630791</v>
      </c>
      <c r="J17" s="122">
        <v>0.83280224499269895</v>
      </c>
      <c r="K17" s="122">
        <v>4.2211607952306069</v>
      </c>
      <c r="L17" s="111">
        <f t="shared" si="1"/>
        <v>42133.87725812455</v>
      </c>
    </row>
    <row r="18" spans="1:14" s="14" customFormat="1" ht="18" customHeight="1">
      <c r="A18" s="30"/>
      <c r="B18" s="31" t="s">
        <v>16</v>
      </c>
      <c r="C18" s="31"/>
      <c r="D18" s="111">
        <v>30210.417227850372</v>
      </c>
      <c r="E18" s="111">
        <v>5461.8541661067165</v>
      </c>
      <c r="F18" s="111">
        <v>7275.3577176354056</v>
      </c>
      <c r="G18" s="111">
        <v>187.27646881463059</v>
      </c>
      <c r="H18" s="111">
        <v>671.37388034693981</v>
      </c>
      <c r="I18" s="111">
        <v>191.66988644039026</v>
      </c>
      <c r="J18" s="111">
        <v>2.5714298000767153</v>
      </c>
      <c r="K18" s="111">
        <v>660.79657464476145</v>
      </c>
      <c r="L18" s="111">
        <f t="shared" si="1"/>
        <v>44661.317351639285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43045.559370614908</v>
      </c>
      <c r="E19" s="401">
        <f t="shared" si="3"/>
        <v>2082.2443584916577</v>
      </c>
      <c r="F19" s="401">
        <f t="shared" si="3"/>
        <v>25450.104201114886</v>
      </c>
      <c r="G19" s="401">
        <f t="shared" si="3"/>
        <v>220.09420444530497</v>
      </c>
      <c r="H19" s="401">
        <f t="shared" si="3"/>
        <v>3908.512967859901</v>
      </c>
      <c r="I19" s="401">
        <f t="shared" si="3"/>
        <v>197.06706804286202</v>
      </c>
      <c r="J19" s="401">
        <f t="shared" si="3"/>
        <v>6.9960351350192473</v>
      </c>
      <c r="K19" s="401">
        <f t="shared" si="3"/>
        <v>154.78625032644067</v>
      </c>
      <c r="L19" s="111">
        <f t="shared" si="1"/>
        <v>75065.364456030991</v>
      </c>
    </row>
    <row r="20" spans="1:14" s="14" customFormat="1" ht="18" customHeight="1">
      <c r="A20" s="30"/>
      <c r="B20" s="31" t="s">
        <v>15</v>
      </c>
      <c r="C20" s="31"/>
      <c r="D20" s="122">
        <v>3836.2277305264001</v>
      </c>
      <c r="E20" s="122">
        <v>145.59617572944194</v>
      </c>
      <c r="F20" s="122">
        <v>616.11578393528987</v>
      </c>
      <c r="G20" s="122">
        <v>105.19632454410319</v>
      </c>
      <c r="H20" s="122">
        <v>32.87700750520326</v>
      </c>
      <c r="I20" s="122">
        <v>17.578358681892219</v>
      </c>
      <c r="J20" s="122">
        <v>5.6559873776659666</v>
      </c>
      <c r="K20" s="122">
        <v>102.0973496865677</v>
      </c>
      <c r="L20" s="111">
        <f t="shared" si="1"/>
        <v>4861.3447179865652</v>
      </c>
    </row>
    <row r="21" spans="1:14" s="14" customFormat="1" ht="18" customHeight="1">
      <c r="A21" s="30"/>
      <c r="B21" s="31" t="s">
        <v>16</v>
      </c>
      <c r="C21" s="31"/>
      <c r="D21" s="111">
        <v>39209.331640088509</v>
      </c>
      <c r="E21" s="111">
        <v>1936.6481827622158</v>
      </c>
      <c r="F21" s="111">
        <v>24833.988417179597</v>
      </c>
      <c r="G21" s="111">
        <v>114.89787990120178</v>
      </c>
      <c r="H21" s="111">
        <v>3875.6359603546975</v>
      </c>
      <c r="I21" s="111">
        <v>179.48870936096981</v>
      </c>
      <c r="J21" s="111">
        <v>1.340047757353281</v>
      </c>
      <c r="K21" s="111">
        <v>52.688900639872969</v>
      </c>
      <c r="L21" s="111">
        <f t="shared" si="1"/>
        <v>70204.01973804443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219471.96208391275</v>
      </c>
      <c r="E22" s="401">
        <f t="shared" si="4"/>
        <v>22367.155412913722</v>
      </c>
      <c r="F22" s="401">
        <f t="shared" si="4"/>
        <v>65683.722720266742</v>
      </c>
      <c r="G22" s="401">
        <f t="shared" si="4"/>
        <v>2325.9202226115349</v>
      </c>
      <c r="H22" s="401">
        <f t="shared" si="4"/>
        <v>6885.763010425052</v>
      </c>
      <c r="I22" s="401">
        <f t="shared" si="4"/>
        <v>794.21082439770112</v>
      </c>
      <c r="J22" s="401">
        <f t="shared" si="4"/>
        <v>65.564720919035722</v>
      </c>
      <c r="K22" s="401">
        <f t="shared" si="4"/>
        <v>1345.248593047294</v>
      </c>
      <c r="L22" s="111">
        <f t="shared" si="1"/>
        <v>318939.54758849379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589.89165510082114</v>
      </c>
      <c r="E25" s="401">
        <f t="shared" si="5"/>
        <v>11.202292234012949</v>
      </c>
      <c r="F25" s="401">
        <f t="shared" si="5"/>
        <v>450.9218277747853</v>
      </c>
      <c r="G25" s="401">
        <f t="shared" si="5"/>
        <v>1.6453315210570829</v>
      </c>
      <c r="H25" s="401">
        <f t="shared" si="5"/>
        <v>1.9162701249701444</v>
      </c>
      <c r="I25" s="401">
        <f t="shared" si="5"/>
        <v>0.87265066047550999</v>
      </c>
      <c r="J25" s="401">
        <f t="shared" si="5"/>
        <v>0</v>
      </c>
      <c r="K25" s="401">
        <f t="shared" si="5"/>
        <v>324.77810983066223</v>
      </c>
      <c r="L25" s="111">
        <f t="shared" ref="L25:L38" si="6">SUM(D25:K25)</f>
        <v>1381.2281372467846</v>
      </c>
    </row>
    <row r="26" spans="1:14" s="14" customFormat="1" ht="18" customHeight="1">
      <c r="A26" s="30"/>
      <c r="B26" s="31" t="s">
        <v>15</v>
      </c>
      <c r="C26" s="12"/>
      <c r="D26" s="122">
        <v>154.65358090396299</v>
      </c>
      <c r="E26" s="122">
        <v>0.50265500768499605</v>
      </c>
      <c r="F26" s="122">
        <v>1.1122414593734697</v>
      </c>
      <c r="G26" s="122">
        <v>5.5676834575478E-2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156.32415420559695</v>
      </c>
    </row>
    <row r="27" spans="1:14" s="14" customFormat="1" ht="18" customHeight="1">
      <c r="A27" s="30"/>
      <c r="B27" s="31" t="s">
        <v>16</v>
      </c>
      <c r="C27" s="31"/>
      <c r="D27" s="111">
        <v>435.23807419685812</v>
      </c>
      <c r="E27" s="111">
        <v>10.699637226327953</v>
      </c>
      <c r="F27" s="111">
        <v>449.80958631541182</v>
      </c>
      <c r="G27" s="111">
        <v>1.589654686481605</v>
      </c>
      <c r="H27" s="111">
        <v>1.9162701249701444</v>
      </c>
      <c r="I27" s="111">
        <v>0.87265066047550999</v>
      </c>
      <c r="J27" s="111">
        <v>0</v>
      </c>
      <c r="K27" s="111">
        <v>324.77810983066223</v>
      </c>
      <c r="L27" s="111">
        <f t="shared" si="6"/>
        <v>1224.9039830411875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2056.071938104029</v>
      </c>
      <c r="E28" s="401">
        <f t="shared" si="7"/>
        <v>94.583271577873219</v>
      </c>
      <c r="F28" s="401">
        <f t="shared" si="7"/>
        <v>317.32253128883599</v>
      </c>
      <c r="G28" s="401">
        <f t="shared" si="7"/>
        <v>1.1755979930490978</v>
      </c>
      <c r="H28" s="401">
        <f t="shared" si="7"/>
        <v>5.5596829852155931</v>
      </c>
      <c r="I28" s="401">
        <f t="shared" si="7"/>
        <v>2.731891358400655</v>
      </c>
      <c r="J28" s="401">
        <f t="shared" si="7"/>
        <v>0</v>
      </c>
      <c r="K28" s="401">
        <f t="shared" si="7"/>
        <v>68.157767575126329</v>
      </c>
      <c r="L28" s="111">
        <f t="shared" si="6"/>
        <v>2545.6026808825304</v>
      </c>
    </row>
    <row r="29" spans="1:14" s="14" customFormat="1" ht="18" customHeight="1">
      <c r="A29" s="30"/>
      <c r="B29" s="31" t="s">
        <v>15</v>
      </c>
      <c r="C29" s="12"/>
      <c r="D29" s="122">
        <v>40.464393157059703</v>
      </c>
      <c r="E29" s="122">
        <v>0.70495312134764765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41.169346278407353</v>
      </c>
    </row>
    <row r="30" spans="1:14" s="14" customFormat="1" ht="18" customHeight="1">
      <c r="A30" s="30"/>
      <c r="B30" s="31" t="s">
        <v>16</v>
      </c>
      <c r="C30" s="31"/>
      <c r="D30" s="111">
        <v>2015.6075449469695</v>
      </c>
      <c r="E30" s="111">
        <v>93.878318456525577</v>
      </c>
      <c r="F30" s="111">
        <v>317.32253128883599</v>
      </c>
      <c r="G30" s="111">
        <v>1.1755979930490978</v>
      </c>
      <c r="H30" s="111">
        <v>5.5596829852155931</v>
      </c>
      <c r="I30" s="111">
        <v>2.731891358400655</v>
      </c>
      <c r="J30" s="111">
        <v>0</v>
      </c>
      <c r="K30" s="111">
        <v>68.157767575126329</v>
      </c>
      <c r="L30" s="111">
        <f t="shared" si="6"/>
        <v>2504.4333346041226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521.91702351241725</v>
      </c>
      <c r="E31" s="401">
        <f t="shared" si="8"/>
        <v>3.2132729386546557</v>
      </c>
      <c r="F31" s="401">
        <f t="shared" si="8"/>
        <v>10.976579384480321</v>
      </c>
      <c r="G31" s="401">
        <f t="shared" si="8"/>
        <v>0.20093780196203698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536.3078136375143</v>
      </c>
    </row>
    <row r="32" spans="1:14" s="14" customFormat="1" ht="18" customHeight="1">
      <c r="A32" s="30"/>
      <c r="B32" s="31" t="s">
        <v>15</v>
      </c>
      <c r="C32" s="12"/>
      <c r="D32" s="122">
        <v>267.87634028380131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267.87634028380131</v>
      </c>
    </row>
    <row r="33" spans="1:15" s="14" customFormat="1" ht="18" customHeight="1">
      <c r="A33" s="30"/>
      <c r="B33" s="31" t="s">
        <v>16</v>
      </c>
      <c r="C33" s="31"/>
      <c r="D33" s="111">
        <v>254.04068322861596</v>
      </c>
      <c r="E33" s="111">
        <v>3.2132729386546557</v>
      </c>
      <c r="F33" s="111">
        <v>10.976579384480321</v>
      </c>
      <c r="G33" s="111">
        <v>0.20093780196203698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268.43147335371299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3167.8806167172675</v>
      </c>
      <c r="E34" s="401">
        <f t="shared" si="9"/>
        <v>108.99883675054082</v>
      </c>
      <c r="F34" s="401">
        <f t="shared" si="9"/>
        <v>779.22093844810161</v>
      </c>
      <c r="G34" s="401">
        <f t="shared" si="9"/>
        <v>3.0218673160682177</v>
      </c>
      <c r="H34" s="401">
        <f t="shared" si="9"/>
        <v>7.4759531101857375</v>
      </c>
      <c r="I34" s="401">
        <f t="shared" si="9"/>
        <v>3.604542018876165</v>
      </c>
      <c r="J34" s="401">
        <f t="shared" si="9"/>
        <v>0</v>
      </c>
      <c r="K34" s="401">
        <f t="shared" si="9"/>
        <v>392.93587740578857</v>
      </c>
      <c r="L34" s="111">
        <f t="shared" si="6"/>
        <v>4463.1386317668284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162.09192710299442</v>
      </c>
      <c r="E36" s="112">
        <v>52.485759843756945</v>
      </c>
      <c r="F36" s="112">
        <v>41.778015292638571</v>
      </c>
      <c r="G36" s="112">
        <v>0.20093780196203698</v>
      </c>
      <c r="H36" s="112">
        <v>0</v>
      </c>
      <c r="I36" s="112">
        <v>1.7698016783113699</v>
      </c>
      <c r="J36" s="112">
        <v>0</v>
      </c>
      <c r="K36" s="112">
        <v>14.709092004328939</v>
      </c>
      <c r="L36" s="111">
        <f t="shared" si="6"/>
        <v>273.03553372399227</v>
      </c>
    </row>
    <row r="37" spans="1:15" s="14" customFormat="1" ht="18" customHeight="1">
      <c r="A37" s="29"/>
      <c r="B37" s="12" t="s">
        <v>22</v>
      </c>
      <c r="C37" s="12"/>
      <c r="D37" s="112">
        <v>3005.7886896142722</v>
      </c>
      <c r="E37" s="112">
        <v>56.513076906783901</v>
      </c>
      <c r="F37" s="112">
        <v>315.55309956840006</v>
      </c>
      <c r="G37" s="112">
        <v>2.8209295141061812</v>
      </c>
      <c r="H37" s="112">
        <v>7.4759531101857375</v>
      </c>
      <c r="I37" s="112">
        <v>1.8347403405647951</v>
      </c>
      <c r="J37" s="112">
        <v>0</v>
      </c>
      <c r="K37" s="112">
        <v>378.22678540145967</v>
      </c>
      <c r="L37" s="111">
        <f t="shared" si="6"/>
        <v>3768.2132744557721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421.88982358706301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421.88982358706301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157957.01504098863</v>
      </c>
      <c r="E41" s="401">
        <f t="shared" si="10"/>
        <v>25810.794813243472</v>
      </c>
      <c r="F41" s="401">
        <f t="shared" si="10"/>
        <v>27067.614877460961</v>
      </c>
      <c r="G41" s="401">
        <f t="shared" si="10"/>
        <v>2262.2726746970425</v>
      </c>
      <c r="H41" s="401">
        <f t="shared" si="10"/>
        <v>10071.479151664767</v>
      </c>
      <c r="I41" s="401">
        <f t="shared" si="10"/>
        <v>1094.0023594288491</v>
      </c>
      <c r="J41" s="401">
        <f t="shared" si="10"/>
        <v>63.542600450882794</v>
      </c>
      <c r="K41" s="401">
        <f t="shared" si="10"/>
        <v>2230.3476621666068</v>
      </c>
      <c r="L41" s="111">
        <f t="shared" ref="L41:L50" si="11">SUM(D41:K41)</f>
        <v>226557.06918010121</v>
      </c>
    </row>
    <row r="42" spans="1:15" s="14" customFormat="1" ht="18" customHeight="1">
      <c r="A42" s="30"/>
      <c r="B42" s="31" t="s">
        <v>15</v>
      </c>
      <c r="C42" s="31"/>
      <c r="D42" s="122">
        <v>54199.473784929971</v>
      </c>
      <c r="E42" s="122">
        <v>12177.813358248015</v>
      </c>
      <c r="F42" s="122">
        <v>12877.178350003924</v>
      </c>
      <c r="G42" s="122">
        <v>422.57635353828425</v>
      </c>
      <c r="H42" s="122">
        <v>3696.7418280653574</v>
      </c>
      <c r="I42" s="122">
        <v>30.166720176422864</v>
      </c>
      <c r="J42" s="122">
        <v>0</v>
      </c>
      <c r="K42" s="122">
        <v>2.1526843767149648</v>
      </c>
      <c r="L42" s="111">
        <f t="shared" si="11"/>
        <v>83406.103079338704</v>
      </c>
    </row>
    <row r="43" spans="1:15" s="14" customFormat="1" ht="18" customHeight="1">
      <c r="A43" s="30"/>
      <c r="B43" s="31" t="s">
        <v>16</v>
      </c>
      <c r="C43" s="31"/>
      <c r="D43" s="111">
        <v>103757.54125605866</v>
      </c>
      <c r="E43" s="111">
        <v>13632.981454995457</v>
      </c>
      <c r="F43" s="111">
        <v>14190.436527457039</v>
      </c>
      <c r="G43" s="111">
        <v>1839.6963211587581</v>
      </c>
      <c r="H43" s="111">
        <v>6374.737323599411</v>
      </c>
      <c r="I43" s="111">
        <v>1063.8356392524263</v>
      </c>
      <c r="J43" s="111">
        <v>63.542600450882794</v>
      </c>
      <c r="K43" s="111">
        <v>2228.1949777898917</v>
      </c>
      <c r="L43" s="111">
        <f t="shared" si="11"/>
        <v>143150.96610076251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61159.142212729275</v>
      </c>
      <c r="E44" s="401">
        <f t="shared" si="12"/>
        <v>12891.423449705813</v>
      </c>
      <c r="F44" s="401">
        <f t="shared" si="12"/>
        <v>1995.4300964252955</v>
      </c>
      <c r="G44" s="401">
        <f t="shared" si="12"/>
        <v>1105.7355511744554</v>
      </c>
      <c r="H44" s="401">
        <f t="shared" si="12"/>
        <v>1297.103337872094</v>
      </c>
      <c r="I44" s="401">
        <f t="shared" si="12"/>
        <v>116.04050776271291</v>
      </c>
      <c r="J44" s="401">
        <f t="shared" si="12"/>
        <v>0.40056548923447899</v>
      </c>
      <c r="K44" s="401">
        <f t="shared" si="12"/>
        <v>1397.3362928869735</v>
      </c>
      <c r="L44" s="111">
        <f t="shared" si="11"/>
        <v>79962.612014045837</v>
      </c>
    </row>
    <row r="45" spans="1:15" s="14" customFormat="1" ht="18" customHeight="1">
      <c r="A45" s="30"/>
      <c r="B45" s="31" t="s">
        <v>15</v>
      </c>
      <c r="C45" s="31"/>
      <c r="D45" s="122">
        <v>26115.663280270288</v>
      </c>
      <c r="E45" s="122">
        <v>866.06896656837421</v>
      </c>
      <c r="F45" s="122">
        <v>269.16316151586329</v>
      </c>
      <c r="G45" s="122">
        <v>209.75688060006794</v>
      </c>
      <c r="H45" s="122">
        <v>15.387469232889003</v>
      </c>
      <c r="I45" s="122">
        <v>2.6214940990739994</v>
      </c>
      <c r="J45" s="122">
        <v>0</v>
      </c>
      <c r="K45" s="122">
        <v>0</v>
      </c>
      <c r="L45" s="111">
        <f t="shared" si="11"/>
        <v>27478.661252286558</v>
      </c>
    </row>
    <row r="46" spans="1:15" s="14" customFormat="1" ht="18" customHeight="1">
      <c r="A46" s="30"/>
      <c r="B46" s="31" t="s">
        <v>16</v>
      </c>
      <c r="C46" s="31"/>
      <c r="D46" s="111">
        <v>35043.478932458987</v>
      </c>
      <c r="E46" s="111">
        <v>12025.354483137438</v>
      </c>
      <c r="F46" s="111">
        <v>1726.2669349094322</v>
      </c>
      <c r="G46" s="111">
        <v>895.97867057438748</v>
      </c>
      <c r="H46" s="111">
        <v>1281.7158686392049</v>
      </c>
      <c r="I46" s="111">
        <v>113.41901366363891</v>
      </c>
      <c r="J46" s="111">
        <v>0.40056548923447899</v>
      </c>
      <c r="K46" s="111">
        <v>1397.3362928869735</v>
      </c>
      <c r="L46" s="111">
        <f t="shared" si="11"/>
        <v>52483.950761759304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12890.029121083417</v>
      </c>
      <c r="E47" s="401">
        <f t="shared" si="13"/>
        <v>2862.2194424266518</v>
      </c>
      <c r="F47" s="401">
        <f t="shared" si="13"/>
        <v>5254.5045617831611</v>
      </c>
      <c r="G47" s="401">
        <f t="shared" si="13"/>
        <v>366.76153398738461</v>
      </c>
      <c r="H47" s="401">
        <f t="shared" si="13"/>
        <v>2353.4798063055923</v>
      </c>
      <c r="I47" s="401">
        <f t="shared" si="13"/>
        <v>408.18553164538042</v>
      </c>
      <c r="J47" s="401">
        <f t="shared" si="13"/>
        <v>0</v>
      </c>
      <c r="K47" s="401">
        <f t="shared" si="13"/>
        <v>130.52950858720317</v>
      </c>
      <c r="L47" s="111">
        <f t="shared" si="11"/>
        <v>24265.709505818788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557.7568831630291</v>
      </c>
      <c r="E48" s="122">
        <v>312.56294566963265</v>
      </c>
      <c r="F48" s="122">
        <v>266.33099181519549</v>
      </c>
      <c r="G48" s="122">
        <v>68.986370077094662</v>
      </c>
      <c r="H48" s="122">
        <v>77.260646469615651</v>
      </c>
      <c r="I48" s="122">
        <v>45.122775413353125</v>
      </c>
      <c r="J48" s="122">
        <v>0</v>
      </c>
      <c r="K48" s="122">
        <v>128.39350858720317</v>
      </c>
      <c r="L48" s="111">
        <f t="shared" si="11"/>
        <v>1456.4141211951239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12332.272237920388</v>
      </c>
      <c r="E49" s="111">
        <v>2549.6564967570193</v>
      </c>
      <c r="F49" s="111">
        <v>4988.1735699679657</v>
      </c>
      <c r="G49" s="111">
        <v>297.77516391028996</v>
      </c>
      <c r="H49" s="111">
        <v>2276.2191598359768</v>
      </c>
      <c r="I49" s="111">
        <v>363.06275623202731</v>
      </c>
      <c r="J49" s="111">
        <v>0</v>
      </c>
      <c r="K49" s="111">
        <v>2.1360000000000001</v>
      </c>
      <c r="L49" s="111">
        <f t="shared" si="11"/>
        <v>22809.295384623667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232006.18637480133</v>
      </c>
      <c r="E50" s="401">
        <f t="shared" si="14"/>
        <v>41564.437705375938</v>
      </c>
      <c r="F50" s="401">
        <f t="shared" si="14"/>
        <v>34317.549535669415</v>
      </c>
      <c r="G50" s="401">
        <f t="shared" si="14"/>
        <v>3734.7697598588825</v>
      </c>
      <c r="H50" s="401">
        <f t="shared" si="14"/>
        <v>13722.062295842454</v>
      </c>
      <c r="I50" s="401">
        <f t="shared" si="14"/>
        <v>1618.2283988369425</v>
      </c>
      <c r="J50" s="401">
        <f t="shared" si="14"/>
        <v>63.943165940117275</v>
      </c>
      <c r="K50" s="401">
        <f t="shared" si="14"/>
        <v>3758.2134636407836</v>
      </c>
      <c r="L50" s="111">
        <f t="shared" si="11"/>
        <v>330785.39069996582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227890.96591717566</v>
      </c>
      <c r="E52" s="112">
        <v>40981.58880809242</v>
      </c>
      <c r="F52" s="112">
        <v>34140.713820187375</v>
      </c>
      <c r="G52" s="112">
        <v>3555.9494097015581</v>
      </c>
      <c r="H52" s="112">
        <v>13619.027499526897</v>
      </c>
      <c r="I52" s="112">
        <v>1598.804168483206</v>
      </c>
      <c r="J52" s="112">
        <v>63.842490330256318</v>
      </c>
      <c r="K52" s="112">
        <v>3562.7457989277036</v>
      </c>
      <c r="L52" s="111">
        <f>SUM(D52:K52)</f>
        <v>325413.63791242515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4028.1459199270021</v>
      </c>
      <c r="E53" s="112">
        <v>582.84889728352925</v>
      </c>
      <c r="F53" s="112">
        <v>176.83571548194496</v>
      </c>
      <c r="G53" s="112">
        <v>178.82035015732066</v>
      </c>
      <c r="H53" s="112">
        <v>103.03479631556976</v>
      </c>
      <c r="I53" s="112">
        <v>19.424230353737979</v>
      </c>
      <c r="J53" s="112">
        <v>0.10067560986095425</v>
      </c>
      <c r="K53" s="112">
        <v>195.46766471308055</v>
      </c>
      <c r="L53" s="111">
        <f>SUM(D53:K53)</f>
        <v>5284.6782498420471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87.074537699463619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87.074537699463619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4">
        <v>39337.364062499997</v>
      </c>
      <c r="B2" s="495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2007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923.08182413297743</v>
      </c>
      <c r="E13" s="401">
        <f t="shared" si="0"/>
        <v>2439.4585433189336</v>
      </c>
      <c r="F13" s="401">
        <f t="shared" si="0"/>
        <v>71.581308976406859</v>
      </c>
      <c r="G13" s="401">
        <f t="shared" si="0"/>
        <v>135.30551912454823</v>
      </c>
      <c r="H13" s="401">
        <f t="shared" si="0"/>
        <v>28.790176154953294</v>
      </c>
      <c r="I13" s="401">
        <f t="shared" si="0"/>
        <v>1.1622626048521993</v>
      </c>
      <c r="J13" s="401">
        <f t="shared" si="0"/>
        <v>8.3784968348224211</v>
      </c>
      <c r="K13" s="401">
        <f t="shared" ref="K13:K21" si="1">SUM(D13:J13)</f>
        <v>3607.7581311474937</v>
      </c>
      <c r="L13" s="402">
        <f t="shared" si="0"/>
        <v>392.36445072939239</v>
      </c>
      <c r="M13" s="401">
        <f t="shared" si="0"/>
        <v>521102.8270401507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175.04109443234529</v>
      </c>
      <c r="E14" s="122">
        <v>539.23085137122882</v>
      </c>
      <c r="F14" s="122">
        <v>8.3054165262428903</v>
      </c>
      <c r="G14" s="122">
        <v>0</v>
      </c>
      <c r="H14" s="122">
        <v>14.56967997319825</v>
      </c>
      <c r="I14" s="122">
        <v>0</v>
      </c>
      <c r="J14" s="122">
        <v>0</v>
      </c>
      <c r="K14" s="122">
        <f t="shared" si="1"/>
        <v>737.14704230301527</v>
      </c>
      <c r="L14" s="388">
        <v>31.220402851738889</v>
      </c>
      <c r="M14" s="122">
        <f>L14+K14+'A2'!L14+'A1'!M14</f>
        <v>287078.49976563908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748.04072970063214</v>
      </c>
      <c r="E15" s="111">
        <v>1900.2276919477049</v>
      </c>
      <c r="F15" s="111">
        <v>63.275892450163965</v>
      </c>
      <c r="G15" s="111">
        <v>135.30551912454823</v>
      </c>
      <c r="H15" s="111">
        <v>14.220496181755045</v>
      </c>
      <c r="I15" s="111">
        <v>1.1622626048521993</v>
      </c>
      <c r="J15" s="111">
        <v>8.3784968348224211</v>
      </c>
      <c r="K15" s="111">
        <f t="shared" si="1"/>
        <v>2870.6110888444787</v>
      </c>
      <c r="L15" s="388">
        <v>361.14404787765352</v>
      </c>
      <c r="M15" s="122">
        <f>L15+K15+'A2'!L15+'A1'!M15</f>
        <v>234024.32727451163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290.77956084294243</v>
      </c>
      <c r="E16" s="401">
        <f t="shared" si="2"/>
        <v>472.4519348768369</v>
      </c>
      <c r="F16" s="401">
        <f t="shared" si="2"/>
        <v>38.013628064415464</v>
      </c>
      <c r="G16" s="401">
        <f t="shared" si="2"/>
        <v>4.8010251050042125</v>
      </c>
      <c r="H16" s="401">
        <f t="shared" si="2"/>
        <v>44.017794122550839</v>
      </c>
      <c r="I16" s="401">
        <f t="shared" si="2"/>
        <v>3.1442418202529758</v>
      </c>
      <c r="J16" s="401">
        <f t="shared" si="2"/>
        <v>24.756741303414582</v>
      </c>
      <c r="K16" s="401">
        <f t="shared" si="1"/>
        <v>877.9649261354175</v>
      </c>
      <c r="L16" s="401">
        <f t="shared" si="2"/>
        <v>368.1619243793993</v>
      </c>
      <c r="M16" s="401">
        <f t="shared" si="2"/>
        <v>221639.74546634342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28.220637933067298</v>
      </c>
      <c r="E17" s="122">
        <v>63.148355471321466</v>
      </c>
      <c r="F17" s="122">
        <v>0.35604383913388182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91.725037243522635</v>
      </c>
      <c r="L17" s="388">
        <v>4.8455303363237334</v>
      </c>
      <c r="M17" s="122">
        <f>L17+K17+'A2'!L17+'A1'!M17</f>
        <v>139905.87292936994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262.55892290987515</v>
      </c>
      <c r="E18" s="111">
        <v>409.30357940551545</v>
      </c>
      <c r="F18" s="111">
        <v>37.657584225281582</v>
      </c>
      <c r="G18" s="111">
        <v>4.8010251050042125</v>
      </c>
      <c r="H18" s="111">
        <v>44.017794122550839</v>
      </c>
      <c r="I18" s="111">
        <v>3.1442418202529758</v>
      </c>
      <c r="J18" s="111">
        <v>24.756741303414582</v>
      </c>
      <c r="K18" s="111">
        <f t="shared" si="1"/>
        <v>786.23988889189491</v>
      </c>
      <c r="L18" s="388">
        <v>363.31639404307555</v>
      </c>
      <c r="M18" s="122">
        <f>L18+K18+'A2'!L18+'A1'!M18</f>
        <v>81733.872536973475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343.58957559923505</v>
      </c>
      <c r="E19" s="401">
        <f t="shared" si="3"/>
        <v>4312.7697875713866</v>
      </c>
      <c r="F19" s="401">
        <f t="shared" si="3"/>
        <v>28.538686974097352</v>
      </c>
      <c r="G19" s="401">
        <f t="shared" si="3"/>
        <v>24.220704287782027</v>
      </c>
      <c r="H19" s="401">
        <f t="shared" si="3"/>
        <v>1.1476493663368709E-3</v>
      </c>
      <c r="I19" s="401">
        <f t="shared" si="3"/>
        <v>0.90825041861010247</v>
      </c>
      <c r="J19" s="401">
        <f t="shared" si="3"/>
        <v>2.9077644674694181</v>
      </c>
      <c r="K19" s="401">
        <f t="shared" si="1"/>
        <v>4712.9359169679474</v>
      </c>
      <c r="L19" s="401">
        <f t="shared" si="3"/>
        <v>391.89225198353665</v>
      </c>
      <c r="M19" s="401">
        <f t="shared" si="3"/>
        <v>218811.53182820798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96.788904054908571</v>
      </c>
      <c r="E20" s="122">
        <v>46.290777691656295</v>
      </c>
      <c r="F20" s="122">
        <v>28.47020632933771</v>
      </c>
      <c r="G20" s="122">
        <v>0.69782692601455087</v>
      </c>
      <c r="H20" s="122">
        <v>1.1476493663368709E-3</v>
      </c>
      <c r="I20" s="122">
        <v>0.90825041861010247</v>
      </c>
      <c r="J20" s="122">
        <v>2.9045208255840507</v>
      </c>
      <c r="K20" s="122">
        <f t="shared" si="1"/>
        <v>176.06163389547763</v>
      </c>
      <c r="L20" s="388">
        <v>220.96976784088812</v>
      </c>
      <c r="M20" s="122">
        <f>L20+K20+'A2'!L20+'A1'!M20</f>
        <v>69562.247509245615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246.80067154432646</v>
      </c>
      <c r="E21" s="111">
        <v>4266.4790098797303</v>
      </c>
      <c r="F21" s="111">
        <v>6.8480644759641551E-2</v>
      </c>
      <c r="G21" s="111">
        <v>23.522877361767478</v>
      </c>
      <c r="H21" s="111">
        <v>0</v>
      </c>
      <c r="I21" s="111">
        <v>0</v>
      </c>
      <c r="J21" s="111">
        <v>3.2436418853676202E-3</v>
      </c>
      <c r="K21" s="111">
        <f t="shared" si="1"/>
        <v>4536.8742830724686</v>
      </c>
      <c r="L21" s="388">
        <v>170.92248414264856</v>
      </c>
      <c r="M21" s="122">
        <f>L21+K21+'A2'!L21+'A1'!M21</f>
        <v>149249.28431896237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1557.450960575155</v>
      </c>
      <c r="E22" s="401">
        <f t="shared" si="4"/>
        <v>7224.6802657671578</v>
      </c>
      <c r="F22" s="401">
        <f t="shared" si="4"/>
        <v>138.13362401491969</v>
      </c>
      <c r="G22" s="401">
        <f t="shared" si="4"/>
        <v>164.32724851733445</v>
      </c>
      <c r="H22" s="401">
        <f t="shared" si="4"/>
        <v>72.809117926870471</v>
      </c>
      <c r="I22" s="401">
        <f t="shared" si="4"/>
        <v>5.2147548437152782</v>
      </c>
      <c r="J22" s="401">
        <f t="shared" si="4"/>
        <v>36.04300260570642</v>
      </c>
      <c r="K22" s="401">
        <f t="shared" si="4"/>
        <v>9198.6589742508586</v>
      </c>
      <c r="L22" s="401">
        <f t="shared" si="4"/>
        <v>1152.4186270923283</v>
      </c>
      <c r="M22" s="401">
        <f t="shared" si="4"/>
        <v>961554.10433470202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0.57669761840182354</v>
      </c>
      <c r="F25" s="401">
        <f t="shared" si="5"/>
        <v>3.8911601111655352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4.4678577295673589</v>
      </c>
      <c r="L25" s="401">
        <f t="shared" si="5"/>
        <v>192.24516449113904</v>
      </c>
      <c r="M25" s="401">
        <f t="shared" si="5"/>
        <v>14019.25043314289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2727.16713709025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0.57669761840182354</v>
      </c>
      <c r="F27" s="111">
        <v>3.8911601111655352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4.4678577295673589</v>
      </c>
      <c r="L27" s="388">
        <v>192.24516449113904</v>
      </c>
      <c r="M27" s="122">
        <f>L27+K27+'A2'!L27+'A1'!M27</f>
        <v>11292.08329605264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1.0141813273877722</v>
      </c>
      <c r="E28" s="401">
        <f t="shared" si="7"/>
        <v>0.72409228844744755</v>
      </c>
      <c r="F28" s="401">
        <f t="shared" si="7"/>
        <v>0.21581518628121699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1.4665982928334098</v>
      </c>
      <c r="K28" s="401">
        <f t="shared" si="6"/>
        <v>3.4206870949498462</v>
      </c>
      <c r="L28" s="401">
        <f t="shared" si="7"/>
        <v>34.812182933979862</v>
      </c>
      <c r="M28" s="401">
        <f t="shared" si="7"/>
        <v>19053.753123931951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0.1448217399876125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0.1448217399876125</v>
      </c>
      <c r="L29" s="388">
        <v>0</v>
      </c>
      <c r="M29" s="122">
        <f>L29+K29+'A2'!L29+'A1'!M29</f>
        <v>11658.338779667836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0.86935958740015984</v>
      </c>
      <c r="E30" s="111">
        <v>0.72409228844744755</v>
      </c>
      <c r="F30" s="111">
        <v>0.21581518628121699</v>
      </c>
      <c r="G30" s="111">
        <v>0</v>
      </c>
      <c r="H30" s="111">
        <v>0</v>
      </c>
      <c r="I30" s="111">
        <v>0</v>
      </c>
      <c r="J30" s="111">
        <v>1.4665982928334098</v>
      </c>
      <c r="K30" s="122">
        <f t="shared" si="6"/>
        <v>3.2758653549622343</v>
      </c>
      <c r="L30" s="388">
        <v>34.812182933979862</v>
      </c>
      <c r="M30" s="122">
        <f>L30+K30+'A2'!L30+'A1'!M30</f>
        <v>7395.4143442641152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0.28889852894059798</v>
      </c>
      <c r="E31" s="401">
        <f t="shared" si="8"/>
        <v>14.450138539950364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14.739037068890962</v>
      </c>
      <c r="L31" s="401">
        <f t="shared" si="8"/>
        <v>96.087381556616791</v>
      </c>
      <c r="M31" s="401">
        <f t="shared" si="8"/>
        <v>8516.9627114460091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27.42921702703363</v>
      </c>
      <c r="M32" s="122">
        <f>L32+K32+'A2'!L32+'A1'!M32</f>
        <v>4559.7828798171722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0.28889852894059798</v>
      </c>
      <c r="E33" s="111">
        <v>14.450138539950364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14.739037068890962</v>
      </c>
      <c r="L33" s="388">
        <v>68.658164529583161</v>
      </c>
      <c r="M33" s="122">
        <f>L33+K33+'A2'!L33+'A1'!M33</f>
        <v>3957.1798316288368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1.3030798563283703</v>
      </c>
      <c r="E34" s="401">
        <f t="shared" si="9"/>
        <v>15.750928446799636</v>
      </c>
      <c r="F34" s="401">
        <f t="shared" si="9"/>
        <v>4.1069752974467519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1.4665982928334098</v>
      </c>
      <c r="K34" s="401">
        <f t="shared" si="9"/>
        <v>22.627581893408166</v>
      </c>
      <c r="L34" s="401">
        <f t="shared" si="9"/>
        <v>323.14472898173568</v>
      </c>
      <c r="M34" s="401">
        <f t="shared" si="9"/>
        <v>41589.966268520846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8.215344041641826</v>
      </c>
      <c r="M36" s="122">
        <f>L36+K36+'A2'!L36+'A1'!M36</f>
        <v>4362.6565437838171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1.3030798563283703</v>
      </c>
      <c r="E37" s="112">
        <v>15.750928446799636</v>
      </c>
      <c r="F37" s="112">
        <v>4.1069752974467519</v>
      </c>
      <c r="G37" s="112">
        <v>0</v>
      </c>
      <c r="H37" s="112">
        <v>0</v>
      </c>
      <c r="I37" s="112">
        <v>0</v>
      </c>
      <c r="J37" s="122">
        <v>1.4665982928334098</v>
      </c>
      <c r="K37" s="122">
        <f>SUM(D37:J37)</f>
        <v>22.62758189340817</v>
      </c>
      <c r="L37" s="392">
        <v>314.92938494009394</v>
      </c>
      <c r="M37" s="122">
        <f>L37+K37+'A2'!L37+'A1'!M37</f>
        <v>35136.680512371364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2090.6292123656931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7.2608168640924537</v>
      </c>
      <c r="E41" s="401">
        <f t="shared" si="10"/>
        <v>11396.879678871494</v>
      </c>
      <c r="F41" s="401">
        <f t="shared" si="10"/>
        <v>30.592432660811387</v>
      </c>
      <c r="G41" s="401">
        <f t="shared" si="10"/>
        <v>214.00945678026781</v>
      </c>
      <c r="H41" s="401">
        <f t="shared" si="10"/>
        <v>0</v>
      </c>
      <c r="I41" s="401">
        <f t="shared" si="10"/>
        <v>0.88382938619310658</v>
      </c>
      <c r="J41" s="401">
        <f t="shared" si="10"/>
        <v>0</v>
      </c>
      <c r="K41" s="401">
        <f t="shared" ref="K41:K49" si="11">SUM(D41:J41)</f>
        <v>11649.626214562859</v>
      </c>
      <c r="L41" s="401">
        <f t="shared" si="10"/>
        <v>1474.13376920779</v>
      </c>
      <c r="M41" s="401">
        <f t="shared" si="10"/>
        <v>373984.10742643953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4.3287088324315546</v>
      </c>
      <c r="E42" s="122">
        <v>4544.0905144183162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4548.4192232507476</v>
      </c>
      <c r="L42" s="388">
        <v>227.38750725006071</v>
      </c>
      <c r="M42" s="122">
        <f>L42+K42+'A2'!L42+'A1'!M42</f>
        <v>187081.2057087188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2.9321080316608992</v>
      </c>
      <c r="E43" s="111">
        <v>6852.7891644531783</v>
      </c>
      <c r="F43" s="111">
        <v>30.592432660811387</v>
      </c>
      <c r="G43" s="111">
        <v>214.00945678026781</v>
      </c>
      <c r="H43" s="111">
        <v>0</v>
      </c>
      <c r="I43" s="111">
        <v>0.88382938619310658</v>
      </c>
      <c r="J43" s="111">
        <v>0</v>
      </c>
      <c r="K43" s="122">
        <f t="shared" si="11"/>
        <v>7101.2069913121113</v>
      </c>
      <c r="L43" s="388">
        <v>1246.7462619577293</v>
      </c>
      <c r="M43" s="122">
        <f>L43+K43+'A2'!L43+'A1'!M43</f>
        <v>186902.90171772076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15.19289663066381</v>
      </c>
      <c r="E44" s="401">
        <f t="shared" si="12"/>
        <v>258.88592738629819</v>
      </c>
      <c r="F44" s="401">
        <f t="shared" si="12"/>
        <v>50.006671764746315</v>
      </c>
      <c r="G44" s="401">
        <f t="shared" si="12"/>
        <v>0.147108919463252</v>
      </c>
      <c r="H44" s="401">
        <f t="shared" si="12"/>
        <v>0</v>
      </c>
      <c r="I44" s="401">
        <f t="shared" si="12"/>
        <v>6.5241479727835676</v>
      </c>
      <c r="J44" s="401">
        <f t="shared" si="12"/>
        <v>0.72340785573102473</v>
      </c>
      <c r="K44" s="401">
        <f t="shared" si="11"/>
        <v>331.4801605296862</v>
      </c>
      <c r="L44" s="401">
        <f t="shared" si="12"/>
        <v>699.0298503713525</v>
      </c>
      <c r="M44" s="401">
        <f t="shared" si="12"/>
        <v>134981.30690072328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5.0643275524553264</v>
      </c>
      <c r="E45" s="122">
        <v>5.5114859628372246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10.575813515292552</v>
      </c>
      <c r="L45" s="388">
        <v>0</v>
      </c>
      <c r="M45" s="122">
        <f>L45+K45+'A2'!L45+'A1'!M45</f>
        <v>73411.536180110867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10.128569078208484</v>
      </c>
      <c r="E46" s="111">
        <v>253.37444142346095</v>
      </c>
      <c r="F46" s="111">
        <v>50.006671764746315</v>
      </c>
      <c r="G46" s="111">
        <v>0.147108919463252</v>
      </c>
      <c r="H46" s="111">
        <v>0</v>
      </c>
      <c r="I46" s="111">
        <v>6.5241479727835676</v>
      </c>
      <c r="J46" s="111">
        <v>0.72340785573102473</v>
      </c>
      <c r="K46" s="122">
        <f t="shared" si="11"/>
        <v>320.90434701439364</v>
      </c>
      <c r="L46" s="388">
        <v>699.0298503713525</v>
      </c>
      <c r="M46" s="122">
        <f>L46+K46+'A2'!L46+'A1'!M46</f>
        <v>61569.770720612411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34.714838537452813</v>
      </c>
      <c r="E47" s="401">
        <f t="shared" si="13"/>
        <v>3513.3529116934856</v>
      </c>
      <c r="F47" s="401">
        <f t="shared" si="13"/>
        <v>26.939062321285153</v>
      </c>
      <c r="G47" s="401">
        <f t="shared" si="13"/>
        <v>5.8799944534825652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3580.8868070057065</v>
      </c>
      <c r="L47" s="401">
        <f>SUM(L48:L49)</f>
        <v>289.08643454352421</v>
      </c>
      <c r="M47" s="401">
        <f>SUM(M48:M49)</f>
        <v>43991.077407648263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31.677862702700661</v>
      </c>
      <c r="E48" s="122">
        <v>140.74880926254289</v>
      </c>
      <c r="F48" s="122">
        <v>26.939062321285153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199.36573428652869</v>
      </c>
      <c r="L48" s="388">
        <v>95.494639425040333</v>
      </c>
      <c r="M48" s="122">
        <f>L48+K48+'A2'!L48+'A1'!M48</f>
        <v>2070.5141097410765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3.0369758347521492</v>
      </c>
      <c r="E49" s="111">
        <v>3372.6041024309425</v>
      </c>
      <c r="F49" s="111">
        <v>0</v>
      </c>
      <c r="G49" s="111">
        <v>5.8799944534825652</v>
      </c>
      <c r="H49" s="111">
        <v>0</v>
      </c>
      <c r="I49" s="111">
        <v>0</v>
      </c>
      <c r="J49" s="111">
        <v>0</v>
      </c>
      <c r="K49" s="122">
        <f t="shared" si="11"/>
        <v>3381.521072719177</v>
      </c>
      <c r="L49" s="388">
        <v>193.59179511848387</v>
      </c>
      <c r="M49" s="122">
        <f>L49+K49+'A2'!L49+'A1'!M49</f>
        <v>41920.563297907189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57.168552032209078</v>
      </c>
      <c r="E50" s="401">
        <f t="shared" si="14"/>
        <v>15169.118517951278</v>
      </c>
      <c r="F50" s="401">
        <f t="shared" si="14"/>
        <v>107.53816674684285</v>
      </c>
      <c r="G50" s="401">
        <f t="shared" si="14"/>
        <v>220.03656015321363</v>
      </c>
      <c r="H50" s="401">
        <f t="shared" si="14"/>
        <v>0</v>
      </c>
      <c r="I50" s="401">
        <f t="shared" si="14"/>
        <v>7.407977358976674</v>
      </c>
      <c r="J50" s="401">
        <f t="shared" si="14"/>
        <v>0.72340785573102473</v>
      </c>
      <c r="K50" s="401">
        <f t="shared" si="14"/>
        <v>15561.993182098251</v>
      </c>
      <c r="L50" s="401">
        <f t="shared" si="14"/>
        <v>2462.2500541226668</v>
      </c>
      <c r="M50" s="401">
        <f t="shared" si="14"/>
        <v>552956.4917348111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56.951755138285925</v>
      </c>
      <c r="E52" s="112">
        <v>14751.83029109282</v>
      </c>
      <c r="F52" s="112">
        <v>82.794636649843795</v>
      </c>
      <c r="G52" s="112">
        <v>212.82309156982532</v>
      </c>
      <c r="H52" s="112">
        <v>0</v>
      </c>
      <c r="I52" s="112">
        <v>7.407977358976674</v>
      </c>
      <c r="J52" s="122">
        <v>0.72340785573102473</v>
      </c>
      <c r="K52" s="122">
        <f>SUM(D52:J52)</f>
        <v>15112.531159665481</v>
      </c>
      <c r="L52" s="392">
        <v>2302.595607565399</v>
      </c>
      <c r="M52" s="122">
        <f>L52+K52+'A2'!L52+'A1'!M52</f>
        <v>542347.51926809852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0.2167968939231395</v>
      </c>
      <c r="E53" s="112">
        <v>417.28822685845216</v>
      </c>
      <c r="F53" s="112">
        <v>24.743530096999098</v>
      </c>
      <c r="G53" s="112">
        <v>7.213468583388325</v>
      </c>
      <c r="H53" s="112">
        <v>0</v>
      </c>
      <c r="I53" s="112">
        <v>0</v>
      </c>
      <c r="J53" s="122">
        <v>0</v>
      </c>
      <c r="K53" s="122">
        <f>SUM(D53:J53)</f>
        <v>449.46202243276269</v>
      </c>
      <c r="L53" s="392">
        <v>159.65444655726779</v>
      </c>
      <c r="M53" s="122">
        <f>L53+K53+'A2'!L53+'A1'!M53</f>
        <v>10378.27362633745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230.6988403766851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4">
        <v>39337.350324074076</v>
      </c>
      <c r="B2" s="495"/>
      <c r="C2" s="495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497"/>
      <c r="C3" s="498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6"/>
      <c r="C4" s="496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6"/>
      <c r="C5" s="496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2007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5" t="s">
        <v>65</v>
      </c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7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7.9865195494101826</v>
      </c>
      <c r="O13" s="401">
        <f t="shared" si="0"/>
        <v>15.217443309403654</v>
      </c>
      <c r="P13" s="401">
        <f t="shared" si="0"/>
        <v>0.98307991841883202</v>
      </c>
      <c r="Q13" s="401">
        <f t="shared" si="0"/>
        <v>0</v>
      </c>
      <c r="R13" s="401">
        <f t="shared" si="0"/>
        <v>3.0939999999999999</v>
      </c>
      <c r="S13" s="401">
        <f t="shared" si="0"/>
        <v>0.04</v>
      </c>
      <c r="T13" s="401">
        <f t="shared" si="0"/>
        <v>0</v>
      </c>
      <c r="U13" s="401">
        <f t="shared" si="0"/>
        <v>7.0267655571196394E-2</v>
      </c>
      <c r="V13" s="401">
        <f t="shared" si="0"/>
        <v>0.496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0.77200000000000002</v>
      </c>
      <c r="AB13" s="401">
        <f t="shared" si="0"/>
        <v>0</v>
      </c>
      <c r="AC13" s="401">
        <f t="shared" si="0"/>
        <v>116.42521330443066</v>
      </c>
      <c r="AD13" s="401">
        <f t="shared" si="0"/>
        <v>301.51238183090572</v>
      </c>
      <c r="AE13" s="401">
        <f t="shared" si="0"/>
        <v>0</v>
      </c>
      <c r="AF13" s="401">
        <f t="shared" si="0"/>
        <v>0</v>
      </c>
      <c r="AG13" s="401">
        <f t="shared" si="0"/>
        <v>10.893269070372268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38.091579175444515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114.49164523223479</v>
      </c>
      <c r="AR13" s="401">
        <f t="shared" si="0"/>
        <v>709.66464034239073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9.8308241070058242E-2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2E-3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46.459892382412356</v>
      </c>
      <c r="AD14" s="111">
        <v>8.48</v>
      </c>
      <c r="AE14" s="111">
        <v>0</v>
      </c>
      <c r="AF14" s="111">
        <v>0</v>
      </c>
      <c r="AG14" s="111">
        <v>4.0944004978790999E-2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25.021764312176295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7.9865195494101826</v>
      </c>
      <c r="O15" s="111">
        <v>15.119135068333597</v>
      </c>
      <c r="P15" s="111">
        <v>0.98307991841883202</v>
      </c>
      <c r="Q15" s="111">
        <v>0</v>
      </c>
      <c r="R15" s="111">
        <v>3.0939999999999999</v>
      </c>
      <c r="S15" s="111">
        <v>0.04</v>
      </c>
      <c r="T15" s="111">
        <v>0</v>
      </c>
      <c r="U15" s="111">
        <v>7.0267655571196394E-2</v>
      </c>
      <c r="V15" s="111">
        <v>0.49399999999999999</v>
      </c>
      <c r="W15" s="111">
        <v>0</v>
      </c>
      <c r="X15" s="111">
        <v>0</v>
      </c>
      <c r="Y15" s="111">
        <v>0</v>
      </c>
      <c r="Z15" s="111">
        <v>0</v>
      </c>
      <c r="AA15" s="111">
        <v>0.77200000000000002</v>
      </c>
      <c r="AB15" s="111">
        <v>0</v>
      </c>
      <c r="AC15" s="111">
        <v>69.965320922018307</v>
      </c>
      <c r="AD15" s="111">
        <v>293.03238183090571</v>
      </c>
      <c r="AE15" s="111">
        <v>0</v>
      </c>
      <c r="AF15" s="111">
        <v>0</v>
      </c>
      <c r="AG15" s="111">
        <v>10.852325065393478</v>
      </c>
      <c r="AH15" s="111">
        <v>0</v>
      </c>
      <c r="AI15" s="111">
        <v>0</v>
      </c>
      <c r="AJ15" s="111">
        <v>0</v>
      </c>
      <c r="AK15" s="111">
        <v>0</v>
      </c>
      <c r="AL15" s="111">
        <v>38.091579175444515</v>
      </c>
      <c r="AM15" s="111">
        <v>0</v>
      </c>
      <c r="AN15" s="111">
        <v>0</v>
      </c>
      <c r="AO15" s="111">
        <v>0</v>
      </c>
      <c r="AP15" s="111">
        <v>0</v>
      </c>
      <c r="AQ15" s="111">
        <v>114.49164523223479</v>
      </c>
      <c r="AR15" s="133">
        <v>684.64287603021444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0.21357817823080766</v>
      </c>
      <c r="P16" s="401">
        <f t="shared" si="1"/>
        <v>0</v>
      </c>
      <c r="Q16" s="401">
        <f t="shared" si="1"/>
        <v>0</v>
      </c>
      <c r="R16" s="401">
        <f t="shared" si="1"/>
        <v>0.04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16.671918766872619</v>
      </c>
      <c r="AD16" s="401">
        <f t="shared" si="1"/>
        <v>31.512</v>
      </c>
      <c r="AE16" s="401">
        <f t="shared" si="1"/>
        <v>0</v>
      </c>
      <c r="AF16" s="401">
        <f t="shared" si="1"/>
        <v>0</v>
      </c>
      <c r="AG16" s="401">
        <f t="shared" si="1"/>
        <v>2.6676932908087374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0.24161947661787428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1416.1970123817521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6.3674686990013596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13.014652646293577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0.21357817823080766</v>
      </c>
      <c r="P18" s="111">
        <v>0</v>
      </c>
      <c r="Q18" s="111">
        <v>0</v>
      </c>
      <c r="R18" s="111">
        <v>0.04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10.304450067871258</v>
      </c>
      <c r="AD18" s="111">
        <v>31.512</v>
      </c>
      <c r="AE18" s="111">
        <v>0</v>
      </c>
      <c r="AF18" s="111">
        <v>0</v>
      </c>
      <c r="AG18" s="111">
        <v>2.6676932908087374</v>
      </c>
      <c r="AH18" s="111">
        <v>0</v>
      </c>
      <c r="AI18" s="111">
        <v>0</v>
      </c>
      <c r="AJ18" s="111">
        <v>0</v>
      </c>
      <c r="AK18" s="111">
        <v>0</v>
      </c>
      <c r="AL18" s="111">
        <v>0.24161947661787428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1403.1823597354585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1.595496295813332E-3</v>
      </c>
      <c r="M19" s="401">
        <f t="shared" si="2"/>
        <v>0</v>
      </c>
      <c r="N19" s="401">
        <f t="shared" si="2"/>
        <v>519.17344452720977</v>
      </c>
      <c r="O19" s="401">
        <f t="shared" si="2"/>
        <v>7.99248055664573</v>
      </c>
      <c r="P19" s="401">
        <f t="shared" si="2"/>
        <v>8.5404913750233586E-3</v>
      </c>
      <c r="Q19" s="401">
        <f t="shared" si="2"/>
        <v>0</v>
      </c>
      <c r="R19" s="401">
        <f t="shared" si="2"/>
        <v>0.04</v>
      </c>
      <c r="S19" s="401">
        <f t="shared" si="2"/>
        <v>3.2542702177608594E-2</v>
      </c>
      <c r="T19" s="401">
        <f t="shared" si="2"/>
        <v>0</v>
      </c>
      <c r="U19" s="401">
        <f t="shared" si="2"/>
        <v>0</v>
      </c>
      <c r="V19" s="401">
        <f t="shared" si="2"/>
        <v>4.0000000000000001E-3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167.26295277319076</v>
      </c>
      <c r="AD19" s="401">
        <f t="shared" si="2"/>
        <v>32.909622461270999</v>
      </c>
      <c r="AE19" s="401">
        <f t="shared" si="2"/>
        <v>0</v>
      </c>
      <c r="AF19" s="401">
        <f t="shared" si="2"/>
        <v>0</v>
      </c>
      <c r="AG19" s="401">
        <f t="shared" si="2"/>
        <v>24.709011951250496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0.36119870584614633</v>
      </c>
      <c r="AM19" s="401">
        <f t="shared" si="2"/>
        <v>0</v>
      </c>
      <c r="AN19" s="401">
        <f t="shared" si="2"/>
        <v>0.2</v>
      </c>
      <c r="AO19" s="401">
        <f t="shared" si="2"/>
        <v>0</v>
      </c>
      <c r="AP19" s="401">
        <f t="shared" si="2"/>
        <v>0</v>
      </c>
      <c r="AQ19" s="401">
        <f t="shared" si="2"/>
        <v>3.8940000000000001</v>
      </c>
      <c r="AR19" s="401">
        <f t="shared" si="2"/>
        <v>667.73660004843646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1.595496295813332E-3</v>
      </c>
      <c r="M20" s="111">
        <v>0</v>
      </c>
      <c r="N20" s="111">
        <v>182.20427169912489</v>
      </c>
      <c r="O20" s="111">
        <v>7.8204543496154422</v>
      </c>
      <c r="P20" s="111">
        <v>8.5404913750233586E-3</v>
      </c>
      <c r="Q20" s="111">
        <v>0</v>
      </c>
      <c r="R20" s="111">
        <v>0.04</v>
      </c>
      <c r="S20" s="111">
        <v>0</v>
      </c>
      <c r="T20" s="111">
        <v>0</v>
      </c>
      <c r="U20" s="111">
        <v>0</v>
      </c>
      <c r="V20" s="111">
        <v>4.0000000000000001E-3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5.7781016509142189</v>
      </c>
      <c r="AD20" s="111">
        <v>17.472000000000001</v>
      </c>
      <c r="AE20" s="111">
        <v>0</v>
      </c>
      <c r="AF20" s="111">
        <v>0</v>
      </c>
      <c r="AG20" s="111">
        <v>8.4810119512504958</v>
      </c>
      <c r="AH20" s="111">
        <v>0</v>
      </c>
      <c r="AI20" s="111">
        <v>0</v>
      </c>
      <c r="AJ20" s="111">
        <v>0</v>
      </c>
      <c r="AK20" s="111">
        <v>0</v>
      </c>
      <c r="AL20" s="111">
        <v>0.36119870584614633</v>
      </c>
      <c r="AM20" s="111">
        <v>0</v>
      </c>
      <c r="AN20" s="111">
        <v>0.2</v>
      </c>
      <c r="AO20" s="111">
        <v>0</v>
      </c>
      <c r="AP20" s="111">
        <v>0</v>
      </c>
      <c r="AQ20" s="111">
        <v>3.8940000000000001</v>
      </c>
      <c r="AR20" s="133">
        <v>657.32728057427028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336.96917282808482</v>
      </c>
      <c r="O21" s="111">
        <v>0.1720262070302874</v>
      </c>
      <c r="P21" s="111">
        <v>0</v>
      </c>
      <c r="Q21" s="111">
        <v>0</v>
      </c>
      <c r="R21" s="111">
        <v>0</v>
      </c>
      <c r="S21" s="111">
        <v>3.2542702177608594E-2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161.48485112227655</v>
      </c>
      <c r="AD21" s="111">
        <v>15.437622461270999</v>
      </c>
      <c r="AE21" s="111">
        <v>0</v>
      </c>
      <c r="AF21" s="111">
        <v>0</v>
      </c>
      <c r="AG21" s="111">
        <v>16.228000000000002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10.40931947416615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1.595496295813332E-3</v>
      </c>
      <c r="M22" s="401">
        <f t="shared" si="3"/>
        <v>0</v>
      </c>
      <c r="N22" s="401">
        <f t="shared" si="3"/>
        <v>527.15996407661999</v>
      </c>
      <c r="O22" s="401">
        <f t="shared" si="3"/>
        <v>23.423502044280191</v>
      </c>
      <c r="P22" s="401">
        <f t="shared" si="3"/>
        <v>0.99162040979385535</v>
      </c>
      <c r="Q22" s="401">
        <f t="shared" si="3"/>
        <v>0</v>
      </c>
      <c r="R22" s="401">
        <f t="shared" si="3"/>
        <v>3.1739999999999999</v>
      </c>
      <c r="S22" s="401">
        <f t="shared" si="3"/>
        <v>7.2542702177608595E-2</v>
      </c>
      <c r="T22" s="401">
        <f t="shared" si="3"/>
        <v>0</v>
      </c>
      <c r="U22" s="401">
        <f t="shared" si="3"/>
        <v>7.0267655571196394E-2</v>
      </c>
      <c r="V22" s="401">
        <f t="shared" si="3"/>
        <v>0.5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0.77200000000000002</v>
      </c>
      <c r="AB22" s="401">
        <f t="shared" si="3"/>
        <v>0</v>
      </c>
      <c r="AC22" s="401">
        <f t="shared" si="3"/>
        <v>300.36008484449405</v>
      </c>
      <c r="AD22" s="401">
        <f t="shared" si="3"/>
        <v>365.93400429217672</v>
      </c>
      <c r="AE22" s="401">
        <f t="shared" si="3"/>
        <v>0</v>
      </c>
      <c r="AF22" s="401">
        <f t="shared" si="3"/>
        <v>0</v>
      </c>
      <c r="AG22" s="401">
        <f t="shared" si="3"/>
        <v>38.269974312431501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38.694397357908535</v>
      </c>
      <c r="AM22" s="401">
        <f t="shared" si="3"/>
        <v>0</v>
      </c>
      <c r="AN22" s="401">
        <f t="shared" si="3"/>
        <v>0.2</v>
      </c>
      <c r="AO22" s="401">
        <f t="shared" si="3"/>
        <v>0</v>
      </c>
      <c r="AP22" s="401">
        <f t="shared" si="3"/>
        <v>0</v>
      </c>
      <c r="AQ22" s="401">
        <f t="shared" si="3"/>
        <v>118.38564523223479</v>
      </c>
      <c r="AR22" s="401">
        <f t="shared" si="3"/>
        <v>2793.5982527725791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5.0579601558989395</v>
      </c>
      <c r="AD25" s="401">
        <f t="shared" si="4"/>
        <v>38.925484123216314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20.638387436250301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20.638387436250301</v>
      </c>
      <c r="AR25" s="401">
        <f t="shared" si="4"/>
        <v>624.00821966132469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5.0579601558989395</v>
      </c>
      <c r="AD27" s="111">
        <v>38.925484123216314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20.638387436250301</v>
      </c>
      <c r="AM27" s="111">
        <v>0</v>
      </c>
      <c r="AN27" s="111">
        <v>0</v>
      </c>
      <c r="AO27" s="111">
        <v>0</v>
      </c>
      <c r="AP27" s="111">
        <v>0</v>
      </c>
      <c r="AQ27" s="111">
        <v>20.638387436250301</v>
      </c>
      <c r="AR27" s="133">
        <v>624.00821966132469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0.308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138.94073173591943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0.308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138.94073173591943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384.34952622646716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109.71686810813452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274.63265811833264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384.34952622646716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5.0579601558989395</v>
      </c>
      <c r="AD34" s="401">
        <f t="shared" si="7"/>
        <v>39.233484123216314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20.638387436250301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20.638387436250301</v>
      </c>
      <c r="AR34" s="401">
        <f t="shared" si="7"/>
        <v>762.94895139724417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23.283596078954709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7.8561840086578796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384.34952622646711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5.0579601558989395</v>
      </c>
      <c r="AD37" s="112">
        <v>15.949888044261611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20.638387436250301</v>
      </c>
      <c r="AM37" s="112">
        <v>0</v>
      </c>
      <c r="AN37" s="112">
        <v>0</v>
      </c>
      <c r="AO37" s="112">
        <v>0</v>
      </c>
      <c r="AP37" s="112">
        <v>0</v>
      </c>
      <c r="AQ37" s="112">
        <v>20.638387436250301</v>
      </c>
      <c r="AR37" s="133">
        <v>755.09276738858603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188.565</v>
      </c>
      <c r="O41" s="401">
        <f t="shared" si="8"/>
        <v>33.799631826521143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32.675403043316706</v>
      </c>
      <c r="AB41" s="401">
        <f t="shared" si="8"/>
        <v>0</v>
      </c>
      <c r="AC41" s="401">
        <f t="shared" si="8"/>
        <v>898.86992960244015</v>
      </c>
      <c r="AD41" s="401">
        <f t="shared" si="8"/>
        <v>144.3662751172939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52.913849709716175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248.98879225816671</v>
      </c>
      <c r="AR41" s="401">
        <f t="shared" si="8"/>
        <v>3578.4363190247332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452.62233012340641</v>
      </c>
      <c r="AD42" s="111">
        <v>0.314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3.99136875342993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188.565</v>
      </c>
      <c r="O43" s="111">
        <v>33.799631826521143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32.675403043316706</v>
      </c>
      <c r="AB43" s="111">
        <v>0</v>
      </c>
      <c r="AC43" s="111">
        <v>446.24759947903374</v>
      </c>
      <c r="AD43" s="111">
        <v>144.0522751172939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52.913849709716175</v>
      </c>
      <c r="AM43" s="111">
        <v>0</v>
      </c>
      <c r="AN43" s="111">
        <v>0</v>
      </c>
      <c r="AO43" s="111">
        <v>0</v>
      </c>
      <c r="AP43" s="111">
        <v>0</v>
      </c>
      <c r="AQ43" s="111">
        <v>248.98879225816671</v>
      </c>
      <c r="AR43" s="133">
        <v>3574.4449502713032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195.785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1120.0557338447536</v>
      </c>
      <c r="AD44" s="401">
        <f t="shared" si="9"/>
        <v>16.917999999999999</v>
      </c>
      <c r="AE44" s="401">
        <f t="shared" si="9"/>
        <v>0</v>
      </c>
      <c r="AF44" s="401">
        <f t="shared" si="9"/>
        <v>0</v>
      </c>
      <c r="AG44" s="401">
        <f t="shared" si="9"/>
        <v>7.0000000000000007E-2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9.9913331095519198E-2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1463.1907543095601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195.785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1120.0557338447536</v>
      </c>
      <c r="AD46" s="111">
        <v>16.917999999999999</v>
      </c>
      <c r="AE46" s="111">
        <v>0</v>
      </c>
      <c r="AF46" s="111">
        <v>0</v>
      </c>
      <c r="AG46" s="111">
        <v>7.0000000000000007E-2</v>
      </c>
      <c r="AH46" s="111">
        <v>0</v>
      </c>
      <c r="AI46" s="111">
        <v>0</v>
      </c>
      <c r="AJ46" s="111">
        <v>0</v>
      </c>
      <c r="AK46" s="111">
        <v>0</v>
      </c>
      <c r="AL46" s="111">
        <v>9.9913331095519198E-2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1463.1907543095601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385.04759023696772</v>
      </c>
      <c r="AD47" s="401">
        <f t="shared" si="10"/>
        <v>60.707999999999998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12.2</v>
      </c>
      <c r="AR47" s="401">
        <f t="shared" si="10"/>
        <v>313.34255770016136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56.436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12.2</v>
      </c>
      <c r="AR48" s="133">
        <v>313.34255770016136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385.04759023696772</v>
      </c>
      <c r="AD49" s="111">
        <v>4.2720000000000002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384.35</v>
      </c>
      <c r="O50" s="401">
        <f t="shared" si="11"/>
        <v>33.799631826521143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32.675403043316706</v>
      </c>
      <c r="AB50" s="401">
        <f t="shared" si="11"/>
        <v>0</v>
      </c>
      <c r="AC50" s="401">
        <f t="shared" si="11"/>
        <v>2403.9732536841616</v>
      </c>
      <c r="AD50" s="401">
        <f t="shared" si="11"/>
        <v>221.9922751172939</v>
      </c>
      <c r="AE50" s="401">
        <f t="shared" si="11"/>
        <v>0</v>
      </c>
      <c r="AF50" s="401">
        <f t="shared" si="11"/>
        <v>0</v>
      </c>
      <c r="AG50" s="401">
        <f t="shared" si="11"/>
        <v>7.0000000000000007E-2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53.013763040811696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261.1887922581667</v>
      </c>
      <c r="AR50" s="401">
        <f t="shared" si="11"/>
        <v>5354.9696310344552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192.071</v>
      </c>
      <c r="O52" s="112">
        <v>16.925980950668674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16.356788308074552</v>
      </c>
      <c r="AB52" s="112">
        <v>0</v>
      </c>
      <c r="AC52" s="112">
        <v>2378.7939495385308</v>
      </c>
      <c r="AD52" s="112">
        <v>204.33539120245536</v>
      </c>
      <c r="AE52" s="112">
        <v>0</v>
      </c>
      <c r="AF52" s="112">
        <v>0</v>
      </c>
      <c r="AG52" s="112">
        <v>7.0000000000000007E-2</v>
      </c>
      <c r="AH52" s="112">
        <v>0</v>
      </c>
      <c r="AI52" s="112">
        <v>0</v>
      </c>
      <c r="AJ52" s="112">
        <v>0</v>
      </c>
      <c r="AK52" s="112">
        <v>0</v>
      </c>
      <c r="AL52" s="112">
        <v>42.328536209493592</v>
      </c>
      <c r="AM52" s="112">
        <v>0</v>
      </c>
      <c r="AN52" s="112">
        <v>0</v>
      </c>
      <c r="AO52" s="112">
        <v>0</v>
      </c>
      <c r="AP52" s="112">
        <v>0</v>
      </c>
      <c r="AQ52" s="112">
        <v>234.27168776833918</v>
      </c>
      <c r="AR52" s="133">
        <v>5146.1028581995515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192.279</v>
      </c>
      <c r="O53" s="112">
        <v>16.873650875852473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16.31861473524215</v>
      </c>
      <c r="AB53" s="112">
        <v>0</v>
      </c>
      <c r="AC53" s="112">
        <v>25.179304145632521</v>
      </c>
      <c r="AD53" s="112">
        <v>17.656883914838502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10.685226831318101</v>
      </c>
      <c r="AM53" s="112">
        <v>0</v>
      </c>
      <c r="AN53" s="112">
        <v>0</v>
      </c>
      <c r="AO53" s="112">
        <v>0</v>
      </c>
      <c r="AP53" s="112">
        <v>0</v>
      </c>
      <c r="AQ53" s="112">
        <v>26.917104489827551</v>
      </c>
      <c r="AR53" s="133">
        <v>208.86677283490482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499">
        <v>39336.807847222219</v>
      </c>
      <c r="B2" s="500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2007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378.54334777942177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378.54334777942177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378.54334777942177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378.54334777942177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57.085906317104801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57.085906317104801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0</v>
      </c>
      <c r="E30" s="264">
        <v>57.085906317104801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57.085906317104801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54.524745441097721</v>
      </c>
      <c r="E31" s="264">
        <f t="shared" si="3"/>
        <v>107.93841671320894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162.46316215430664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54.524745441097721</v>
      </c>
      <c r="E32" s="264">
        <v>107.93841671320894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162.46316215430664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433.06809322051947</v>
      </c>
      <c r="E34" s="265">
        <f t="shared" si="4"/>
        <v>165.02432303031372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598.09241625083314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390.75697592495635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390.75697592495635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390.75697592495635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390.75697592495635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12.263150569414531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12.263150569414531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12.263150569414531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12.263150569414531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33.325578693756853</v>
      </c>
      <c r="E43" s="264">
        <f t="shared" si="8"/>
        <v>177.29127913313818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210.61685782689503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33.325578693756853</v>
      </c>
      <c r="E44" s="264">
        <v>177.29127913313818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210.61685782689503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436.34570518812774</v>
      </c>
      <c r="E46" s="265">
        <f t="shared" si="9"/>
        <v>177.29127913313818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613.63698432126591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869.41379840864715</v>
      </c>
      <c r="E48" s="409">
        <f t="shared" si="10"/>
        <v>342.3156021634519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1211.7294005720992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835224.30851034611</v>
      </c>
      <c r="E50" s="428">
        <f>E48+'A1'!E50+'A1'!E34+'A1'!E22</f>
        <v>37911.550662842616</v>
      </c>
      <c r="F50" s="428">
        <f>F48+'A1'!F50+'A1'!F34+'A1'!F22</f>
        <v>107.05636642423536</v>
      </c>
      <c r="G50" s="428">
        <f>G48+'A1'!G50+'A1'!G34+'A1'!G22</f>
        <v>247.65322733656333</v>
      </c>
      <c r="H50" s="428">
        <f>H48+'A1'!H50+'A1'!H34+'A1'!H22</f>
        <v>101.84196973039882</v>
      </c>
      <c r="I50" s="428">
        <f>I48+'A1'!I50+'A1'!I34+'A1'!I22</f>
        <v>8.3407749332344707</v>
      </c>
      <c r="J50" s="428">
        <f>J48+'A1'!J50+'A1'!J34+'A1'!J22</f>
        <v>0.47546829353200026</v>
      </c>
      <c r="K50" s="428">
        <f>K48+'A1'!K50+'A1'!K34+'A1'!K22</f>
        <v>21.645155298554378</v>
      </c>
      <c r="L50" s="428">
        <f>L48+'A1'!L50+'A1'!L34+'A1'!L22</f>
        <v>780.24953473501614</v>
      </c>
      <c r="M50" s="428">
        <f>M48+'A1'!M50+'A1'!M34+'A1'!M22</f>
        <v>874403.12166994018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4">
        <v>39336.808761574073</v>
      </c>
      <c r="B2" s="495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2007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230.83641233738996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99.83094451271981</v>
      </c>
      <c r="L25" s="264">
        <f t="shared" si="0"/>
        <v>330.66735685010974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230.83641233738996</v>
      </c>
      <c r="G27" s="111">
        <v>0</v>
      </c>
      <c r="H27" s="111">
        <v>0</v>
      </c>
      <c r="I27" s="111">
        <v>0</v>
      </c>
      <c r="J27" s="111">
        <v>0</v>
      </c>
      <c r="K27" s="111">
        <v>99.83094451271981</v>
      </c>
      <c r="L27" s="264">
        <f t="shared" si="1"/>
        <v>330.66735685010974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49.923424855785896</v>
      </c>
      <c r="L28" s="264">
        <f t="shared" si="1"/>
        <v>49.923424855785896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49.923424855785896</v>
      </c>
      <c r="L30" s="264">
        <f t="shared" si="1"/>
        <v>49.923424855785896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0</v>
      </c>
      <c r="F34" s="408">
        <f t="shared" si="4"/>
        <v>230.83641233738996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149.75436936850571</v>
      </c>
      <c r="L34" s="408">
        <f t="shared" si="1"/>
        <v>380.59078170589567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210.9449117935315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210.9449117935315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210.9449117935315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210.9449117935315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210.9449117935315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210.9449117935315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0</v>
      </c>
      <c r="F48" s="409">
        <f t="shared" si="10"/>
        <v>441.78132413092146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149.75436936850571</v>
      </c>
      <c r="L48" s="409">
        <f t="shared" si="10"/>
        <v>591.53569349942723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454646.02907543135</v>
      </c>
      <c r="E50" s="429">
        <f>E48+'A2'!E50+'A2'!E34+'A2'!E22</f>
        <v>64040.591955040203</v>
      </c>
      <c r="F50" s="429">
        <f>F48+'A2'!F50+'A2'!F34+'A2'!F22</f>
        <v>101222.27451851519</v>
      </c>
      <c r="G50" s="429">
        <f>G48+'A2'!G50+'A2'!G34+'A2'!G22</f>
        <v>6063.7118497864858</v>
      </c>
      <c r="H50" s="429">
        <f>H48+'A2'!H50+'A2'!H34+'A2'!H22</f>
        <v>20615.301259377691</v>
      </c>
      <c r="I50" s="429">
        <f>I48+'A2'!I50+'A2'!I34+'A2'!I22</f>
        <v>2416.0437652535197</v>
      </c>
      <c r="J50" s="429">
        <f>J48+'A2'!J50+'A2'!J34+'A2'!J22</f>
        <v>129.50788685915299</v>
      </c>
      <c r="K50" s="429">
        <f>K48+'A2'!K50+'A2'!K34+'A2'!K22</f>
        <v>5646.1523034623715</v>
      </c>
      <c r="L50" s="429">
        <f>L48+'A2'!L50+'A2'!L34+'A2'!L22</f>
        <v>654779.61261372594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1">
        <v>39336.810648148145</v>
      </c>
      <c r="B2" s="502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2007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49.915472256359898</v>
      </c>
      <c r="M25" s="264">
        <f>+SUM(L25,K25,'A6'!L25,'A5'!M25)</f>
        <v>759.12617688589148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49.915472256359898</v>
      </c>
      <c r="M27" s="264">
        <f>+SUM(L27,K27,'A6'!L27,'A5'!M27)</f>
        <v>759.12617688589148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24.961712427892948</v>
      </c>
      <c r="M28" s="264">
        <f>+SUM(L28,K28,'A6'!L28,'A5'!M28)</f>
        <v>131.97104360078364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24.961712427892948</v>
      </c>
      <c r="M30" s="264">
        <f>+SUM(L30,K30,'A6'!L30,'A5'!M30)</f>
        <v>131.97104360078364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162.46316215430664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162.46316215430664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74.877184684252853</v>
      </c>
      <c r="M34" s="264">
        <f>+SUM(L34,K34,'A6'!L34,'A5'!M34)</f>
        <v>1053.5603826409815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601.7018877184878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601.7018877184878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12.263150569414531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12.263150569414531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210.61685782689503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210.61685782689503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824.58189611479747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74.877184684252853</v>
      </c>
      <c r="M48" s="264">
        <f>+SUM(L48,K48,'A6'!L48,'A5'!M48)</f>
        <v>1878.1422787557792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1615.9225924636926</v>
      </c>
      <c r="E52" s="409">
        <f>E48+'A3'!E50+'A3'!E34+'A3'!E22</f>
        <v>22409.549712165237</v>
      </c>
      <c r="F52" s="409">
        <f>F48+'A3'!F50+'A3'!F34+'A3'!F22</f>
        <v>249.77876605920929</v>
      </c>
      <c r="G52" s="409">
        <f>G48+'A3'!G50+'A3'!G34+'A3'!G22</f>
        <v>384.36380867054811</v>
      </c>
      <c r="H52" s="409">
        <f>H48+'A3'!H50+'A3'!H34+'A3'!H22</f>
        <v>72.809117926870471</v>
      </c>
      <c r="I52" s="409">
        <f>I48+'A3'!I50+'A3'!I34+'A3'!I22</f>
        <v>12.622732202691953</v>
      </c>
      <c r="J52" s="409">
        <f>J48+'A3'!J50+'A3'!J34+'A3'!J22</f>
        <v>38.233008754270855</v>
      </c>
      <c r="K52" s="409">
        <f>K48+'A3'!K50+'A3'!K34+'A3'!K22</f>
        <v>24783.27973824252</v>
      </c>
      <c r="L52" s="409">
        <f>L48+'A3'!L50+'A3'!L34+'A3'!L22</f>
        <v>4012.6905948809836</v>
      </c>
      <c r="M52" s="409">
        <f>M48+'A3'!M50+'A3'!M34+'A3'!M22</f>
        <v>1557978.7046167897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1"/>
      <c r="B2" s="502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2007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199.66188902543956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22">
        <v>0</v>
      </c>
      <c r="Z27" s="122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0</v>
      </c>
      <c r="AF27" s="216">
        <v>0</v>
      </c>
      <c r="AG27" s="216">
        <v>0</v>
      </c>
      <c r="AH27" s="216">
        <v>0</v>
      </c>
      <c r="AI27" s="216">
        <v>0</v>
      </c>
      <c r="AJ27" s="216">
        <v>0</v>
      </c>
      <c r="AK27" s="216">
        <v>0</v>
      </c>
      <c r="AL27" s="216">
        <v>0</v>
      </c>
      <c r="AM27" s="216">
        <v>0</v>
      </c>
      <c r="AN27" s="216">
        <v>0</v>
      </c>
      <c r="AO27" s="216">
        <v>0</v>
      </c>
      <c r="AP27" s="216">
        <v>0</v>
      </c>
      <c r="AQ27" s="216">
        <v>0</v>
      </c>
      <c r="AR27" s="216">
        <v>199.66188902543956</v>
      </c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99.846849711571792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99.846849711571792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299.50873873701136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299.50873873701136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1.595496295813332E-3</v>
      </c>
      <c r="M50" s="410">
        <f>M48+'A4'!M50+'A4'!M34+'A4'!M22</f>
        <v>0</v>
      </c>
      <c r="N50" s="410">
        <f>N48+'A4'!N50+'A4'!N34+'A4'!N22</f>
        <v>1295.8594903030871</v>
      </c>
      <c r="O50" s="410">
        <f>O48+'A4'!O50+'A4'!O34+'A4'!O22</f>
        <v>57.223133870801334</v>
      </c>
      <c r="P50" s="410">
        <f>P48+'A4'!P50+'A4'!P34+'A4'!P22</f>
        <v>0.99162040979385535</v>
      </c>
      <c r="Q50" s="410">
        <f>Q48+'A4'!Q50+'A4'!Q34+'A4'!Q22</f>
        <v>0</v>
      </c>
      <c r="R50" s="410">
        <f>R48+'A4'!R50+'A4'!R34+'A4'!R22</f>
        <v>3.1739999999999999</v>
      </c>
      <c r="S50" s="410">
        <f>S48+'A4'!S50+'A4'!S34+'A4'!S22</f>
        <v>7.2542702177608595E-2</v>
      </c>
      <c r="T50" s="410">
        <f>T48+'A4'!T50+'A4'!T34+'A4'!T22</f>
        <v>0</v>
      </c>
      <c r="U50" s="410">
        <f>U48+'A4'!U50+'A4'!U34+'A4'!U22</f>
        <v>7.0267655571196394E-2</v>
      </c>
      <c r="V50" s="410">
        <f>V48+'A4'!V50+'A4'!V34+'A4'!V22</f>
        <v>0.5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33.447403043316704</v>
      </c>
      <c r="AB50" s="410">
        <f>AB48+'A4'!AB50+'A4'!AB34+'A4'!AB22</f>
        <v>0</v>
      </c>
      <c r="AC50" s="410">
        <f>AC48+'A4'!AC50+'A4'!AC34+'A4'!AC22</f>
        <v>2709.3912986845544</v>
      </c>
      <c r="AD50" s="410">
        <f>AD48+'A4'!AD50+'A4'!AD34+'A4'!AD22</f>
        <v>627.15976353268695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38.339974312431501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112.34654783497052</v>
      </c>
      <c r="AM50" s="410">
        <f>AM48+'A4'!AM50+'A4'!AM34+'A4'!AM22</f>
        <v>0</v>
      </c>
      <c r="AN50" s="410">
        <f>AN48+'A4'!AN50+'A4'!AN34+'A4'!AN22</f>
        <v>0.2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400.21282492665182</v>
      </c>
      <c r="AR50" s="410">
        <f>AR48+'A4'!AR50+'A4'!AR34+'A4'!AR22</f>
        <v>9211.0255739412896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" sqref="A4:M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3" t="s">
        <v>173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37"/>
    </row>
    <row r="2" spans="1:22" s="439" customFormat="1" ht="51" hidden="1" customHeight="1">
      <c r="A2" s="479" t="s">
        <v>275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53"/>
    </row>
    <row r="3" spans="1:22" s="439" customFormat="1" ht="15.75" customHeight="1">
      <c r="A3" s="474" t="s">
        <v>282</v>
      </c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40"/>
    </row>
    <row r="4" spans="1:22" s="440" customFormat="1" ht="14.25" customHeight="1">
      <c r="A4" s="477" t="s">
        <v>174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5" spans="1:22" s="440" customFormat="1" ht="14.25" customHeight="1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</row>
    <row r="6" spans="1:22" s="440" customFormat="1" ht="14.25" customHeight="1">
      <c r="A6" s="437"/>
    </row>
    <row r="7" spans="1:22" s="5" customFormat="1" ht="18" customHeight="1">
      <c r="A7" s="1" t="s">
        <v>175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265</v>
      </c>
      <c r="C8" s="456"/>
      <c r="D8" s="455" t="s">
        <v>176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177</v>
      </c>
      <c r="M9" s="25" t="s">
        <v>178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213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214</v>
      </c>
      <c r="C13" s="203"/>
      <c r="D13" s="401">
        <f>'A1'!D13</f>
        <v>351080.42384840373</v>
      </c>
      <c r="E13" s="401">
        <f>'A1'!E13</f>
        <v>8882.1532336335677</v>
      </c>
      <c r="F13" s="401">
        <f>'A1'!F13</f>
        <v>4.0575885291322059E-3</v>
      </c>
      <c r="G13" s="401">
        <f>'A1'!G13</f>
        <v>49.062714855993121</v>
      </c>
      <c r="H13" s="401">
        <f>'A1'!H13</f>
        <v>6.8551315077604666</v>
      </c>
      <c r="I13" s="401">
        <f>'A1'!I13</f>
        <v>3.8805603207930464</v>
      </c>
      <c r="J13" s="401">
        <f>'A1'!J13</f>
        <v>0</v>
      </c>
      <c r="K13" s="401">
        <f>'A1'!K13</f>
        <v>0.1503554502639772</v>
      </c>
      <c r="L13" s="401">
        <f>'A1'!L13</f>
        <v>1.1860338141139219</v>
      </c>
      <c r="M13" s="401">
        <f>'A1'!M13</f>
        <v>360023.71593557484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179</v>
      </c>
      <c r="C14" s="203"/>
      <c r="D14" s="401">
        <f>'A1'!D14</f>
        <v>227306.48809897565</v>
      </c>
      <c r="E14" s="401">
        <f>'A1'!E14</f>
        <v>6625.6824179533878</v>
      </c>
      <c r="F14" s="401">
        <f>'A1'!F14</f>
        <v>4.0575885291322059E-3</v>
      </c>
      <c r="G14" s="401">
        <f>'A1'!G14</f>
        <v>13.39964027161297</v>
      </c>
      <c r="H14" s="401">
        <f>'A1'!H14</f>
        <v>6.7214191353010424</v>
      </c>
      <c r="I14" s="401">
        <f>'A1'!I14</f>
        <v>3.8805603207930464</v>
      </c>
      <c r="J14" s="401">
        <f>'A1'!J14</f>
        <v>0</v>
      </c>
      <c r="K14" s="401">
        <f>'A1'!K14</f>
        <v>0.1503554502639772</v>
      </c>
      <c r="L14" s="401">
        <f>'A1'!L14</f>
        <v>1.1860338141139219</v>
      </c>
      <c r="M14" s="401">
        <f>'A1'!M14</f>
        <v>233957.51258350967</v>
      </c>
      <c r="N14" s="26"/>
    </row>
    <row r="15" spans="1:22" s="14" customFormat="1" ht="18.75" customHeight="1">
      <c r="A15" s="30"/>
      <c r="B15" s="31" t="s">
        <v>180</v>
      </c>
      <c r="C15" s="203"/>
      <c r="D15" s="401">
        <f>'A1'!D15</f>
        <v>123773.93574942811</v>
      </c>
      <c r="E15" s="401">
        <f>'A1'!E15</f>
        <v>2256.4708156801794</v>
      </c>
      <c r="F15" s="401">
        <f>'A1'!F15</f>
        <v>0</v>
      </c>
      <c r="G15" s="401">
        <f>'A1'!G15</f>
        <v>35.663074584380155</v>
      </c>
      <c r="H15" s="401">
        <f>'A1'!H15</f>
        <v>0.13371237245942449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126066.20335206515</v>
      </c>
      <c r="N15" s="26"/>
      <c r="O15" s="26"/>
    </row>
    <row r="16" spans="1:22" s="14" customFormat="1" ht="18.75" customHeight="1">
      <c r="A16" s="29"/>
      <c r="B16" s="12" t="s">
        <v>181</v>
      </c>
      <c r="C16" s="203"/>
      <c r="D16" s="401">
        <f>'A1'!D16</f>
        <v>127971.15290804673</v>
      </c>
      <c r="E16" s="401">
        <f>'A1'!E16</f>
        <v>5547.2060577227057</v>
      </c>
      <c r="F16" s="401">
        <f>'A1'!F16</f>
        <v>0.7382728823565009</v>
      </c>
      <c r="G16" s="401">
        <f>'A1'!G16</f>
        <v>25.955265539540981</v>
      </c>
      <c r="H16" s="401">
        <f>'A1'!H16</f>
        <v>7.4071134905922529</v>
      </c>
      <c r="I16" s="401">
        <f>'A1'!I16</f>
        <v>0</v>
      </c>
      <c r="J16" s="401">
        <f>'A1'!J16</f>
        <v>0</v>
      </c>
      <c r="K16" s="401">
        <f>'A1'!K16</f>
        <v>4.5188917907698354</v>
      </c>
      <c r="L16" s="401">
        <f>'A1'!L16</f>
        <v>41.445496592076594</v>
      </c>
      <c r="M16" s="401">
        <f>'A1'!M16</f>
        <v>133598.4240060648</v>
      </c>
      <c r="N16" s="26"/>
      <c r="O16" s="127"/>
    </row>
    <row r="17" spans="1:16" s="14" customFormat="1" ht="18.75" customHeight="1">
      <c r="A17" s="30"/>
      <c r="B17" s="31" t="s">
        <v>179</v>
      </c>
      <c r="C17" s="203"/>
      <c r="D17" s="401">
        <f>'A1'!D17</f>
        <v>93607.53960506474</v>
      </c>
      <c r="E17" s="401">
        <f>'A1'!E17</f>
        <v>4042.8767365951344</v>
      </c>
      <c r="F17" s="401">
        <f>'A1'!F17</f>
        <v>0.7382728823565009</v>
      </c>
      <c r="G17" s="401">
        <f>'A1'!G17</f>
        <v>11.178978021474226</v>
      </c>
      <c r="H17" s="401">
        <f>'A1'!H17</f>
        <v>3.1027194336655484</v>
      </c>
      <c r="I17" s="401">
        <f>'A1'!I17</f>
        <v>0</v>
      </c>
      <c r="J17" s="401">
        <f>'A1'!J17</f>
        <v>0</v>
      </c>
      <c r="K17" s="401">
        <f>'A1'!K17</f>
        <v>4.5188917907698354</v>
      </c>
      <c r="L17" s="401">
        <f>'A1'!L17</f>
        <v>5.4698998774168617</v>
      </c>
      <c r="M17" s="401">
        <f>'A1'!M17</f>
        <v>97675.425103665548</v>
      </c>
      <c r="N17" s="26"/>
    </row>
    <row r="18" spans="1:16" s="14" customFormat="1" ht="18.75" customHeight="1">
      <c r="A18" s="30"/>
      <c r="B18" s="31" t="s">
        <v>180</v>
      </c>
      <c r="C18" s="203"/>
      <c r="D18" s="401">
        <f>'A1'!D18</f>
        <v>34363.613302981983</v>
      </c>
      <c r="E18" s="401">
        <f>'A1'!E18</f>
        <v>1504.3293211275711</v>
      </c>
      <c r="F18" s="401">
        <f>'A1'!F18</f>
        <v>0</v>
      </c>
      <c r="G18" s="401">
        <f>'A1'!G18</f>
        <v>14.776287518066754</v>
      </c>
      <c r="H18" s="401">
        <f>'A1'!H18</f>
        <v>4.3043940569267045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35.97559671465973</v>
      </c>
      <c r="M18" s="401">
        <f>'A1'!M18</f>
        <v>35922.998902399209</v>
      </c>
      <c r="N18" s="26"/>
      <c r="P18" s="202"/>
    </row>
    <row r="19" spans="1:16" s="14" customFormat="1" ht="18.75" customHeight="1">
      <c r="A19" s="29"/>
      <c r="B19" s="12" t="s">
        <v>182</v>
      </c>
      <c r="C19" s="203"/>
      <c r="D19" s="401">
        <f>'A1'!D19</f>
        <v>125660.18906317691</v>
      </c>
      <c r="E19" s="401">
        <f>'A1'!E19</f>
        <v>12177.402236235006</v>
      </c>
      <c r="F19" s="401">
        <f>'A1'!F19</f>
        <v>72.425272547993714</v>
      </c>
      <c r="G19" s="401">
        <f>'A1'!G19</f>
        <v>138.98384461732778</v>
      </c>
      <c r="H19" s="401">
        <f>'A1'!H19</f>
        <v>87.579724732046103</v>
      </c>
      <c r="I19" s="401">
        <f>'A1'!I19</f>
        <v>4.4602146124414253</v>
      </c>
      <c r="J19" s="401">
        <f>'A1'!J19</f>
        <v>0.47546829353200026</v>
      </c>
      <c r="K19" s="401">
        <f>'A1'!K19</f>
        <v>16.975908057520567</v>
      </c>
      <c r="L19" s="401">
        <f>'A1'!L19</f>
        <v>482.84747095271462</v>
      </c>
      <c r="M19" s="401">
        <f>'A1'!M19</f>
        <v>138641.33920322551</v>
      </c>
      <c r="N19" s="26"/>
    </row>
    <row r="20" spans="1:16" s="14" customFormat="1" ht="18.75" customHeight="1">
      <c r="A20" s="30"/>
      <c r="B20" s="31" t="s">
        <v>179</v>
      </c>
      <c r="C20" s="203"/>
      <c r="D20" s="401">
        <f>'A1'!D20</f>
        <v>54239.544398328333</v>
      </c>
      <c r="E20" s="401">
        <f>'A1'!E20</f>
        <v>9471.9541329712429</v>
      </c>
      <c r="F20" s="401">
        <f>'A1'!F20</f>
        <v>45.560228600481246</v>
      </c>
      <c r="G20" s="401">
        <f>'A1'!G20</f>
        <v>102.95052829049907</v>
      </c>
      <c r="H20" s="401">
        <f>'A1'!H20</f>
        <v>85.468067928521279</v>
      </c>
      <c r="I20" s="401">
        <f>'A1'!I20</f>
        <v>4.4529291129799393</v>
      </c>
      <c r="J20" s="401">
        <f>'A1'!J20</f>
        <v>0.47546829353200026</v>
      </c>
      <c r="K20" s="401">
        <f>'A1'!K20</f>
        <v>16.814587272325252</v>
      </c>
      <c r="L20" s="401">
        <f>'A1'!L20</f>
        <v>336.65104872476354</v>
      </c>
      <c r="M20" s="401">
        <f>'A1'!M20</f>
        <v>64303.871389522683</v>
      </c>
      <c r="N20" s="26"/>
    </row>
    <row r="21" spans="1:16" s="14" customFormat="1" ht="18.75" customHeight="1">
      <c r="A21" s="30"/>
      <c r="B21" s="31" t="s">
        <v>180</v>
      </c>
      <c r="C21" s="203"/>
      <c r="D21" s="401">
        <f>'A1'!D21</f>
        <v>71420.644664848573</v>
      </c>
      <c r="E21" s="401">
        <f>'A1'!E21</f>
        <v>2705.4481032637636</v>
      </c>
      <c r="F21" s="401">
        <f>'A1'!F21</f>
        <v>26.865043947512472</v>
      </c>
      <c r="G21" s="401">
        <f>'A1'!G21</f>
        <v>36.033316326828704</v>
      </c>
      <c r="H21" s="401">
        <f>'A1'!H21</f>
        <v>2.1116568035248284</v>
      </c>
      <c r="I21" s="401">
        <f>'A1'!I21</f>
        <v>7.2854994614856491E-3</v>
      </c>
      <c r="J21" s="401">
        <f>'A1'!J21</f>
        <v>0</v>
      </c>
      <c r="K21" s="401">
        <f>'A1'!K21</f>
        <v>0.16132078519531476</v>
      </c>
      <c r="L21" s="401">
        <f>'A1'!L21</f>
        <v>146.19642222795105</v>
      </c>
      <c r="M21" s="401">
        <f>'A1'!M21</f>
        <v>74337.46781370281</v>
      </c>
      <c r="N21" s="26"/>
    </row>
    <row r="22" spans="1:16" s="14" customFormat="1" ht="18.75" customHeight="1">
      <c r="A22" s="29"/>
      <c r="B22" s="12" t="s">
        <v>178</v>
      </c>
      <c r="C22" s="12"/>
      <c r="D22" s="401">
        <f>'A1'!D22</f>
        <v>604711.76581962733</v>
      </c>
      <c r="E22" s="401">
        <f>'A1'!E22</f>
        <v>26606.761527591276</v>
      </c>
      <c r="F22" s="401">
        <f>'A1'!F22</f>
        <v>73.167603018879348</v>
      </c>
      <c r="G22" s="401">
        <f>'A1'!G22</f>
        <v>214.0018250128619</v>
      </c>
      <c r="H22" s="401">
        <f>'A1'!H22</f>
        <v>101.84196973039882</v>
      </c>
      <c r="I22" s="401">
        <f>'A1'!I22</f>
        <v>8.3407749332344707</v>
      </c>
      <c r="J22" s="401">
        <f>'A1'!J22</f>
        <v>0.47546829353200026</v>
      </c>
      <c r="K22" s="401">
        <f>'A1'!K22</f>
        <v>21.645155298554378</v>
      </c>
      <c r="L22" s="401">
        <f>'A1'!L22</f>
        <v>525.47900135890507</v>
      </c>
      <c r="M22" s="401">
        <f>'A1'!M22</f>
        <v>632263.47914486495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(D13+D16+(D41+D44)*2)/20</f>
        <v>42169.564133502485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215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183</v>
      </c>
      <c r="C25" s="203"/>
      <c r="D25" s="401">
        <f>'A1'!D25</f>
        <v>12100.746176719362</v>
      </c>
      <c r="E25" s="401">
        <f>'A1'!E25</f>
        <v>330.48368404667622</v>
      </c>
      <c r="F25" s="401">
        <f>'A1'!F25</f>
        <v>10.079412909361565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12441.309273675399</v>
      </c>
      <c r="N25" s="26"/>
    </row>
    <row r="26" spans="1:16" s="14" customFormat="1" ht="18.75" customHeight="1">
      <c r="A26" s="30"/>
      <c r="B26" s="31" t="s">
        <v>179</v>
      </c>
      <c r="C26" s="203"/>
      <c r="D26" s="401">
        <f>'A1'!D26</f>
        <v>2428.255270384117</v>
      </c>
      <c r="E26" s="401">
        <f>'A1'!E26</f>
        <v>142.58771250053564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2570.8429828846529</v>
      </c>
      <c r="N26" s="26"/>
    </row>
    <row r="27" spans="1:16" s="14" customFormat="1" ht="18.75" customHeight="1">
      <c r="A27" s="30"/>
      <c r="B27" s="31" t="s">
        <v>180</v>
      </c>
      <c r="C27" s="203"/>
      <c r="D27" s="401">
        <f>'A1'!D27</f>
        <v>9672.4909063352443</v>
      </c>
      <c r="E27" s="401">
        <f>'A1'!E27</f>
        <v>187.89597154614057</v>
      </c>
      <c r="F27" s="401">
        <f>'A1'!F27</f>
        <v>10.079412909361565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9870.4662907907459</v>
      </c>
      <c r="N27" s="26"/>
    </row>
    <row r="28" spans="1:16" s="14" customFormat="1" ht="18.75" customHeight="1">
      <c r="A28" s="29"/>
      <c r="B28" s="12" t="s">
        <v>181</v>
      </c>
      <c r="C28" s="203"/>
      <c r="D28" s="401">
        <f>'A1'!D28</f>
        <v>16209.703784257443</v>
      </c>
      <c r="E28" s="401">
        <f>'A1'!E28</f>
        <v>260.2137887630513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16469.917573020495</v>
      </c>
      <c r="N28" s="26"/>
    </row>
    <row r="29" spans="1:16" s="14" customFormat="1" ht="18.75" customHeight="1">
      <c r="A29" s="30"/>
      <c r="B29" s="31" t="s">
        <v>179</v>
      </c>
      <c r="C29" s="203"/>
      <c r="D29" s="401">
        <f>'A1'!D29</f>
        <v>11463.105935782747</v>
      </c>
      <c r="E29" s="401">
        <f>'A1'!E29</f>
        <v>153.91867586669554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11617.024611649442</v>
      </c>
      <c r="N29" s="26"/>
    </row>
    <row r="30" spans="1:16" s="14" customFormat="1" ht="18.75" customHeight="1">
      <c r="A30" s="30"/>
      <c r="B30" s="31" t="s">
        <v>180</v>
      </c>
      <c r="C30" s="203"/>
      <c r="D30" s="401">
        <f>'A1'!D30</f>
        <v>4746.5978484746947</v>
      </c>
      <c r="E30" s="401">
        <f>'A1'!E30</f>
        <v>106.29511289635576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4852.8929613710507</v>
      </c>
      <c r="N30" s="26"/>
    </row>
    <row r="31" spans="1:16" s="14" customFormat="1" ht="18.75" customHeight="1">
      <c r="A31" s="29"/>
      <c r="B31" s="12" t="s">
        <v>182</v>
      </c>
      <c r="C31" s="203"/>
      <c r="D31" s="401">
        <f>'A1'!D31</f>
        <v>5808.7882801386686</v>
      </c>
      <c r="E31" s="401">
        <f>'A1'!E31</f>
        <v>1812.3573069976862</v>
      </c>
      <c r="F31" s="401">
        <f>'A1'!F31</f>
        <v>23.809350495994448</v>
      </c>
      <c r="G31" s="401">
        <f>'A1'!G31</f>
        <v>32.698778437404279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192.17476311323355</v>
      </c>
      <c r="M31" s="401">
        <f>'A1'!M31</f>
        <v>7869.8284791829874</v>
      </c>
      <c r="N31" s="26"/>
    </row>
    <row r="32" spans="1:16" s="14" customFormat="1" ht="18.75" customHeight="1">
      <c r="A32" s="30"/>
      <c r="B32" s="31" t="s">
        <v>179</v>
      </c>
      <c r="C32" s="203"/>
      <c r="D32" s="401">
        <f>'A1'!D32</f>
        <v>2761.7373261414386</v>
      </c>
      <c r="E32" s="401">
        <f>'A1'!E32</f>
        <v>1447.3690011727751</v>
      </c>
      <c r="F32" s="401">
        <f>'A1'!F32</f>
        <v>0</v>
      </c>
      <c r="G32" s="401">
        <f>'A1'!G32</f>
        <v>0.5125611380565761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54.85843405406726</v>
      </c>
      <c r="M32" s="401">
        <f>'A1'!M32</f>
        <v>4264.4773225063373</v>
      </c>
      <c r="N32" s="26"/>
    </row>
    <row r="33" spans="1:24" s="14" customFormat="1" ht="18.75" customHeight="1">
      <c r="A33" s="30"/>
      <c r="B33" s="31" t="s">
        <v>180</v>
      </c>
      <c r="C33" s="203"/>
      <c r="D33" s="401">
        <f>'A1'!D33</f>
        <v>3047.05095399723</v>
      </c>
      <c r="E33" s="401">
        <f>'A1'!E33</f>
        <v>364.98830582491104</v>
      </c>
      <c r="F33" s="401">
        <f>'A1'!F33</f>
        <v>23.809350495994448</v>
      </c>
      <c r="G33" s="401">
        <f>'A1'!G33</f>
        <v>32.186217299347703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137.31632905916629</v>
      </c>
      <c r="M33" s="401">
        <f>'A1'!M33</f>
        <v>3605.3511566766497</v>
      </c>
      <c r="N33" s="26"/>
    </row>
    <row r="34" spans="1:24" s="14" customFormat="1" ht="18.75" customHeight="1">
      <c r="A34" s="29"/>
      <c r="B34" s="12" t="s">
        <v>178</v>
      </c>
      <c r="C34" s="121"/>
      <c r="D34" s="401">
        <f>'A1'!D34</f>
        <v>34119.238241115476</v>
      </c>
      <c r="E34" s="401">
        <f>'A1'!E34</f>
        <v>2403.054779807414</v>
      </c>
      <c r="F34" s="401">
        <f>'A1'!F34</f>
        <v>33.888763405356016</v>
      </c>
      <c r="G34" s="401">
        <f>'A1'!G34</f>
        <v>32.698778437404279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192.17476311323355</v>
      </c>
      <c r="M34" s="401">
        <f>'A1'!M34</f>
        <v>36781.055325878879</v>
      </c>
      <c r="N34" s="26"/>
    </row>
    <row r="35" spans="1:24" s="14" customFormat="1" ht="18.75" customHeight="1">
      <c r="A35" s="32"/>
      <c r="B35" s="33" t="s">
        <v>184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185</v>
      </c>
      <c r="C36" s="204"/>
      <c r="D36" s="401">
        <f>'A1'!D36</f>
        <v>3840.9978555678513</v>
      </c>
      <c r="E36" s="401">
        <f>'A1'!E36</f>
        <v>195.24125289803163</v>
      </c>
      <c r="F36" s="401">
        <f>'A1'!F36</f>
        <v>12.980340252951896</v>
      </c>
      <c r="G36" s="401">
        <f>'A1'!G36</f>
        <v>32.186217299347703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4081.4056660181827</v>
      </c>
      <c r="N36" s="26"/>
    </row>
    <row r="37" spans="1:24" s="14" customFormat="1" ht="18.75" customHeight="1">
      <c r="A37" s="29"/>
      <c r="B37" s="12" t="s">
        <v>186</v>
      </c>
      <c r="C37" s="204"/>
      <c r="D37" s="401">
        <f>'A1'!D37</f>
        <v>28728.250331764219</v>
      </c>
      <c r="E37" s="401">
        <f>'A1'!E37</f>
        <v>2089.0641919141758</v>
      </c>
      <c r="F37" s="401">
        <f>'A1'!F37</f>
        <v>20.908423152404115</v>
      </c>
      <c r="G37" s="401">
        <f>'A1'!G37</f>
        <v>0.5125611380565761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192.17476311323355</v>
      </c>
      <c r="M37" s="401">
        <f>'A1'!M37</f>
        <v>31030.910271082088</v>
      </c>
      <c r="N37" s="26"/>
    </row>
    <row r="38" spans="1:24" s="14" customFormat="1" ht="18.75" customHeight="1">
      <c r="A38" s="29"/>
      <c r="B38" s="12" t="s">
        <v>187</v>
      </c>
      <c r="C38" s="204"/>
      <c r="D38" s="401">
        <f>'A1'!D38</f>
        <v>1549.9900537834237</v>
      </c>
      <c r="E38" s="401">
        <f>'A1'!E38</f>
        <v>118.74933499520631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1668.73938877863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216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183</v>
      </c>
      <c r="C41" s="205"/>
      <c r="D41" s="401">
        <f>'A1'!D41</f>
        <v>130797.47416781061</v>
      </c>
      <c r="E41" s="401">
        <f>'A1'!E41</f>
        <v>3504.8514708708012</v>
      </c>
      <c r="F41" s="401">
        <f>'A1'!F41</f>
        <v>0</v>
      </c>
      <c r="G41" s="401">
        <f>'A1'!G41</f>
        <v>0.95262388629715389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134303.27826256771</v>
      </c>
      <c r="N41" s="26"/>
    </row>
    <row r="42" spans="1:24" s="14" customFormat="1" ht="18.75" customHeight="1">
      <c r="A42" s="30"/>
      <c r="B42" s="31" t="s">
        <v>179</v>
      </c>
      <c r="C42" s="205"/>
      <c r="D42" s="401">
        <f>'A1'!D42</f>
        <v>95673.783806945212</v>
      </c>
      <c r="E42" s="401">
        <f>'A1'!E42</f>
        <v>3224.5594680477739</v>
      </c>
      <c r="F42" s="401">
        <f>'A1'!F42</f>
        <v>0</v>
      </c>
      <c r="G42" s="401">
        <f>'A1'!G42</f>
        <v>0.95262388629715389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98899.295898879296</v>
      </c>
      <c r="N42" s="26"/>
    </row>
    <row r="43" spans="1:24" s="14" customFormat="1" ht="18.75" customHeight="1">
      <c r="A43" s="30"/>
      <c r="B43" s="31" t="s">
        <v>180</v>
      </c>
      <c r="C43" s="205"/>
      <c r="D43" s="401">
        <f>'A1'!D43</f>
        <v>35123.690360865388</v>
      </c>
      <c r="E43" s="401">
        <f>'A1'!E43</f>
        <v>280.29200282302725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35403.982363688418</v>
      </c>
      <c r="N43" s="26"/>
    </row>
    <row r="44" spans="1:24" s="14" customFormat="1" ht="18.75" customHeight="1">
      <c r="A44" s="29"/>
      <c r="B44" s="12" t="s">
        <v>181</v>
      </c>
      <c r="C44" s="205"/>
      <c r="D44" s="401">
        <f>'A1'!D44</f>
        <v>51372.378788989037</v>
      </c>
      <c r="E44" s="401">
        <f>'A1'!E44</f>
        <v>2615.8060867873355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53988.184875776373</v>
      </c>
      <c r="N44" s="26"/>
    </row>
    <row r="45" spans="1:24" s="14" customFormat="1" ht="18.75" customHeight="1">
      <c r="A45" s="30"/>
      <c r="B45" s="31" t="s">
        <v>179</v>
      </c>
      <c r="C45" s="205"/>
      <c r="D45" s="401">
        <f>'A1'!D45</f>
        <v>43325.599811166183</v>
      </c>
      <c r="E45" s="401">
        <f>'A1'!E45</f>
        <v>2596.6993031428328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45922.299114309018</v>
      </c>
      <c r="N45" s="26"/>
    </row>
    <row r="46" spans="1:24" s="14" customFormat="1" ht="18.75" customHeight="1">
      <c r="A46" s="30"/>
      <c r="B46" s="31" t="s">
        <v>180</v>
      </c>
      <c r="C46" s="205"/>
      <c r="D46" s="401">
        <f>'A1'!D46</f>
        <v>8046.7789778228562</v>
      </c>
      <c r="E46" s="401">
        <f>'A1'!E46</f>
        <v>19.106783644502542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8065.8857614673589</v>
      </c>
      <c r="N46" s="26"/>
    </row>
    <row r="47" spans="1:24" s="14" customFormat="1" ht="18.75" customHeight="1">
      <c r="A47" s="29"/>
      <c r="B47" s="12" t="s">
        <v>182</v>
      </c>
      <c r="C47" s="205"/>
      <c r="D47" s="401">
        <f>'A1'!D47</f>
        <v>13354.03769439503</v>
      </c>
      <c r="E47" s="401">
        <f>'A1'!E47</f>
        <v>2438.7611956223395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62.595770262877522</v>
      </c>
      <c r="M47" s="401">
        <f>'A1'!M47</f>
        <v>15855.394660280246</v>
      </c>
      <c r="N47" s="26"/>
    </row>
    <row r="48" spans="1:24" s="14" customFormat="1" ht="18.75" customHeight="1">
      <c r="A48" s="30"/>
      <c r="B48" s="31" t="s">
        <v>179</v>
      </c>
      <c r="C48" s="205"/>
      <c r="D48" s="401">
        <f>'A1'!D48</f>
        <v>256.64384457150589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62.595770262877522</v>
      </c>
      <c r="M48" s="401">
        <f>'A1'!M48</f>
        <v>319.23961483438342</v>
      </c>
      <c r="N48" s="26"/>
    </row>
    <row r="49" spans="1:28" s="14" customFormat="1" ht="18.75" customHeight="1">
      <c r="A49" s="30"/>
      <c r="B49" s="31" t="s">
        <v>180</v>
      </c>
      <c r="C49" s="205"/>
      <c r="D49" s="401">
        <f>'A1'!D49</f>
        <v>13097.393849823524</v>
      </c>
      <c r="E49" s="401">
        <f>'A1'!E49</f>
        <v>2438.7611956223395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15536.155045445863</v>
      </c>
      <c r="N49" s="26"/>
    </row>
    <row r="50" spans="1:28" s="14" customFormat="1" ht="18.75" customHeight="1">
      <c r="A50" s="29"/>
      <c r="B50" s="12" t="s">
        <v>178</v>
      </c>
      <c r="C50" s="49"/>
      <c r="D50" s="401">
        <f>'A1'!D50</f>
        <v>195523.89065119467</v>
      </c>
      <c r="E50" s="401">
        <f>'A1'!E50</f>
        <v>8559.4187532804754</v>
      </c>
      <c r="F50" s="401">
        <f>'A1'!F50</f>
        <v>0</v>
      </c>
      <c r="G50" s="401">
        <f>'A1'!G50</f>
        <v>0.95262388629715389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62.595770262877522</v>
      </c>
      <c r="M50" s="401">
        <f>'A1'!M50</f>
        <v>204146.85779862432</v>
      </c>
      <c r="N50" s="26"/>
    </row>
    <row r="51" spans="1:28" s="14" customFormat="1" ht="18.75" customHeight="1">
      <c r="A51" s="32"/>
      <c r="B51" s="33" t="s">
        <v>269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217</v>
      </c>
      <c r="C52" s="204"/>
      <c r="D52" s="401">
        <f>'A1'!D52</f>
        <v>191789.0654120784</v>
      </c>
      <c r="E52" s="401">
        <f>'A1'!E52</f>
        <v>7666.1407822148985</v>
      </c>
      <c r="F52" s="401">
        <f>'A1'!F52</f>
        <v>0</v>
      </c>
      <c r="G52" s="401">
        <f>'A1'!G52</f>
        <v>0.95262388629715389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62.595770262877522</v>
      </c>
      <c r="M52" s="401">
        <f>'A1'!M52</f>
        <v>199518.75458844248</v>
      </c>
      <c r="N52" s="26"/>
    </row>
    <row r="53" spans="1:28" s="14" customFormat="1" ht="18.75" customHeight="1">
      <c r="A53" s="29"/>
      <c r="B53" s="12" t="s">
        <v>186</v>
      </c>
      <c r="C53" s="204"/>
      <c r="D53" s="401">
        <f>'A1'!D53</f>
        <v>3591.2009364397968</v>
      </c>
      <c r="E53" s="401">
        <f>'A1'!E53</f>
        <v>893.27797106557477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4484.4789075053714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187</v>
      </c>
      <c r="C54" s="443"/>
      <c r="D54" s="444">
        <f>'A1'!D54</f>
        <v>143.62430267722146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143.62430267722146</v>
      </c>
      <c r="N54" s="26"/>
    </row>
    <row r="55" spans="1:28" s="14" customFormat="1" ht="14.25">
      <c r="A55" s="475" t="s">
        <v>270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8" s="14" customFormat="1" ht="18" customHeight="1">
      <c r="A56" s="475" t="s">
        <v>266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  <c r="V56" s="26"/>
    </row>
    <row r="57" spans="1:28" s="44" customFormat="1" ht="18" customHeight="1">
      <c r="A57" s="475" t="s">
        <v>274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O57" s="40"/>
      <c r="P57" s="40"/>
      <c r="T57" s="45"/>
    </row>
    <row r="58" spans="1:28" s="44" customFormat="1" ht="18" customHeight="1">
      <c r="A58" s="475" t="s">
        <v>271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8" s="40" customFormat="1" ht="20.25" customHeight="1">
      <c r="A59" s="475" t="s">
        <v>272</v>
      </c>
      <c r="B59" s="475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265</v>
      </c>
      <c r="C9" s="17"/>
      <c r="D9" s="455" t="s">
        <v>189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177</v>
      </c>
      <c r="L10" s="25" t="s">
        <v>178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214</v>
      </c>
      <c r="C13" s="12"/>
      <c r="D13" s="401">
        <f>'A2'!D13</f>
        <v>106774.63063864165</v>
      </c>
      <c r="E13" s="401">
        <f>'A2'!E13</f>
        <v>14579.567264113661</v>
      </c>
      <c r="F13" s="401">
        <f>'A2'!F13</f>
        <v>30605.442281716034</v>
      </c>
      <c r="G13" s="401">
        <f>'A2'!G13</f>
        <v>1873.1183753948196</v>
      </c>
      <c r="H13" s="401">
        <f>'A2'!H13</f>
        <v>2262.7650463994441</v>
      </c>
      <c r="I13" s="401">
        <f>'A2'!I13</f>
        <v>402.85585541358574</v>
      </c>
      <c r="J13" s="401">
        <f>'A2'!J13</f>
        <v>55.16445373894706</v>
      </c>
      <c r="K13" s="401">
        <f>'A2'!K13</f>
        <v>525.44460728086108</v>
      </c>
      <c r="L13" s="401">
        <f>'A2'!L13</f>
        <v>157078.98852269902</v>
      </c>
    </row>
    <row r="14" spans="1:12" s="14" customFormat="1" ht="18" customHeight="1">
      <c r="A14" s="30"/>
      <c r="B14" s="31" t="s">
        <v>179</v>
      </c>
      <c r="C14" s="31"/>
      <c r="D14" s="401">
        <f>'A2'!D14</f>
        <v>28308.172139789385</v>
      </c>
      <c r="E14" s="401">
        <f>'A2'!E14</f>
        <v>7588.8348111902715</v>
      </c>
      <c r="F14" s="401">
        <f>'A2'!F14</f>
        <v>15012.305047921</v>
      </c>
      <c r="G14" s="401">
        <f>'A2'!G14</f>
        <v>500.58990394998813</v>
      </c>
      <c r="H14" s="401">
        <f>'A2'!H14</f>
        <v>880.13698251708411</v>
      </c>
      <c r="I14" s="401">
        <f>'A2'!I14</f>
        <v>46.026429812384869</v>
      </c>
      <c r="J14" s="401">
        <f>'A2'!J14</f>
        <v>7.8352371506034704E-2</v>
      </c>
      <c r="K14" s="401">
        <f>'A2'!K14</f>
        <v>16.476069423045839</v>
      </c>
      <c r="L14" s="401">
        <f>'A2'!L14</f>
        <v>52352.619736974666</v>
      </c>
    </row>
    <row r="15" spans="1:12" s="14" customFormat="1" ht="18" customHeight="1">
      <c r="A15" s="30"/>
      <c r="B15" s="31" t="s">
        <v>180</v>
      </c>
      <c r="C15" s="31"/>
      <c r="D15" s="401">
        <f>'A2'!D15</f>
        <v>78466.458498852269</v>
      </c>
      <c r="E15" s="401">
        <f>'A2'!E15</f>
        <v>6990.7324529233892</v>
      </c>
      <c r="F15" s="401">
        <f>'A2'!F15</f>
        <v>15593.137233795034</v>
      </c>
      <c r="G15" s="401">
        <f>'A2'!G15</f>
        <v>1372.5284714448314</v>
      </c>
      <c r="H15" s="401">
        <f>'A2'!H15</f>
        <v>1382.62806388236</v>
      </c>
      <c r="I15" s="401">
        <f>'A2'!I15</f>
        <v>356.82942560120085</v>
      </c>
      <c r="J15" s="401">
        <f>'A2'!J15</f>
        <v>55.086101367441024</v>
      </c>
      <c r="K15" s="401">
        <f>'A2'!K15</f>
        <v>508.96853785781519</v>
      </c>
      <c r="L15" s="401">
        <f>'A2'!L15</f>
        <v>104726.36878572435</v>
      </c>
    </row>
    <row r="16" spans="1:12" s="14" customFormat="1" ht="18" customHeight="1">
      <c r="A16" s="29"/>
      <c r="B16" s="12" t="s">
        <v>181</v>
      </c>
      <c r="C16" s="12"/>
      <c r="D16" s="401">
        <f>'A2'!D16</f>
        <v>69651.772074656183</v>
      </c>
      <c r="E16" s="401">
        <f>'A2'!E16</f>
        <v>5705.3437903084023</v>
      </c>
      <c r="F16" s="401">
        <f>'A2'!F16</f>
        <v>9628.1762374358259</v>
      </c>
      <c r="G16" s="401">
        <f>'A2'!G16</f>
        <v>232.70764277141012</v>
      </c>
      <c r="H16" s="401">
        <f>'A2'!H16</f>
        <v>714.48499616570723</v>
      </c>
      <c r="I16" s="401">
        <f>'A2'!I16</f>
        <v>194.28790094125333</v>
      </c>
      <c r="J16" s="401">
        <f>'A2'!J16</f>
        <v>3.4042320450694143</v>
      </c>
      <c r="K16" s="401">
        <f>'A2'!K16</f>
        <v>665.01773543999207</v>
      </c>
      <c r="L16" s="401">
        <f>'A2'!L16</f>
        <v>86795.194609763828</v>
      </c>
    </row>
    <row r="17" spans="1:14" s="14" customFormat="1" ht="18" customHeight="1">
      <c r="A17" s="30"/>
      <c r="B17" s="31" t="s">
        <v>179</v>
      </c>
      <c r="C17" s="31"/>
      <c r="D17" s="401">
        <f>'A2'!D17</f>
        <v>39441.354846805807</v>
      </c>
      <c r="E17" s="401">
        <f>'A2'!E17</f>
        <v>243.48962420168573</v>
      </c>
      <c r="F17" s="401">
        <f>'A2'!F17</f>
        <v>2352.8185198004194</v>
      </c>
      <c r="G17" s="401">
        <f>'A2'!G17</f>
        <v>45.431173956779524</v>
      </c>
      <c r="H17" s="401">
        <f>'A2'!H17</f>
        <v>43.111115818767438</v>
      </c>
      <c r="I17" s="401">
        <f>'A2'!I17</f>
        <v>2.6180145008630791</v>
      </c>
      <c r="J17" s="401">
        <f>'A2'!J17</f>
        <v>0.83280224499269895</v>
      </c>
      <c r="K17" s="401">
        <f>'A2'!K17</f>
        <v>4.2211607952306069</v>
      </c>
      <c r="L17" s="401">
        <f>'A2'!L17</f>
        <v>42133.87725812455</v>
      </c>
    </row>
    <row r="18" spans="1:14" s="14" customFormat="1" ht="18" customHeight="1">
      <c r="A18" s="30"/>
      <c r="B18" s="31" t="s">
        <v>180</v>
      </c>
      <c r="C18" s="31"/>
      <c r="D18" s="401">
        <f>'A2'!D18</f>
        <v>30210.417227850372</v>
      </c>
      <c r="E18" s="401">
        <f>'A2'!E18</f>
        <v>5461.8541661067165</v>
      </c>
      <c r="F18" s="401">
        <f>'A2'!F18</f>
        <v>7275.3577176354056</v>
      </c>
      <c r="G18" s="401">
        <f>'A2'!G18</f>
        <v>187.27646881463059</v>
      </c>
      <c r="H18" s="401">
        <f>'A2'!H18</f>
        <v>671.37388034693981</v>
      </c>
      <c r="I18" s="401">
        <f>'A2'!I18</f>
        <v>191.66988644039026</v>
      </c>
      <c r="J18" s="401">
        <f>'A2'!J18</f>
        <v>2.5714298000767153</v>
      </c>
      <c r="K18" s="401">
        <f>'A2'!K18</f>
        <v>660.79657464476145</v>
      </c>
      <c r="L18" s="401">
        <f>'A2'!L18</f>
        <v>44661.317351639285</v>
      </c>
    </row>
    <row r="19" spans="1:14" s="14" customFormat="1" ht="18" customHeight="1">
      <c r="A19" s="29"/>
      <c r="B19" s="12" t="s">
        <v>182</v>
      </c>
      <c r="C19" s="12"/>
      <c r="D19" s="401">
        <f>'A2'!D19</f>
        <v>43045.559370614908</v>
      </c>
      <c r="E19" s="401">
        <f>'A2'!E19</f>
        <v>2082.2443584916577</v>
      </c>
      <c r="F19" s="401">
        <f>'A2'!F19</f>
        <v>25450.104201114886</v>
      </c>
      <c r="G19" s="401">
        <f>'A2'!G19</f>
        <v>220.09420444530497</v>
      </c>
      <c r="H19" s="401">
        <f>'A2'!H19</f>
        <v>3908.512967859901</v>
      </c>
      <c r="I19" s="401">
        <f>'A2'!I19</f>
        <v>197.06706804286202</v>
      </c>
      <c r="J19" s="401">
        <f>'A2'!J19</f>
        <v>6.9960351350192473</v>
      </c>
      <c r="K19" s="401">
        <f>'A2'!K19</f>
        <v>154.78625032644067</v>
      </c>
      <c r="L19" s="401">
        <f>'A2'!L19</f>
        <v>75065.364456030991</v>
      </c>
    </row>
    <row r="20" spans="1:14" s="14" customFormat="1" ht="18" customHeight="1">
      <c r="A20" s="30"/>
      <c r="B20" s="31" t="s">
        <v>179</v>
      </c>
      <c r="C20" s="31"/>
      <c r="D20" s="401">
        <f>'A2'!D20</f>
        <v>3836.2277305264001</v>
      </c>
      <c r="E20" s="401">
        <f>'A2'!E20</f>
        <v>145.59617572944194</v>
      </c>
      <c r="F20" s="401">
        <f>'A2'!F20</f>
        <v>616.11578393528987</v>
      </c>
      <c r="G20" s="401">
        <f>'A2'!G20</f>
        <v>105.19632454410319</v>
      </c>
      <c r="H20" s="401">
        <f>'A2'!H20</f>
        <v>32.87700750520326</v>
      </c>
      <c r="I20" s="401">
        <f>'A2'!I20</f>
        <v>17.578358681892219</v>
      </c>
      <c r="J20" s="401">
        <f>'A2'!J20</f>
        <v>5.6559873776659666</v>
      </c>
      <c r="K20" s="401">
        <f>'A2'!K20</f>
        <v>102.0973496865677</v>
      </c>
      <c r="L20" s="401">
        <f>'A2'!L20</f>
        <v>4861.3447179865652</v>
      </c>
    </row>
    <row r="21" spans="1:14" s="14" customFormat="1" ht="18" customHeight="1">
      <c r="A21" s="30"/>
      <c r="B21" s="31" t="s">
        <v>180</v>
      </c>
      <c r="C21" s="31"/>
      <c r="D21" s="401">
        <f>'A2'!D21</f>
        <v>39209.331640088509</v>
      </c>
      <c r="E21" s="401">
        <f>'A2'!E21</f>
        <v>1936.6481827622158</v>
      </c>
      <c r="F21" s="401">
        <f>'A2'!F21</f>
        <v>24833.988417179597</v>
      </c>
      <c r="G21" s="401">
        <f>'A2'!G21</f>
        <v>114.89787990120178</v>
      </c>
      <c r="H21" s="401">
        <f>'A2'!H21</f>
        <v>3875.6359603546975</v>
      </c>
      <c r="I21" s="401">
        <f>'A2'!I21</f>
        <v>179.48870936096981</v>
      </c>
      <c r="J21" s="401">
        <f>'A2'!J21</f>
        <v>1.340047757353281</v>
      </c>
      <c r="K21" s="401">
        <f>'A2'!K21</f>
        <v>52.688900639872969</v>
      </c>
      <c r="L21" s="401">
        <f>'A2'!L21</f>
        <v>70204.01973804443</v>
      </c>
    </row>
    <row r="22" spans="1:14" s="14" customFormat="1" ht="18" customHeight="1">
      <c r="A22" s="29"/>
      <c r="B22" s="12" t="s">
        <v>178</v>
      </c>
      <c r="C22" s="12"/>
      <c r="D22" s="401">
        <f>'A2'!D22</f>
        <v>219471.96208391275</v>
      </c>
      <c r="E22" s="401">
        <f>'A2'!E22</f>
        <v>22367.155412913722</v>
      </c>
      <c r="F22" s="401">
        <f>'A2'!F22</f>
        <v>65683.722720266742</v>
      </c>
      <c r="G22" s="401">
        <f>'A2'!G22</f>
        <v>2325.9202226115349</v>
      </c>
      <c r="H22" s="401">
        <f>'A2'!H22</f>
        <v>6885.763010425052</v>
      </c>
      <c r="I22" s="401">
        <f>'A2'!I22</f>
        <v>794.21082439770112</v>
      </c>
      <c r="J22" s="401">
        <f>'A2'!J22</f>
        <v>65.564720919035722</v>
      </c>
      <c r="K22" s="401">
        <f>'A2'!K22</f>
        <v>1345.248593047294</v>
      </c>
      <c r="L22" s="401">
        <f>'A2'!L22</f>
        <v>318939.54758849379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183</v>
      </c>
      <c r="C25" s="12"/>
      <c r="D25" s="401">
        <f>'A2'!D25</f>
        <v>589.89165510082114</v>
      </c>
      <c r="E25" s="401">
        <f>'A2'!E25</f>
        <v>11.202292234012949</v>
      </c>
      <c r="F25" s="401">
        <f>'A2'!F25</f>
        <v>450.9218277747853</v>
      </c>
      <c r="G25" s="401">
        <f>'A2'!G25</f>
        <v>1.6453315210570829</v>
      </c>
      <c r="H25" s="401">
        <f>'A2'!H25</f>
        <v>1.9162701249701444</v>
      </c>
      <c r="I25" s="401">
        <f>'A2'!I25</f>
        <v>0.87265066047550999</v>
      </c>
      <c r="J25" s="401">
        <f>'A2'!J25</f>
        <v>0</v>
      </c>
      <c r="K25" s="401">
        <f>'A2'!K25</f>
        <v>324.77810983066223</v>
      </c>
      <c r="L25" s="401">
        <f>'A2'!L25</f>
        <v>1381.2281372467846</v>
      </c>
    </row>
    <row r="26" spans="1:14" s="14" customFormat="1" ht="18" customHeight="1">
      <c r="A26" s="30"/>
      <c r="B26" s="31" t="s">
        <v>179</v>
      </c>
      <c r="C26" s="12"/>
      <c r="D26" s="401">
        <f>'A2'!D26</f>
        <v>154.65358090396299</v>
      </c>
      <c r="E26" s="401">
        <f>'A2'!E26</f>
        <v>0.50265500768499605</v>
      </c>
      <c r="F26" s="401">
        <f>'A2'!F26</f>
        <v>1.1122414593734697</v>
      </c>
      <c r="G26" s="401">
        <f>'A2'!G26</f>
        <v>5.5676834575478E-2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156.32415420559695</v>
      </c>
    </row>
    <row r="27" spans="1:14" s="14" customFormat="1" ht="18" customHeight="1">
      <c r="A27" s="30"/>
      <c r="B27" s="31" t="s">
        <v>180</v>
      </c>
      <c r="C27" s="31"/>
      <c r="D27" s="401">
        <f>'A2'!D27</f>
        <v>435.23807419685812</v>
      </c>
      <c r="E27" s="401">
        <f>'A2'!E27</f>
        <v>10.699637226327953</v>
      </c>
      <c r="F27" s="401">
        <f>'A2'!F27</f>
        <v>449.80958631541182</v>
      </c>
      <c r="G27" s="401">
        <f>'A2'!G27</f>
        <v>1.589654686481605</v>
      </c>
      <c r="H27" s="401">
        <f>'A2'!H27</f>
        <v>1.9162701249701444</v>
      </c>
      <c r="I27" s="401">
        <f>'A2'!I27</f>
        <v>0.87265066047550999</v>
      </c>
      <c r="J27" s="401">
        <f>'A2'!J27</f>
        <v>0</v>
      </c>
      <c r="K27" s="401">
        <f>'A2'!K27</f>
        <v>324.77810983066223</v>
      </c>
      <c r="L27" s="401">
        <f>'A2'!L27</f>
        <v>1224.9039830411875</v>
      </c>
    </row>
    <row r="28" spans="1:14" s="14" customFormat="1" ht="18" customHeight="1">
      <c r="A28" s="29"/>
      <c r="B28" s="12" t="s">
        <v>181</v>
      </c>
      <c r="C28" s="12"/>
      <c r="D28" s="401">
        <f>'A2'!D28</f>
        <v>2056.071938104029</v>
      </c>
      <c r="E28" s="401">
        <f>'A2'!E28</f>
        <v>94.583271577873219</v>
      </c>
      <c r="F28" s="401">
        <f>'A2'!F28</f>
        <v>317.32253128883599</v>
      </c>
      <c r="G28" s="401">
        <f>'A2'!G28</f>
        <v>1.1755979930490978</v>
      </c>
      <c r="H28" s="401">
        <f>'A2'!H28</f>
        <v>5.5596829852155931</v>
      </c>
      <c r="I28" s="401">
        <f>'A2'!I28</f>
        <v>2.731891358400655</v>
      </c>
      <c r="J28" s="401">
        <f>'A2'!J28</f>
        <v>0</v>
      </c>
      <c r="K28" s="401">
        <f>'A2'!K28</f>
        <v>68.157767575126329</v>
      </c>
      <c r="L28" s="401">
        <f>'A2'!L28</f>
        <v>2545.6026808825304</v>
      </c>
    </row>
    <row r="29" spans="1:14" s="14" customFormat="1" ht="18" customHeight="1">
      <c r="A29" s="30"/>
      <c r="B29" s="31" t="s">
        <v>179</v>
      </c>
      <c r="C29" s="12"/>
      <c r="D29" s="401">
        <f>'A2'!D29</f>
        <v>40.464393157059703</v>
      </c>
      <c r="E29" s="401">
        <f>'A2'!E29</f>
        <v>0.70495312134764765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41.169346278407353</v>
      </c>
    </row>
    <row r="30" spans="1:14" s="14" customFormat="1" ht="18" customHeight="1">
      <c r="A30" s="30"/>
      <c r="B30" s="31" t="s">
        <v>180</v>
      </c>
      <c r="C30" s="31"/>
      <c r="D30" s="401">
        <f>'A2'!D30</f>
        <v>2015.6075449469695</v>
      </c>
      <c r="E30" s="401">
        <f>'A2'!E30</f>
        <v>93.878318456525577</v>
      </c>
      <c r="F30" s="401">
        <f>'A2'!F30</f>
        <v>317.32253128883599</v>
      </c>
      <c r="G30" s="401">
        <f>'A2'!G30</f>
        <v>1.1755979930490978</v>
      </c>
      <c r="H30" s="401">
        <f>'A2'!H30</f>
        <v>5.5596829852155931</v>
      </c>
      <c r="I30" s="401">
        <f>'A2'!I30</f>
        <v>2.731891358400655</v>
      </c>
      <c r="J30" s="401">
        <f>'A2'!J30</f>
        <v>0</v>
      </c>
      <c r="K30" s="401">
        <f>'A2'!K30</f>
        <v>68.157767575126329</v>
      </c>
      <c r="L30" s="401">
        <f>'A2'!L30</f>
        <v>2504.4333346041226</v>
      </c>
    </row>
    <row r="31" spans="1:14" s="14" customFormat="1" ht="18" customHeight="1">
      <c r="A31" s="29"/>
      <c r="B31" s="12" t="s">
        <v>182</v>
      </c>
      <c r="C31" s="12"/>
      <c r="D31" s="401">
        <f>'A2'!D31</f>
        <v>521.91702351241725</v>
      </c>
      <c r="E31" s="401">
        <f>'A2'!E31</f>
        <v>3.2132729386546557</v>
      </c>
      <c r="F31" s="401">
        <f>'A2'!F31</f>
        <v>10.976579384480321</v>
      </c>
      <c r="G31" s="401">
        <f>'A2'!G31</f>
        <v>0.20093780196203698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536.3078136375143</v>
      </c>
    </row>
    <row r="32" spans="1:14" s="14" customFormat="1" ht="18" customHeight="1">
      <c r="A32" s="30"/>
      <c r="B32" s="31" t="s">
        <v>179</v>
      </c>
      <c r="C32" s="12"/>
      <c r="D32" s="401">
        <f>'A2'!D32</f>
        <v>267.87634028380131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267.87634028380131</v>
      </c>
    </row>
    <row r="33" spans="1:15" s="14" customFormat="1" ht="18" customHeight="1">
      <c r="A33" s="30"/>
      <c r="B33" s="31" t="s">
        <v>180</v>
      </c>
      <c r="C33" s="31"/>
      <c r="D33" s="401">
        <f>'A2'!D33</f>
        <v>254.04068322861596</v>
      </c>
      <c r="E33" s="401">
        <f>'A2'!E33</f>
        <v>3.2132729386546557</v>
      </c>
      <c r="F33" s="401">
        <f>'A2'!F33</f>
        <v>10.976579384480321</v>
      </c>
      <c r="G33" s="401">
        <f>'A2'!G33</f>
        <v>0.20093780196203698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268.43147335371299</v>
      </c>
    </row>
    <row r="34" spans="1:15" s="14" customFormat="1" ht="18" customHeight="1">
      <c r="A34" s="29"/>
      <c r="B34" s="12" t="s">
        <v>178</v>
      </c>
      <c r="C34" s="12"/>
      <c r="D34" s="401">
        <f>'A2'!D34</f>
        <v>3167.8806167172675</v>
      </c>
      <c r="E34" s="401">
        <f>'A2'!E34</f>
        <v>108.99883675054082</v>
      </c>
      <c r="F34" s="401">
        <f>'A2'!F34</f>
        <v>779.22093844810161</v>
      </c>
      <c r="G34" s="401">
        <f>'A2'!G34</f>
        <v>3.0218673160682177</v>
      </c>
      <c r="H34" s="401">
        <f>'A2'!H34</f>
        <v>7.4759531101857375</v>
      </c>
      <c r="I34" s="401">
        <f>'A2'!I34</f>
        <v>3.604542018876165</v>
      </c>
      <c r="J34" s="401">
        <f>'A2'!J34</f>
        <v>0</v>
      </c>
      <c r="K34" s="401">
        <f>'A2'!K34</f>
        <v>392.93587740578857</v>
      </c>
      <c r="L34" s="401">
        <f>'A2'!L34</f>
        <v>4463.1386317668284</v>
      </c>
    </row>
    <row r="35" spans="1:15" s="14" customFormat="1" ht="18" customHeight="1">
      <c r="A35" s="32"/>
      <c r="B35" s="33" t="s">
        <v>184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185</v>
      </c>
      <c r="C36" s="12"/>
      <c r="D36" s="401">
        <f>'A2'!D36</f>
        <v>162.09192710299442</v>
      </c>
      <c r="E36" s="401">
        <f>'A2'!E36</f>
        <v>52.485759843756945</v>
      </c>
      <c r="F36" s="401">
        <f>'A2'!F36</f>
        <v>41.778015292638571</v>
      </c>
      <c r="G36" s="401">
        <f>'A2'!G36</f>
        <v>0.20093780196203698</v>
      </c>
      <c r="H36" s="401">
        <f>'A2'!H36</f>
        <v>0</v>
      </c>
      <c r="I36" s="401">
        <f>'A2'!I36</f>
        <v>1.7698016783113699</v>
      </c>
      <c r="J36" s="401">
        <f>'A2'!J36</f>
        <v>0</v>
      </c>
      <c r="K36" s="401">
        <f>'A2'!K36</f>
        <v>14.709092004328939</v>
      </c>
      <c r="L36" s="401">
        <f>'A2'!L36</f>
        <v>273.03553372399227</v>
      </c>
    </row>
    <row r="37" spans="1:15" s="14" customFormat="1" ht="18" customHeight="1">
      <c r="A37" s="29"/>
      <c r="B37" s="12" t="s">
        <v>186</v>
      </c>
      <c r="C37" s="12"/>
      <c r="D37" s="401">
        <f>'A2'!D37</f>
        <v>3005.7886896142722</v>
      </c>
      <c r="E37" s="401">
        <f>'A2'!E37</f>
        <v>56.513076906783901</v>
      </c>
      <c r="F37" s="401">
        <f>'A2'!F37</f>
        <v>315.55309956840006</v>
      </c>
      <c r="G37" s="401">
        <f>'A2'!G37</f>
        <v>2.8209295141061812</v>
      </c>
      <c r="H37" s="401">
        <f>'A2'!H37</f>
        <v>7.4759531101857375</v>
      </c>
      <c r="I37" s="401">
        <f>'A2'!I37</f>
        <v>1.8347403405647951</v>
      </c>
      <c r="J37" s="401">
        <f>'A2'!J37</f>
        <v>0</v>
      </c>
      <c r="K37" s="401">
        <f>'A2'!K37</f>
        <v>378.22678540145967</v>
      </c>
      <c r="L37" s="401">
        <f>'A2'!L37</f>
        <v>3768.2132744557721</v>
      </c>
    </row>
    <row r="38" spans="1:15" s="14" customFormat="1" ht="18" customHeight="1">
      <c r="A38" s="29"/>
      <c r="B38" s="12" t="s">
        <v>187</v>
      </c>
      <c r="C38" s="12"/>
      <c r="D38" s="401">
        <f>'A2'!D38</f>
        <v>0</v>
      </c>
      <c r="E38" s="401">
        <f>'A2'!E38</f>
        <v>0</v>
      </c>
      <c r="F38" s="401">
        <f>'A2'!F38</f>
        <v>421.88982358706301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421.88982358706301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183</v>
      </c>
      <c r="C41" s="12"/>
      <c r="D41" s="401">
        <f>'A2'!D41</f>
        <v>157957.01504098863</v>
      </c>
      <c r="E41" s="401">
        <f>'A2'!E41</f>
        <v>25810.794813243472</v>
      </c>
      <c r="F41" s="401">
        <f>'A2'!F41</f>
        <v>27067.614877460961</v>
      </c>
      <c r="G41" s="401">
        <f>'A2'!G41</f>
        <v>2262.2726746970425</v>
      </c>
      <c r="H41" s="401">
        <f>'A2'!H41</f>
        <v>10071.479151664767</v>
      </c>
      <c r="I41" s="401">
        <f>'A2'!I41</f>
        <v>1094.0023594288491</v>
      </c>
      <c r="J41" s="401">
        <f>'A2'!J41</f>
        <v>63.542600450882794</v>
      </c>
      <c r="K41" s="401">
        <f>'A2'!K41</f>
        <v>2230.3476621666068</v>
      </c>
      <c r="L41" s="401">
        <f>'A2'!L41</f>
        <v>226557.06918010121</v>
      </c>
    </row>
    <row r="42" spans="1:15" s="14" customFormat="1" ht="18" customHeight="1">
      <c r="A42" s="30"/>
      <c r="B42" s="31" t="s">
        <v>179</v>
      </c>
      <c r="C42" s="31"/>
      <c r="D42" s="401">
        <f>'A2'!D42</f>
        <v>54199.473784929971</v>
      </c>
      <c r="E42" s="401">
        <f>'A2'!E42</f>
        <v>12177.813358248015</v>
      </c>
      <c r="F42" s="401">
        <f>'A2'!F42</f>
        <v>12877.178350003924</v>
      </c>
      <c r="G42" s="401">
        <f>'A2'!G42</f>
        <v>422.57635353828425</v>
      </c>
      <c r="H42" s="401">
        <f>'A2'!H42</f>
        <v>3696.7418280653574</v>
      </c>
      <c r="I42" s="401">
        <f>'A2'!I42</f>
        <v>30.166720176422864</v>
      </c>
      <c r="J42" s="401">
        <f>'A2'!J42</f>
        <v>0</v>
      </c>
      <c r="K42" s="401">
        <f>'A2'!K42</f>
        <v>2.1526843767149648</v>
      </c>
      <c r="L42" s="401">
        <f>'A2'!L42</f>
        <v>83406.103079338704</v>
      </c>
    </row>
    <row r="43" spans="1:15" s="14" customFormat="1" ht="18" customHeight="1">
      <c r="A43" s="30"/>
      <c r="B43" s="31" t="s">
        <v>180</v>
      </c>
      <c r="C43" s="31"/>
      <c r="D43" s="401">
        <f>'A2'!D43</f>
        <v>103757.54125605866</v>
      </c>
      <c r="E43" s="401">
        <f>'A2'!E43</f>
        <v>13632.981454995457</v>
      </c>
      <c r="F43" s="401">
        <f>'A2'!F43</f>
        <v>14190.436527457039</v>
      </c>
      <c r="G43" s="401">
        <f>'A2'!G43</f>
        <v>1839.6963211587581</v>
      </c>
      <c r="H43" s="401">
        <f>'A2'!H43</f>
        <v>6374.737323599411</v>
      </c>
      <c r="I43" s="401">
        <f>'A2'!I43</f>
        <v>1063.8356392524263</v>
      </c>
      <c r="J43" s="401">
        <f>'A2'!J43</f>
        <v>63.542600450882794</v>
      </c>
      <c r="K43" s="401">
        <f>'A2'!K43</f>
        <v>2228.1949777898917</v>
      </c>
      <c r="L43" s="401">
        <f>'A2'!L43</f>
        <v>143150.96610076251</v>
      </c>
    </row>
    <row r="44" spans="1:15" s="14" customFormat="1" ht="18" customHeight="1">
      <c r="A44" s="29"/>
      <c r="B44" s="12" t="s">
        <v>181</v>
      </c>
      <c r="C44" s="12"/>
      <c r="D44" s="401">
        <f>'A2'!D44</f>
        <v>61159.142212729275</v>
      </c>
      <c r="E44" s="401">
        <f>'A2'!E44</f>
        <v>12891.423449705813</v>
      </c>
      <c r="F44" s="401">
        <f>'A2'!F44</f>
        <v>1995.4300964252955</v>
      </c>
      <c r="G44" s="401">
        <f>'A2'!G44</f>
        <v>1105.7355511744554</v>
      </c>
      <c r="H44" s="401">
        <f>'A2'!H44</f>
        <v>1297.103337872094</v>
      </c>
      <c r="I44" s="401">
        <f>'A2'!I44</f>
        <v>116.04050776271291</v>
      </c>
      <c r="J44" s="401">
        <f>'A2'!J44</f>
        <v>0.40056548923447899</v>
      </c>
      <c r="K44" s="401">
        <f>'A2'!K44</f>
        <v>1397.3362928869735</v>
      </c>
      <c r="L44" s="401">
        <f>'A2'!L44</f>
        <v>79962.612014045837</v>
      </c>
    </row>
    <row r="45" spans="1:15" s="14" customFormat="1" ht="18" customHeight="1">
      <c r="A45" s="30"/>
      <c r="B45" s="31" t="s">
        <v>179</v>
      </c>
      <c r="C45" s="31"/>
      <c r="D45" s="401">
        <f>'A2'!D45</f>
        <v>26115.663280270288</v>
      </c>
      <c r="E45" s="401">
        <f>'A2'!E45</f>
        <v>866.06896656837421</v>
      </c>
      <c r="F45" s="401">
        <f>'A2'!F45</f>
        <v>269.16316151586329</v>
      </c>
      <c r="G45" s="401">
        <f>'A2'!G45</f>
        <v>209.75688060006794</v>
      </c>
      <c r="H45" s="401">
        <f>'A2'!H45</f>
        <v>15.387469232889003</v>
      </c>
      <c r="I45" s="401">
        <f>'A2'!I45</f>
        <v>2.6214940990739994</v>
      </c>
      <c r="J45" s="401">
        <f>'A2'!J45</f>
        <v>0</v>
      </c>
      <c r="K45" s="401">
        <f>'A2'!K45</f>
        <v>0</v>
      </c>
      <c r="L45" s="401">
        <f>'A2'!L45</f>
        <v>27478.661252286558</v>
      </c>
    </row>
    <row r="46" spans="1:15" s="14" customFormat="1" ht="18" customHeight="1">
      <c r="A46" s="30"/>
      <c r="B46" s="31" t="s">
        <v>180</v>
      </c>
      <c r="C46" s="31"/>
      <c r="D46" s="401">
        <f>'A2'!D46</f>
        <v>35043.478932458987</v>
      </c>
      <c r="E46" s="401">
        <f>'A2'!E46</f>
        <v>12025.354483137438</v>
      </c>
      <c r="F46" s="401">
        <f>'A2'!F46</f>
        <v>1726.2669349094322</v>
      </c>
      <c r="G46" s="401">
        <f>'A2'!G46</f>
        <v>895.97867057438748</v>
      </c>
      <c r="H46" s="401">
        <f>'A2'!H46</f>
        <v>1281.7158686392049</v>
      </c>
      <c r="I46" s="401">
        <f>'A2'!I46</f>
        <v>113.41901366363891</v>
      </c>
      <c r="J46" s="401">
        <f>'A2'!J46</f>
        <v>0.40056548923447899</v>
      </c>
      <c r="K46" s="401">
        <f>'A2'!K46</f>
        <v>1397.3362928869735</v>
      </c>
      <c r="L46" s="401">
        <f>'A2'!L46</f>
        <v>52483.950761759304</v>
      </c>
    </row>
    <row r="47" spans="1:15" s="14" customFormat="1" ht="18" customHeight="1">
      <c r="A47" s="29"/>
      <c r="B47" s="12" t="s">
        <v>182</v>
      </c>
      <c r="C47" s="12"/>
      <c r="D47" s="401">
        <f>'A2'!D47</f>
        <v>12890.029121083417</v>
      </c>
      <c r="E47" s="401">
        <f>'A2'!E47</f>
        <v>2862.2194424266518</v>
      </c>
      <c r="F47" s="401">
        <f>'A2'!F47</f>
        <v>5254.5045617831611</v>
      </c>
      <c r="G47" s="401">
        <f>'A2'!G47</f>
        <v>366.76153398738461</v>
      </c>
      <c r="H47" s="401">
        <f>'A2'!H47</f>
        <v>2353.4798063055923</v>
      </c>
      <c r="I47" s="401">
        <f>'A2'!I47</f>
        <v>408.18553164538042</v>
      </c>
      <c r="J47" s="401">
        <f>'A2'!J47</f>
        <v>0</v>
      </c>
      <c r="K47" s="401">
        <f>'A2'!K47</f>
        <v>130.52950858720317</v>
      </c>
      <c r="L47" s="401">
        <f>'A2'!L47</f>
        <v>24265.709505818788</v>
      </c>
      <c r="O47" s="44"/>
    </row>
    <row r="48" spans="1:15" s="14" customFormat="1" ht="18" customHeight="1">
      <c r="A48" s="30"/>
      <c r="B48" s="31" t="s">
        <v>179</v>
      </c>
      <c r="C48" s="31"/>
      <c r="D48" s="401">
        <f>'A2'!D48</f>
        <v>557.7568831630291</v>
      </c>
      <c r="E48" s="401">
        <f>'A2'!E48</f>
        <v>312.56294566963265</v>
      </c>
      <c r="F48" s="401">
        <f>'A2'!F48</f>
        <v>266.33099181519549</v>
      </c>
      <c r="G48" s="401">
        <f>'A2'!G48</f>
        <v>68.986370077094662</v>
      </c>
      <c r="H48" s="401">
        <f>'A2'!H48</f>
        <v>77.260646469615651</v>
      </c>
      <c r="I48" s="401">
        <f>'A2'!I48</f>
        <v>45.122775413353125</v>
      </c>
      <c r="J48" s="401">
        <f>'A2'!J48</f>
        <v>0</v>
      </c>
      <c r="K48" s="401">
        <f>'A2'!K48</f>
        <v>128.39350858720317</v>
      </c>
      <c r="L48" s="401">
        <f>'A2'!L48</f>
        <v>1456.4141211951239</v>
      </c>
      <c r="O48" s="42"/>
    </row>
    <row r="49" spans="1:22" s="14" customFormat="1" ht="18" customHeight="1">
      <c r="A49" s="30"/>
      <c r="B49" s="31" t="s">
        <v>180</v>
      </c>
      <c r="C49" s="31"/>
      <c r="D49" s="401">
        <f>'A2'!D49</f>
        <v>12332.272237920388</v>
      </c>
      <c r="E49" s="401">
        <f>'A2'!E49</f>
        <v>2549.6564967570193</v>
      </c>
      <c r="F49" s="401">
        <f>'A2'!F49</f>
        <v>4988.1735699679657</v>
      </c>
      <c r="G49" s="401">
        <f>'A2'!G49</f>
        <v>297.77516391028996</v>
      </c>
      <c r="H49" s="401">
        <f>'A2'!H49</f>
        <v>2276.2191598359768</v>
      </c>
      <c r="I49" s="401">
        <f>'A2'!I49</f>
        <v>363.06275623202731</v>
      </c>
      <c r="J49" s="401">
        <f>'A2'!J49</f>
        <v>0</v>
      </c>
      <c r="K49" s="401">
        <f>'A2'!K49</f>
        <v>2.1360000000000001</v>
      </c>
      <c r="L49" s="401">
        <f>'A2'!L49</f>
        <v>22809.295384623667</v>
      </c>
      <c r="O49" s="42"/>
    </row>
    <row r="50" spans="1:22" s="14" customFormat="1" ht="18" customHeight="1">
      <c r="A50" s="29"/>
      <c r="B50" s="12" t="s">
        <v>178</v>
      </c>
      <c r="C50" s="12"/>
      <c r="D50" s="401">
        <f>'A2'!D50</f>
        <v>232006.18637480133</v>
      </c>
      <c r="E50" s="401">
        <f>'A2'!E50</f>
        <v>41564.437705375938</v>
      </c>
      <c r="F50" s="401">
        <f>'A2'!F50</f>
        <v>34317.549535669415</v>
      </c>
      <c r="G50" s="401">
        <f>'A2'!G50</f>
        <v>3734.7697598588825</v>
      </c>
      <c r="H50" s="401">
        <f>'A2'!H50</f>
        <v>13722.062295842454</v>
      </c>
      <c r="I50" s="401">
        <f>'A2'!I50</f>
        <v>1618.2283988369425</v>
      </c>
      <c r="J50" s="401">
        <f>'A2'!J50</f>
        <v>63.943165940117275</v>
      </c>
      <c r="K50" s="401">
        <f>'A2'!K50</f>
        <v>3758.2134636407836</v>
      </c>
      <c r="L50" s="401">
        <f>'A2'!L50</f>
        <v>330785.39069996582</v>
      </c>
      <c r="O50" s="42"/>
      <c r="P50" s="42"/>
      <c r="Q50" s="44"/>
    </row>
    <row r="51" spans="1:22" s="14" customFormat="1" ht="18" customHeight="1">
      <c r="A51" s="32"/>
      <c r="B51" s="33" t="s">
        <v>269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217</v>
      </c>
      <c r="C52" s="12"/>
      <c r="D52" s="401">
        <f>'A2'!D52</f>
        <v>227890.96591717566</v>
      </c>
      <c r="E52" s="401">
        <f>'A2'!E52</f>
        <v>40981.58880809242</v>
      </c>
      <c r="F52" s="401">
        <f>'A2'!F52</f>
        <v>34140.713820187375</v>
      </c>
      <c r="G52" s="401">
        <f>'A2'!G52</f>
        <v>3555.9494097015581</v>
      </c>
      <c r="H52" s="401">
        <f>'A2'!H52</f>
        <v>13619.027499526897</v>
      </c>
      <c r="I52" s="401">
        <f>'A2'!I52</f>
        <v>1598.804168483206</v>
      </c>
      <c r="J52" s="401">
        <f>'A2'!J52</f>
        <v>63.842490330256318</v>
      </c>
      <c r="K52" s="401">
        <f>'A2'!K52</f>
        <v>3562.7457989277036</v>
      </c>
      <c r="L52" s="401">
        <f>'A2'!L52</f>
        <v>325413.63791242515</v>
      </c>
      <c r="O52" s="42"/>
      <c r="P52" s="145"/>
      <c r="Q52" s="42"/>
    </row>
    <row r="53" spans="1:22" s="14" customFormat="1" ht="18" customHeight="1">
      <c r="A53" s="29"/>
      <c r="B53" s="12" t="s">
        <v>186</v>
      </c>
      <c r="C53" s="12"/>
      <c r="D53" s="401">
        <f>'A2'!D53</f>
        <v>4028.1459199270021</v>
      </c>
      <c r="E53" s="401">
        <f>'A2'!E53</f>
        <v>582.84889728352925</v>
      </c>
      <c r="F53" s="401">
        <f>'A2'!F53</f>
        <v>176.83571548194496</v>
      </c>
      <c r="G53" s="401">
        <f>'A2'!G53</f>
        <v>178.82035015732066</v>
      </c>
      <c r="H53" s="401">
        <f>'A2'!H53</f>
        <v>103.03479631556976</v>
      </c>
      <c r="I53" s="401">
        <f>'A2'!I53</f>
        <v>19.424230353737979</v>
      </c>
      <c r="J53" s="401">
        <f>'A2'!J53</f>
        <v>0.10067560986095425</v>
      </c>
      <c r="K53" s="401">
        <f>'A2'!K53</f>
        <v>195.46766471308055</v>
      </c>
      <c r="L53" s="401">
        <f>'A2'!L53</f>
        <v>5284.6782498420471</v>
      </c>
      <c r="O53" s="145"/>
      <c r="P53" s="42"/>
      <c r="Q53" s="42"/>
    </row>
    <row r="54" spans="1:22" s="14" customFormat="1" ht="18" customHeight="1">
      <c r="A54" s="34"/>
      <c r="B54" s="442" t="s">
        <v>187</v>
      </c>
      <c r="C54" s="35"/>
      <c r="D54" s="446">
        <f>'A2'!D54</f>
        <v>87.074537699463619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87.074537699463619</v>
      </c>
      <c r="O54" s="42"/>
      <c r="P54" s="42"/>
      <c r="Q54" s="42"/>
    </row>
    <row r="55" spans="1:22" s="14" customFormat="1" ht="14.25" hidden="1">
      <c r="A55" s="475" t="s">
        <v>218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2" s="14" customFormat="1" ht="18" hidden="1" customHeight="1">
      <c r="A56" s="475" t="s">
        <v>222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  <c r="V56" s="26"/>
    </row>
    <row r="57" spans="1:22" s="44" customFormat="1" ht="18" hidden="1" customHeight="1">
      <c r="A57" s="475" t="s">
        <v>219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O57" s="40"/>
      <c r="P57" s="40"/>
      <c r="T57" s="45"/>
    </row>
    <row r="58" spans="1:22" s="44" customFormat="1" ht="18" hidden="1" customHeight="1">
      <c r="A58" s="475" t="s">
        <v>220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2" s="40" customFormat="1" ht="12" hidden="1" customHeight="1">
      <c r="A59" s="475" t="s">
        <v>221</v>
      </c>
      <c r="B59" s="475"/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4" sqref="M3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190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265</v>
      </c>
      <c r="C9" s="17"/>
      <c r="D9" s="18" t="s">
        <v>191</v>
      </c>
      <c r="E9" s="19"/>
      <c r="F9" s="19"/>
      <c r="G9" s="19"/>
      <c r="H9" s="19"/>
      <c r="I9" s="19"/>
      <c r="J9" s="19"/>
      <c r="K9" s="19"/>
      <c r="L9" s="481" t="s">
        <v>223</v>
      </c>
      <c r="M9" s="483" t="s">
        <v>224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177</v>
      </c>
      <c r="K10" s="66" t="s">
        <v>178</v>
      </c>
      <c r="L10" s="482"/>
      <c r="M10" s="484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225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226</v>
      </c>
      <c r="C13" s="12"/>
      <c r="D13" s="401">
        <f>'A3'!D13</f>
        <v>923.08182413297743</v>
      </c>
      <c r="E13" s="401">
        <f>'A3'!E13</f>
        <v>2439.4585433189336</v>
      </c>
      <c r="F13" s="401">
        <f>'A3'!F13</f>
        <v>71.581308976406859</v>
      </c>
      <c r="G13" s="401">
        <f>'A3'!G13</f>
        <v>135.30551912454823</v>
      </c>
      <c r="H13" s="401">
        <f>'A3'!H13</f>
        <v>28.790176154953294</v>
      </c>
      <c r="I13" s="401">
        <f>'A3'!I13</f>
        <v>1.1622626048521993</v>
      </c>
      <c r="J13" s="401">
        <f>'A3'!J13</f>
        <v>8.3784968348224211</v>
      </c>
      <c r="K13" s="401">
        <f>'A3'!K13</f>
        <v>3607.7581311474937</v>
      </c>
      <c r="L13" s="401">
        <f>'A3'!L13</f>
        <v>392.36445072939239</v>
      </c>
      <c r="M13" s="401">
        <f>'A3'!M13</f>
        <v>521102.8270401507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179</v>
      </c>
      <c r="C14" s="31"/>
      <c r="D14" s="401">
        <f>'A3'!D14</f>
        <v>175.04109443234529</v>
      </c>
      <c r="E14" s="401">
        <f>'A3'!E14</f>
        <v>539.23085137122882</v>
      </c>
      <c r="F14" s="401">
        <f>'A3'!F14</f>
        <v>8.3054165262428903</v>
      </c>
      <c r="G14" s="401">
        <f>'A3'!G14</f>
        <v>0</v>
      </c>
      <c r="H14" s="401">
        <f>'A3'!H14</f>
        <v>14.56967997319825</v>
      </c>
      <c r="I14" s="401">
        <f>'A3'!I14</f>
        <v>0</v>
      </c>
      <c r="J14" s="401">
        <f>'A3'!J14</f>
        <v>0</v>
      </c>
      <c r="K14" s="401">
        <f>'A3'!K14</f>
        <v>737.14704230301527</v>
      </c>
      <c r="L14" s="401">
        <f>'A3'!L14</f>
        <v>31.220402851738889</v>
      </c>
      <c r="M14" s="401">
        <f>'A3'!M14</f>
        <v>287078.49976563908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180</v>
      </c>
      <c r="C15" s="31"/>
      <c r="D15" s="401">
        <f>'A3'!D15</f>
        <v>748.04072970063214</v>
      </c>
      <c r="E15" s="401">
        <f>'A3'!E15</f>
        <v>1900.2276919477049</v>
      </c>
      <c r="F15" s="401">
        <f>'A3'!F15</f>
        <v>63.275892450163965</v>
      </c>
      <c r="G15" s="401">
        <f>'A3'!G15</f>
        <v>135.30551912454823</v>
      </c>
      <c r="H15" s="401">
        <f>'A3'!H15</f>
        <v>14.220496181755045</v>
      </c>
      <c r="I15" s="401">
        <f>'A3'!I15</f>
        <v>1.1622626048521993</v>
      </c>
      <c r="J15" s="401">
        <f>'A3'!J15</f>
        <v>8.3784968348224211</v>
      </c>
      <c r="K15" s="401">
        <f>'A3'!K15</f>
        <v>2870.6110888444787</v>
      </c>
      <c r="L15" s="401">
        <f>'A3'!L15</f>
        <v>361.14404787765352</v>
      </c>
      <c r="M15" s="401">
        <f>'A3'!M15</f>
        <v>234024.32727451163</v>
      </c>
      <c r="N15" s="26"/>
    </row>
    <row r="16" spans="1:29" s="14" customFormat="1" ht="18" customHeight="1">
      <c r="A16" s="29"/>
      <c r="B16" s="12" t="s">
        <v>181</v>
      </c>
      <c r="C16" s="12"/>
      <c r="D16" s="401">
        <f>'A3'!D16</f>
        <v>290.77956084294243</v>
      </c>
      <c r="E16" s="401">
        <f>'A3'!E16</f>
        <v>472.4519348768369</v>
      </c>
      <c r="F16" s="401">
        <f>'A3'!F16</f>
        <v>38.013628064415464</v>
      </c>
      <c r="G16" s="401">
        <f>'A3'!G16</f>
        <v>4.8010251050042125</v>
      </c>
      <c r="H16" s="401">
        <f>'A3'!H16</f>
        <v>44.017794122550839</v>
      </c>
      <c r="I16" s="401">
        <f>'A3'!I16</f>
        <v>3.1442418202529758</v>
      </c>
      <c r="J16" s="401">
        <f>'A3'!J16</f>
        <v>24.756741303414582</v>
      </c>
      <c r="K16" s="401">
        <f>'A3'!K16</f>
        <v>877.9649261354175</v>
      </c>
      <c r="L16" s="401">
        <f>'A3'!L16</f>
        <v>368.1619243793993</v>
      </c>
      <c r="M16" s="401">
        <f>'A3'!M16</f>
        <v>221639.74546634342</v>
      </c>
      <c r="N16" s="26"/>
    </row>
    <row r="17" spans="1:18" s="14" customFormat="1" ht="18" customHeight="1">
      <c r="A17" s="30"/>
      <c r="B17" s="31" t="s">
        <v>179</v>
      </c>
      <c r="C17" s="31"/>
      <c r="D17" s="401">
        <f>'A3'!D17</f>
        <v>28.220637933067298</v>
      </c>
      <c r="E17" s="401">
        <f>'A3'!E17</f>
        <v>63.148355471321466</v>
      </c>
      <c r="F17" s="401">
        <f>'A3'!F17</f>
        <v>0.35604383913388182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91.725037243522635</v>
      </c>
      <c r="L17" s="401">
        <f>'A3'!L17</f>
        <v>4.8455303363237334</v>
      </c>
      <c r="M17" s="401">
        <f>'A3'!M17</f>
        <v>139905.87292936994</v>
      </c>
      <c r="N17" s="26"/>
    </row>
    <row r="18" spans="1:18" s="14" customFormat="1" ht="18" customHeight="1">
      <c r="A18" s="30"/>
      <c r="B18" s="31" t="s">
        <v>180</v>
      </c>
      <c r="C18" s="31"/>
      <c r="D18" s="401">
        <f>'A3'!D18</f>
        <v>262.55892290987515</v>
      </c>
      <c r="E18" s="401">
        <f>'A3'!E18</f>
        <v>409.30357940551545</v>
      </c>
      <c r="F18" s="401">
        <f>'A3'!F18</f>
        <v>37.657584225281582</v>
      </c>
      <c r="G18" s="401">
        <f>'A3'!G18</f>
        <v>4.8010251050042125</v>
      </c>
      <c r="H18" s="401">
        <f>'A3'!H18</f>
        <v>44.017794122550839</v>
      </c>
      <c r="I18" s="401">
        <f>'A3'!I18</f>
        <v>3.1442418202529758</v>
      </c>
      <c r="J18" s="401">
        <f>'A3'!J18</f>
        <v>24.756741303414582</v>
      </c>
      <c r="K18" s="401">
        <f>'A3'!K18</f>
        <v>786.23988889189491</v>
      </c>
      <c r="L18" s="401">
        <f>'A3'!L18</f>
        <v>363.31639404307555</v>
      </c>
      <c r="M18" s="401">
        <f>'A3'!M18</f>
        <v>81733.872536973475</v>
      </c>
      <c r="N18" s="26"/>
    </row>
    <row r="19" spans="1:18" s="14" customFormat="1" ht="18" customHeight="1">
      <c r="A19" s="29"/>
      <c r="B19" s="12" t="s">
        <v>182</v>
      </c>
      <c r="C19" s="12"/>
      <c r="D19" s="401">
        <f>'A3'!D19</f>
        <v>343.58957559923505</v>
      </c>
      <c r="E19" s="401">
        <f>'A3'!E19</f>
        <v>4312.7697875713866</v>
      </c>
      <c r="F19" s="401">
        <f>'A3'!F19</f>
        <v>28.538686974097352</v>
      </c>
      <c r="G19" s="401">
        <f>'A3'!G19</f>
        <v>24.220704287782027</v>
      </c>
      <c r="H19" s="401">
        <f>'A3'!H19</f>
        <v>1.1476493663368709E-3</v>
      </c>
      <c r="I19" s="401">
        <f>'A3'!I19</f>
        <v>0.90825041861010247</v>
      </c>
      <c r="J19" s="401">
        <f>'A3'!J19</f>
        <v>2.9077644674694181</v>
      </c>
      <c r="K19" s="401">
        <f>'A3'!K19</f>
        <v>4712.9359169679474</v>
      </c>
      <c r="L19" s="401">
        <f>'A3'!L19</f>
        <v>391.89225198353665</v>
      </c>
      <c r="M19" s="401">
        <f>'A3'!M19</f>
        <v>218811.53182820798</v>
      </c>
      <c r="N19" s="26"/>
    </row>
    <row r="20" spans="1:18" s="14" customFormat="1" ht="18" customHeight="1">
      <c r="A20" s="30"/>
      <c r="B20" s="31" t="s">
        <v>179</v>
      </c>
      <c r="C20" s="31"/>
      <c r="D20" s="401">
        <f>'A3'!D20</f>
        <v>96.788904054908571</v>
      </c>
      <c r="E20" s="401">
        <f>'A3'!E20</f>
        <v>46.290777691656295</v>
      </c>
      <c r="F20" s="401">
        <f>'A3'!F20</f>
        <v>28.47020632933771</v>
      </c>
      <c r="G20" s="401">
        <f>'A3'!G20</f>
        <v>0.69782692601455087</v>
      </c>
      <c r="H20" s="401">
        <f>'A3'!H20</f>
        <v>1.1476493663368709E-3</v>
      </c>
      <c r="I20" s="401">
        <f>'A3'!I20</f>
        <v>0.90825041861010247</v>
      </c>
      <c r="J20" s="401">
        <f>'A3'!J20</f>
        <v>2.9045208255840507</v>
      </c>
      <c r="K20" s="401">
        <f>'A3'!K20</f>
        <v>176.06163389547763</v>
      </c>
      <c r="L20" s="401">
        <f>'A3'!L20</f>
        <v>220.96976784088812</v>
      </c>
      <c r="M20" s="401">
        <f>'A3'!M20</f>
        <v>69562.247509245615</v>
      </c>
      <c r="N20" s="26"/>
    </row>
    <row r="21" spans="1:18" s="14" customFormat="1" ht="18" customHeight="1">
      <c r="A21" s="30"/>
      <c r="B21" s="31" t="s">
        <v>180</v>
      </c>
      <c r="C21" s="31"/>
      <c r="D21" s="401">
        <f>'A3'!D21</f>
        <v>246.80067154432646</v>
      </c>
      <c r="E21" s="401">
        <f>'A3'!E21</f>
        <v>4266.4790098797303</v>
      </c>
      <c r="F21" s="401">
        <f>'A3'!F21</f>
        <v>6.8480644759641551E-2</v>
      </c>
      <c r="G21" s="401">
        <f>'A3'!G21</f>
        <v>23.522877361767478</v>
      </c>
      <c r="H21" s="401">
        <f>'A3'!H21</f>
        <v>0</v>
      </c>
      <c r="I21" s="401">
        <f>'A3'!I21</f>
        <v>0</v>
      </c>
      <c r="J21" s="401">
        <f>'A3'!J21</f>
        <v>3.2436418853676202E-3</v>
      </c>
      <c r="K21" s="401">
        <f>'A3'!K21</f>
        <v>4536.8742830724686</v>
      </c>
      <c r="L21" s="401">
        <f>'A3'!L21</f>
        <v>170.92248414264856</v>
      </c>
      <c r="M21" s="401">
        <f>'A3'!M21</f>
        <v>149249.28431896237</v>
      </c>
      <c r="N21" s="26"/>
    </row>
    <row r="22" spans="1:18" s="14" customFormat="1" ht="18" customHeight="1">
      <c r="A22" s="29"/>
      <c r="B22" s="12" t="s">
        <v>178</v>
      </c>
      <c r="C22" s="12"/>
      <c r="D22" s="401">
        <f>'A3'!D22</f>
        <v>1557.450960575155</v>
      </c>
      <c r="E22" s="401">
        <f>'A3'!E22</f>
        <v>7224.6802657671578</v>
      </c>
      <c r="F22" s="401">
        <f>'A3'!F22</f>
        <v>138.13362401491969</v>
      </c>
      <c r="G22" s="401">
        <f>'A3'!G22</f>
        <v>164.32724851733445</v>
      </c>
      <c r="H22" s="401">
        <f>'A3'!H22</f>
        <v>72.809117926870471</v>
      </c>
      <c r="I22" s="401">
        <f>'A3'!I22</f>
        <v>5.2147548437152782</v>
      </c>
      <c r="J22" s="401">
        <f>'A3'!J22</f>
        <v>36.04300260570642</v>
      </c>
      <c r="K22" s="401">
        <f>'A3'!K22</f>
        <v>9198.6589742508586</v>
      </c>
      <c r="L22" s="401">
        <f>'A3'!L22</f>
        <v>1152.4186270923283</v>
      </c>
      <c r="M22" s="401">
        <f>'A3'!M22</f>
        <v>961554.10433470202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227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183</v>
      </c>
      <c r="C25" s="12"/>
      <c r="D25" s="401">
        <f>'A3'!D25</f>
        <v>0</v>
      </c>
      <c r="E25" s="401">
        <f>'A3'!E25</f>
        <v>0.57669761840182354</v>
      </c>
      <c r="F25" s="401">
        <f>'A3'!F25</f>
        <v>3.8911601111655352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4.4678577295673589</v>
      </c>
      <c r="L25" s="401">
        <f>'A3'!L25</f>
        <v>192.24516449113904</v>
      </c>
      <c r="M25" s="401">
        <f>'A3'!M25</f>
        <v>14019.25043314289</v>
      </c>
      <c r="N25" s="26"/>
    </row>
    <row r="26" spans="1:18" s="14" customFormat="1" ht="18" customHeight="1">
      <c r="A26" s="30"/>
      <c r="B26" s="31" t="s">
        <v>179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2727.16713709025</v>
      </c>
      <c r="N26" s="26"/>
    </row>
    <row r="27" spans="1:18" s="14" customFormat="1" ht="18" customHeight="1">
      <c r="A27" s="30"/>
      <c r="B27" s="31" t="s">
        <v>180</v>
      </c>
      <c r="C27" s="31"/>
      <c r="D27" s="401">
        <f>'A3'!D27</f>
        <v>0</v>
      </c>
      <c r="E27" s="401">
        <f>'A3'!E27</f>
        <v>0.57669761840182354</v>
      </c>
      <c r="F27" s="401">
        <f>'A3'!F27</f>
        <v>3.8911601111655352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4.4678577295673589</v>
      </c>
      <c r="L27" s="401">
        <f>'A3'!L27</f>
        <v>192.24516449113904</v>
      </c>
      <c r="M27" s="401">
        <f>'A3'!M27</f>
        <v>11292.08329605264</v>
      </c>
      <c r="N27" s="26"/>
    </row>
    <row r="28" spans="1:18" s="14" customFormat="1" ht="18" customHeight="1">
      <c r="A28" s="29"/>
      <c r="B28" s="12" t="s">
        <v>181</v>
      </c>
      <c r="C28" s="12"/>
      <c r="D28" s="401">
        <f>'A3'!D28</f>
        <v>1.0141813273877722</v>
      </c>
      <c r="E28" s="401">
        <f>'A3'!E28</f>
        <v>0.72409228844744755</v>
      </c>
      <c r="F28" s="401">
        <f>'A3'!F28</f>
        <v>0.21581518628121699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1.4665982928334098</v>
      </c>
      <c r="K28" s="401">
        <f>'A3'!K28</f>
        <v>3.4206870949498462</v>
      </c>
      <c r="L28" s="401">
        <f>'A3'!L28</f>
        <v>34.812182933979862</v>
      </c>
      <c r="M28" s="401">
        <f>'A3'!M28</f>
        <v>19053.753123931951</v>
      </c>
      <c r="N28" s="26"/>
      <c r="Q28" s="26"/>
      <c r="R28" s="26"/>
    </row>
    <row r="29" spans="1:18" s="14" customFormat="1" ht="18" customHeight="1">
      <c r="A29" s="30"/>
      <c r="B29" s="31" t="s">
        <v>179</v>
      </c>
      <c r="C29" s="31"/>
      <c r="D29" s="401">
        <f>'A3'!D29</f>
        <v>0.1448217399876125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0.1448217399876125</v>
      </c>
      <c r="L29" s="401">
        <f>'A3'!L29</f>
        <v>0</v>
      </c>
      <c r="M29" s="401">
        <f>'A3'!M29</f>
        <v>11658.338779667836</v>
      </c>
      <c r="N29" s="26"/>
    </row>
    <row r="30" spans="1:18" s="14" customFormat="1" ht="18" customHeight="1">
      <c r="A30" s="30"/>
      <c r="B30" s="31" t="s">
        <v>180</v>
      </c>
      <c r="C30" s="31"/>
      <c r="D30" s="401">
        <f>'A3'!D30</f>
        <v>0.86935958740015984</v>
      </c>
      <c r="E30" s="401">
        <f>'A3'!E30</f>
        <v>0.72409228844744755</v>
      </c>
      <c r="F30" s="401">
        <f>'A3'!F30</f>
        <v>0.21581518628121699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1.4665982928334098</v>
      </c>
      <c r="K30" s="401">
        <f>'A3'!K30</f>
        <v>3.2758653549622343</v>
      </c>
      <c r="L30" s="401">
        <f>'A3'!L30</f>
        <v>34.812182933979862</v>
      </c>
      <c r="M30" s="401">
        <f>'A3'!M30</f>
        <v>7395.4143442641152</v>
      </c>
      <c r="N30" s="26"/>
    </row>
    <row r="31" spans="1:18" s="14" customFormat="1" ht="18" customHeight="1">
      <c r="A31" s="29"/>
      <c r="B31" s="12" t="s">
        <v>182</v>
      </c>
      <c r="C31" s="12"/>
      <c r="D31" s="401">
        <f>'A3'!D31</f>
        <v>0.28889852894059798</v>
      </c>
      <c r="E31" s="401">
        <f>'A3'!E31</f>
        <v>14.450138539950364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14.739037068890962</v>
      </c>
      <c r="L31" s="401">
        <f>'A3'!L31</f>
        <v>96.087381556616791</v>
      </c>
      <c r="M31" s="401">
        <f>'A3'!M31</f>
        <v>8516.9627114460091</v>
      </c>
      <c r="N31" s="26"/>
    </row>
    <row r="32" spans="1:18" s="26" customFormat="1" ht="18" customHeight="1">
      <c r="A32" s="30"/>
      <c r="B32" s="31" t="s">
        <v>179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27.42921702703363</v>
      </c>
      <c r="M32" s="401">
        <f>'A3'!M32</f>
        <v>4559.7828798171722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180</v>
      </c>
      <c r="C33" s="31"/>
      <c r="D33" s="401">
        <f>'A3'!D33</f>
        <v>0.28889852894059798</v>
      </c>
      <c r="E33" s="401">
        <f>'A3'!E33</f>
        <v>14.450138539950364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14.739037068890962</v>
      </c>
      <c r="L33" s="401">
        <f>'A3'!L33</f>
        <v>68.658164529583161</v>
      </c>
      <c r="M33" s="401">
        <f>'A3'!M33</f>
        <v>3957.1798316288368</v>
      </c>
      <c r="N33" s="26"/>
      <c r="O33" s="123"/>
    </row>
    <row r="34" spans="1:16" s="14" customFormat="1" ht="18" customHeight="1">
      <c r="A34" s="29"/>
      <c r="B34" s="12" t="s">
        <v>178</v>
      </c>
      <c r="C34" s="12"/>
      <c r="D34" s="401">
        <f>'A3'!D34</f>
        <v>1.3030798563283703</v>
      </c>
      <c r="E34" s="401">
        <f>'A3'!E34</f>
        <v>15.750928446799636</v>
      </c>
      <c r="F34" s="401">
        <f>'A3'!F34</f>
        <v>4.1069752974467519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1.4665982928334098</v>
      </c>
      <c r="K34" s="401">
        <f>'A3'!K34</f>
        <v>22.627581893408166</v>
      </c>
      <c r="L34" s="401">
        <f>'A3'!L34</f>
        <v>323.14472898173568</v>
      </c>
      <c r="M34" s="401">
        <f>'A3'!M34</f>
        <v>41589.966268520846</v>
      </c>
      <c r="N34" s="26"/>
      <c r="O34" s="123"/>
    </row>
    <row r="35" spans="1:16" s="14" customFormat="1" ht="18" customHeight="1">
      <c r="A35" s="32"/>
      <c r="B35" s="33" t="s">
        <v>184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185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8.215344041641826</v>
      </c>
      <c r="M36" s="401">
        <f>'A3'!M36</f>
        <v>4362.6565437838171</v>
      </c>
      <c r="N36" s="26"/>
    </row>
    <row r="37" spans="1:16" s="14" customFormat="1" ht="18" customHeight="1">
      <c r="A37" s="29"/>
      <c r="B37" s="12" t="s">
        <v>186</v>
      </c>
      <c r="C37" s="12"/>
      <c r="D37" s="401">
        <f>'A3'!D37</f>
        <v>1.3030798563283703</v>
      </c>
      <c r="E37" s="401">
        <f>'A3'!E37</f>
        <v>15.750928446799636</v>
      </c>
      <c r="F37" s="401">
        <f>'A3'!F37</f>
        <v>4.1069752974467519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1.4665982928334098</v>
      </c>
      <c r="K37" s="401">
        <f>'A3'!K37</f>
        <v>22.62758189340817</v>
      </c>
      <c r="L37" s="401">
        <f>'A3'!L37</f>
        <v>314.92938494009394</v>
      </c>
      <c r="M37" s="401">
        <f>'A3'!M37</f>
        <v>35136.680512371364</v>
      </c>
      <c r="N37" s="26"/>
    </row>
    <row r="38" spans="1:16" s="14" customFormat="1" ht="18" customHeight="1">
      <c r="A38" s="29"/>
      <c r="B38" s="12" t="s">
        <v>187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2090.6292123656931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228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183</v>
      </c>
      <c r="C41" s="12"/>
      <c r="D41" s="401">
        <f>'A3'!D41</f>
        <v>7.2608168640924537</v>
      </c>
      <c r="E41" s="401">
        <f>'A3'!E41</f>
        <v>11396.879678871494</v>
      </c>
      <c r="F41" s="401">
        <f>'A3'!F41</f>
        <v>30.592432660811387</v>
      </c>
      <c r="G41" s="401">
        <f>'A3'!G41</f>
        <v>214.00945678026781</v>
      </c>
      <c r="H41" s="401">
        <f>'A3'!H41</f>
        <v>0</v>
      </c>
      <c r="I41" s="401">
        <f>'A3'!I41</f>
        <v>0.88382938619310658</v>
      </c>
      <c r="J41" s="401">
        <f>'A3'!J41</f>
        <v>0</v>
      </c>
      <c r="K41" s="401">
        <f>'A3'!K41</f>
        <v>11649.626214562859</v>
      </c>
      <c r="L41" s="401">
        <f>'A3'!L41</f>
        <v>1474.13376920779</v>
      </c>
      <c r="M41" s="401">
        <f>'A3'!M41</f>
        <v>373984.10742643953</v>
      </c>
      <c r="N41" s="26"/>
    </row>
    <row r="42" spans="1:16" s="14" customFormat="1" ht="18" customHeight="1">
      <c r="A42" s="30"/>
      <c r="B42" s="31" t="s">
        <v>179</v>
      </c>
      <c r="C42" s="31"/>
      <c r="D42" s="401">
        <f>'A3'!D42</f>
        <v>4.3287088324315546</v>
      </c>
      <c r="E42" s="401">
        <f>'A3'!E42</f>
        <v>4544.0905144183162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4548.4192232507476</v>
      </c>
      <c r="L42" s="401">
        <f>'A3'!L42</f>
        <v>227.38750725006071</v>
      </c>
      <c r="M42" s="401">
        <f>'A3'!M42</f>
        <v>187081.2057087188</v>
      </c>
      <c r="N42" s="26"/>
    </row>
    <row r="43" spans="1:16" s="14" customFormat="1" ht="18" customHeight="1">
      <c r="A43" s="30"/>
      <c r="B43" s="31" t="s">
        <v>180</v>
      </c>
      <c r="C43" s="31"/>
      <c r="D43" s="401">
        <f>'A3'!D43</f>
        <v>2.9321080316608992</v>
      </c>
      <c r="E43" s="401">
        <f>'A3'!E43</f>
        <v>6852.7891644531783</v>
      </c>
      <c r="F43" s="401">
        <f>'A3'!F43</f>
        <v>30.592432660811387</v>
      </c>
      <c r="G43" s="401">
        <f>'A3'!G43</f>
        <v>214.00945678026781</v>
      </c>
      <c r="H43" s="401">
        <f>'A3'!H43</f>
        <v>0</v>
      </c>
      <c r="I43" s="401">
        <f>'A3'!I43</f>
        <v>0.88382938619310658</v>
      </c>
      <c r="J43" s="401">
        <f>'A3'!J43</f>
        <v>0</v>
      </c>
      <c r="K43" s="401">
        <f>'A3'!K43</f>
        <v>7101.2069913121113</v>
      </c>
      <c r="L43" s="401">
        <f>'A3'!L43</f>
        <v>1246.7462619577293</v>
      </c>
      <c r="M43" s="401">
        <f>'A3'!M43</f>
        <v>186902.90171772076</v>
      </c>
      <c r="N43" s="26"/>
    </row>
    <row r="44" spans="1:16" s="14" customFormat="1" ht="18" customHeight="1">
      <c r="A44" s="29"/>
      <c r="B44" s="12" t="s">
        <v>181</v>
      </c>
      <c r="C44" s="12"/>
      <c r="D44" s="401">
        <f>'A3'!D44</f>
        <v>15.19289663066381</v>
      </c>
      <c r="E44" s="401">
        <f>'A3'!E44</f>
        <v>258.88592738629819</v>
      </c>
      <c r="F44" s="401">
        <f>'A3'!F44</f>
        <v>50.006671764746315</v>
      </c>
      <c r="G44" s="401">
        <f>'A3'!G44</f>
        <v>0.147108919463252</v>
      </c>
      <c r="H44" s="401">
        <f>'A3'!H44</f>
        <v>0</v>
      </c>
      <c r="I44" s="401">
        <f>'A3'!I44</f>
        <v>6.5241479727835676</v>
      </c>
      <c r="J44" s="401">
        <f>'A3'!J44</f>
        <v>0.72340785573102473</v>
      </c>
      <c r="K44" s="401">
        <f>'A3'!K44</f>
        <v>331.4801605296862</v>
      </c>
      <c r="L44" s="401">
        <f>'A3'!L44</f>
        <v>699.0298503713525</v>
      </c>
      <c r="M44" s="401">
        <f>'A3'!M44</f>
        <v>134981.30690072328</v>
      </c>
      <c r="N44" s="26"/>
    </row>
    <row r="45" spans="1:16" s="14" customFormat="1" ht="18" customHeight="1">
      <c r="A45" s="30"/>
      <c r="B45" s="31" t="s">
        <v>179</v>
      </c>
      <c r="C45" s="31"/>
      <c r="D45" s="401">
        <f>'A3'!D45</f>
        <v>5.0643275524553264</v>
      </c>
      <c r="E45" s="401">
        <f>'A3'!E45</f>
        <v>5.5114859628372246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10.575813515292552</v>
      </c>
      <c r="L45" s="401">
        <f>'A3'!L45</f>
        <v>0</v>
      </c>
      <c r="M45" s="401">
        <f>'A3'!M45</f>
        <v>73411.536180110867</v>
      </c>
      <c r="N45" s="26"/>
    </row>
    <row r="46" spans="1:16" s="14" customFormat="1" ht="18" customHeight="1">
      <c r="A46" s="30"/>
      <c r="B46" s="31" t="s">
        <v>180</v>
      </c>
      <c r="C46" s="31"/>
      <c r="D46" s="401">
        <f>'A3'!D46</f>
        <v>10.128569078208484</v>
      </c>
      <c r="E46" s="401">
        <f>'A3'!E46</f>
        <v>253.37444142346095</v>
      </c>
      <c r="F46" s="401">
        <f>'A3'!F46</f>
        <v>50.006671764746315</v>
      </c>
      <c r="G46" s="401">
        <f>'A3'!G46</f>
        <v>0.147108919463252</v>
      </c>
      <c r="H46" s="401">
        <f>'A3'!H46</f>
        <v>0</v>
      </c>
      <c r="I46" s="401">
        <f>'A3'!I46</f>
        <v>6.5241479727835676</v>
      </c>
      <c r="J46" s="401">
        <f>'A3'!J46</f>
        <v>0.72340785573102473</v>
      </c>
      <c r="K46" s="401">
        <f>'A3'!K46</f>
        <v>320.90434701439364</v>
      </c>
      <c r="L46" s="401">
        <f>'A3'!L46</f>
        <v>699.0298503713525</v>
      </c>
      <c r="M46" s="401">
        <f>'A3'!M46</f>
        <v>61569.770720612411</v>
      </c>
      <c r="N46" s="26"/>
      <c r="P46" s="44"/>
    </row>
    <row r="47" spans="1:16" s="14" customFormat="1" ht="18" customHeight="1">
      <c r="A47" s="29"/>
      <c r="B47" s="12" t="s">
        <v>182</v>
      </c>
      <c r="C47" s="12"/>
      <c r="D47" s="401">
        <f>'A3'!D47</f>
        <v>34.714838537452813</v>
      </c>
      <c r="E47" s="401">
        <f>'A3'!E47</f>
        <v>3513.3529116934856</v>
      </c>
      <c r="F47" s="401">
        <f>'A3'!F47</f>
        <v>26.939062321285153</v>
      </c>
      <c r="G47" s="401">
        <f>'A3'!G47</f>
        <v>5.8799944534825652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3580.8868070057065</v>
      </c>
      <c r="L47" s="401">
        <f>'A3'!L47</f>
        <v>289.08643454352421</v>
      </c>
      <c r="M47" s="401">
        <f>'A3'!M47</f>
        <v>43991.077407648263</v>
      </c>
      <c r="N47" s="26"/>
      <c r="P47" s="40"/>
    </row>
    <row r="48" spans="1:16" s="14" customFormat="1" ht="18" customHeight="1">
      <c r="A48" s="30"/>
      <c r="B48" s="31" t="s">
        <v>179</v>
      </c>
      <c r="C48" s="31"/>
      <c r="D48" s="401">
        <f>'A3'!D48</f>
        <v>31.677862702700661</v>
      </c>
      <c r="E48" s="401">
        <f>'A3'!E48</f>
        <v>140.74880926254289</v>
      </c>
      <c r="F48" s="401">
        <f>'A3'!F48</f>
        <v>26.939062321285153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199.36573428652869</v>
      </c>
      <c r="L48" s="401">
        <f>'A3'!L48</f>
        <v>95.494639425040333</v>
      </c>
      <c r="M48" s="401">
        <f>'A3'!M48</f>
        <v>2070.5141097410765</v>
      </c>
      <c r="N48" s="26"/>
      <c r="P48" s="42"/>
    </row>
    <row r="49" spans="1:22" s="14" customFormat="1" ht="18" customHeight="1">
      <c r="A49" s="30"/>
      <c r="B49" s="31" t="s">
        <v>180</v>
      </c>
      <c r="C49" s="12"/>
      <c r="D49" s="401">
        <f>'A3'!D49</f>
        <v>3.0369758347521492</v>
      </c>
      <c r="E49" s="401">
        <f>'A3'!E49</f>
        <v>3372.6041024309425</v>
      </c>
      <c r="F49" s="401">
        <f>'A3'!F49</f>
        <v>0</v>
      </c>
      <c r="G49" s="401">
        <f>'A3'!G49</f>
        <v>5.8799944534825652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3381.521072719177</v>
      </c>
      <c r="L49" s="401">
        <f>'A3'!L49</f>
        <v>193.59179511848387</v>
      </c>
      <c r="M49" s="401">
        <f>'A3'!M49</f>
        <v>41920.563297907189</v>
      </c>
      <c r="N49" s="26"/>
      <c r="O49" s="44"/>
      <c r="P49" s="42"/>
    </row>
    <row r="50" spans="1:22" s="14" customFormat="1" ht="18" customHeight="1">
      <c r="A50" s="29"/>
      <c r="B50" s="12" t="s">
        <v>178</v>
      </c>
      <c r="C50" s="12"/>
      <c r="D50" s="401">
        <f>'A3'!D50</f>
        <v>57.168552032209078</v>
      </c>
      <c r="E50" s="401">
        <f>'A3'!E50</f>
        <v>15169.118517951278</v>
      </c>
      <c r="F50" s="401">
        <f>'A3'!F50</f>
        <v>107.53816674684285</v>
      </c>
      <c r="G50" s="401">
        <f>'A3'!G50</f>
        <v>220.03656015321363</v>
      </c>
      <c r="H50" s="401">
        <f>'A3'!H50</f>
        <v>0</v>
      </c>
      <c r="I50" s="401">
        <f>'A3'!I50</f>
        <v>7.407977358976674</v>
      </c>
      <c r="J50" s="401">
        <f>'A3'!J50</f>
        <v>0.72340785573102473</v>
      </c>
      <c r="K50" s="401">
        <f>'A3'!K50</f>
        <v>15561.993182098251</v>
      </c>
      <c r="L50" s="401">
        <f>'A3'!L50</f>
        <v>2462.2500541226668</v>
      </c>
      <c r="M50" s="401">
        <f>'A3'!M50</f>
        <v>552956.4917348111</v>
      </c>
      <c r="N50" s="26"/>
      <c r="O50" s="40"/>
      <c r="P50" s="42"/>
    </row>
    <row r="51" spans="1:22" s="14" customFormat="1" ht="18" customHeight="1">
      <c r="A51" s="32"/>
      <c r="B51" s="33" t="s">
        <v>269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229</v>
      </c>
      <c r="C52" s="12"/>
      <c r="D52" s="401">
        <f>'A3'!D52</f>
        <v>56.951755138285925</v>
      </c>
      <c r="E52" s="401">
        <f>'A3'!E52</f>
        <v>14751.83029109282</v>
      </c>
      <c r="F52" s="401">
        <f>'A3'!F52</f>
        <v>82.794636649843795</v>
      </c>
      <c r="G52" s="401">
        <f>'A3'!G52</f>
        <v>212.82309156982532</v>
      </c>
      <c r="H52" s="401">
        <f>'A3'!H52</f>
        <v>0</v>
      </c>
      <c r="I52" s="401">
        <f>'A3'!I52</f>
        <v>7.407977358976674</v>
      </c>
      <c r="J52" s="401">
        <f>'A3'!J52</f>
        <v>0.72340785573102473</v>
      </c>
      <c r="K52" s="401">
        <f>'A3'!K52</f>
        <v>15112.531159665481</v>
      </c>
      <c r="L52" s="401">
        <f>'A3'!L52</f>
        <v>2302.595607565399</v>
      </c>
      <c r="M52" s="401">
        <f>'A3'!M52</f>
        <v>542347.51926809852</v>
      </c>
      <c r="N52" s="26"/>
      <c r="O52" s="42"/>
      <c r="P52" s="42"/>
    </row>
    <row r="53" spans="1:22" s="14" customFormat="1" ht="18" customHeight="1">
      <c r="A53" s="29"/>
      <c r="B53" s="12" t="s">
        <v>186</v>
      </c>
      <c r="C53" s="12"/>
      <c r="D53" s="401">
        <f>'A3'!D53</f>
        <v>0.2167968939231395</v>
      </c>
      <c r="E53" s="401">
        <f>'A3'!E53</f>
        <v>417.28822685845216</v>
      </c>
      <c r="F53" s="401">
        <f>'A3'!F53</f>
        <v>24.743530096999098</v>
      </c>
      <c r="G53" s="401">
        <f>'A3'!G53</f>
        <v>7.213468583388325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449.46202243276269</v>
      </c>
      <c r="L53" s="401">
        <f>'A3'!L53</f>
        <v>159.65444655726779</v>
      </c>
      <c r="M53" s="401">
        <f>'A3'!M53</f>
        <v>10378.27362633745</v>
      </c>
      <c r="N53" s="26"/>
      <c r="O53" s="42"/>
      <c r="P53" s="42"/>
    </row>
    <row r="54" spans="1:22" s="14" customFormat="1" ht="18" customHeight="1">
      <c r="A54" s="34"/>
      <c r="B54" s="442" t="s">
        <v>187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230.6988403766851</v>
      </c>
      <c r="N54" s="26"/>
      <c r="O54" s="42"/>
      <c r="P54" s="42"/>
      <c r="Q54" s="44"/>
      <c r="R54" s="44"/>
    </row>
    <row r="55" spans="1:22" s="14" customFormat="1" ht="15" customHeight="1">
      <c r="A55" s="475" t="s">
        <v>230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22" s="14" customFormat="1" ht="14.25">
      <c r="A56" s="475" t="s">
        <v>231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</row>
    <row r="57" spans="1:22" s="14" customFormat="1" ht="14.25" hidden="1">
      <c r="A57" s="475" t="s">
        <v>232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26"/>
      <c r="O57" s="44"/>
      <c r="P57" s="44"/>
    </row>
    <row r="58" spans="1:22" s="14" customFormat="1" ht="18" hidden="1" customHeight="1">
      <c r="A58" s="475" t="s">
        <v>233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N58" s="26"/>
      <c r="O58" s="44"/>
      <c r="P58" s="44"/>
      <c r="V58" s="26"/>
    </row>
    <row r="59" spans="1:22" s="44" customFormat="1" ht="18" hidden="1" customHeight="1">
      <c r="A59" s="475" t="s">
        <v>234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O59" s="40"/>
      <c r="P59" s="40"/>
      <c r="T59" s="45"/>
    </row>
    <row r="60" spans="1:22" s="44" customFormat="1" ht="18" hidden="1" customHeight="1">
      <c r="A60" s="475" t="s">
        <v>235</v>
      </c>
      <c r="B60" s="476"/>
      <c r="C60" s="476"/>
      <c r="D60" s="476"/>
      <c r="E60" s="476"/>
      <c r="F60" s="476"/>
      <c r="G60" s="476"/>
      <c r="H60" s="476"/>
      <c r="I60" s="476"/>
      <c r="J60" s="476"/>
      <c r="K60" s="476"/>
      <c r="L60" s="476"/>
      <c r="M60" s="476"/>
      <c r="O60" s="42"/>
      <c r="P60" s="42"/>
      <c r="T60" s="45"/>
    </row>
    <row r="61" spans="1:22" s="40" customFormat="1" ht="13.5" hidden="1" customHeight="1">
      <c r="A61" s="475" t="s">
        <v>236</v>
      </c>
      <c r="B61" s="475"/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265</v>
      </c>
      <c r="C9" s="72"/>
      <c r="D9" s="485" t="s">
        <v>237</v>
      </c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6"/>
      <c r="AC9" s="486"/>
      <c r="AD9" s="486"/>
      <c r="AE9" s="486"/>
      <c r="AF9" s="486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7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238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239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7.9865195494101826</v>
      </c>
      <c r="O13" s="401">
        <f>'A4'!O13</f>
        <v>15.217443309403654</v>
      </c>
      <c r="P13" s="401">
        <f>'A4'!P13</f>
        <v>0.98307991841883202</v>
      </c>
      <c r="Q13" s="401">
        <f>'A4'!Q13</f>
        <v>0</v>
      </c>
      <c r="R13" s="401">
        <f>'A4'!R13</f>
        <v>3.0939999999999999</v>
      </c>
      <c r="S13" s="401">
        <f>'A4'!S13</f>
        <v>0.04</v>
      </c>
      <c r="T13" s="401">
        <f>'A4'!T13</f>
        <v>0</v>
      </c>
      <c r="U13" s="401">
        <f>'A4'!U13</f>
        <v>7.0267655571196394E-2</v>
      </c>
      <c r="V13" s="401">
        <f>'A4'!V13</f>
        <v>0.496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0.77200000000000002</v>
      </c>
      <c r="AB13" s="401">
        <f>'A4'!AB13</f>
        <v>0</v>
      </c>
      <c r="AC13" s="401">
        <f>'A4'!AC13</f>
        <v>116.42521330443066</v>
      </c>
      <c r="AD13" s="401">
        <f>'A4'!AD13</f>
        <v>301.51238183090572</v>
      </c>
      <c r="AE13" s="401">
        <f>'A4'!AE13</f>
        <v>0</v>
      </c>
      <c r="AF13" s="401">
        <f>'A4'!AF13</f>
        <v>0</v>
      </c>
      <c r="AG13" s="401">
        <f>'A4'!AG13</f>
        <v>10.893269070372268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38.091579175444515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114.49164523223479</v>
      </c>
      <c r="AR13" s="401">
        <f>'A4'!AR13</f>
        <v>709.66464034239073</v>
      </c>
      <c r="AS13" s="123"/>
    </row>
    <row r="14" spans="1:45" s="14" customFormat="1" ht="18" customHeight="1">
      <c r="A14" s="79"/>
      <c r="B14" s="31" t="s">
        <v>179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9.8308241070058242E-2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2E-3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46.459892382412356</v>
      </c>
      <c r="AD14" s="401">
        <f>'A4'!AD14</f>
        <v>8.48</v>
      </c>
      <c r="AE14" s="401">
        <f>'A4'!AE14</f>
        <v>0</v>
      </c>
      <c r="AF14" s="401">
        <f>'A4'!AF14</f>
        <v>0</v>
      </c>
      <c r="AG14" s="401">
        <f>'A4'!AG14</f>
        <v>4.0944004978790999E-2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25.021764312176295</v>
      </c>
      <c r="AS14" s="123"/>
    </row>
    <row r="15" spans="1:45" s="14" customFormat="1" ht="18" customHeight="1">
      <c r="A15" s="79"/>
      <c r="B15" s="31" t="s">
        <v>180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7.9865195494101826</v>
      </c>
      <c r="O15" s="401">
        <f>'A4'!O15</f>
        <v>15.119135068333597</v>
      </c>
      <c r="P15" s="401">
        <f>'A4'!P15</f>
        <v>0.98307991841883202</v>
      </c>
      <c r="Q15" s="401">
        <f>'A4'!Q15</f>
        <v>0</v>
      </c>
      <c r="R15" s="401">
        <f>'A4'!R15</f>
        <v>3.0939999999999999</v>
      </c>
      <c r="S15" s="401">
        <f>'A4'!S15</f>
        <v>0.04</v>
      </c>
      <c r="T15" s="401">
        <f>'A4'!T15</f>
        <v>0</v>
      </c>
      <c r="U15" s="401">
        <f>'A4'!U15</f>
        <v>7.0267655571196394E-2</v>
      </c>
      <c r="V15" s="401">
        <f>'A4'!V15</f>
        <v>0.49399999999999999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0.77200000000000002</v>
      </c>
      <c r="AB15" s="401">
        <f>'A4'!AB15</f>
        <v>0</v>
      </c>
      <c r="AC15" s="401">
        <f>'A4'!AC15</f>
        <v>69.965320922018307</v>
      </c>
      <c r="AD15" s="401">
        <f>'A4'!AD15</f>
        <v>293.03238183090571</v>
      </c>
      <c r="AE15" s="401">
        <f>'A4'!AE15</f>
        <v>0</v>
      </c>
      <c r="AF15" s="401">
        <f>'A4'!AF15</f>
        <v>0</v>
      </c>
      <c r="AG15" s="401">
        <f>'A4'!AG15</f>
        <v>10.852325065393478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38.091579175444515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114.49164523223479</v>
      </c>
      <c r="AR15" s="401">
        <f>'A4'!AR15</f>
        <v>684.64287603021444</v>
      </c>
      <c r="AS15" s="123"/>
    </row>
    <row r="16" spans="1:45" s="14" customFormat="1" ht="18" customHeight="1">
      <c r="A16" s="78"/>
      <c r="B16" s="12" t="s">
        <v>181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0.21357817823080766</v>
      </c>
      <c r="P16" s="401">
        <f>'A4'!P16</f>
        <v>0</v>
      </c>
      <c r="Q16" s="401">
        <f>'A4'!Q16</f>
        <v>0</v>
      </c>
      <c r="R16" s="401">
        <f>'A4'!R16</f>
        <v>0.04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16.671918766872619</v>
      </c>
      <c r="AD16" s="401">
        <f>'A4'!AD16</f>
        <v>31.512</v>
      </c>
      <c r="AE16" s="401">
        <f>'A4'!AE16</f>
        <v>0</v>
      </c>
      <c r="AF16" s="401">
        <f>'A4'!AF16</f>
        <v>0</v>
      </c>
      <c r="AG16" s="401">
        <f>'A4'!AG16</f>
        <v>2.6676932908087374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0.24161947661787428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1416.1970123817521</v>
      </c>
    </row>
    <row r="17" spans="1:67" s="26" customFormat="1" ht="18" customHeight="1">
      <c r="A17" s="79"/>
      <c r="B17" s="31" t="s">
        <v>179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6.3674686990013596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13.014652646293577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180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0.21357817823080766</v>
      </c>
      <c r="P18" s="401">
        <f>'A4'!P18</f>
        <v>0</v>
      </c>
      <c r="Q18" s="401">
        <f>'A4'!Q18</f>
        <v>0</v>
      </c>
      <c r="R18" s="401">
        <f>'A4'!R18</f>
        <v>0.04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10.304450067871258</v>
      </c>
      <c r="AD18" s="401">
        <f>'A4'!AD18</f>
        <v>31.512</v>
      </c>
      <c r="AE18" s="401">
        <f>'A4'!AE18</f>
        <v>0</v>
      </c>
      <c r="AF18" s="401">
        <f>'A4'!AF18</f>
        <v>0</v>
      </c>
      <c r="AG18" s="401">
        <f>'A4'!AG18</f>
        <v>2.6676932908087374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0.24161947661787428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1403.1823597354585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182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1.595496295813332E-3</v>
      </c>
      <c r="M19" s="401">
        <f>'A4'!M19</f>
        <v>0</v>
      </c>
      <c r="N19" s="401">
        <f>'A4'!N19</f>
        <v>519.17344452720977</v>
      </c>
      <c r="O19" s="401">
        <f>'A4'!O19</f>
        <v>7.99248055664573</v>
      </c>
      <c r="P19" s="401">
        <f>'A4'!P19</f>
        <v>8.5404913750233586E-3</v>
      </c>
      <c r="Q19" s="401">
        <f>'A4'!Q19</f>
        <v>0</v>
      </c>
      <c r="R19" s="401">
        <f>'A4'!R19</f>
        <v>0.04</v>
      </c>
      <c r="S19" s="401">
        <f>'A4'!S19</f>
        <v>3.2542702177608594E-2</v>
      </c>
      <c r="T19" s="401">
        <f>'A4'!T19</f>
        <v>0</v>
      </c>
      <c r="U19" s="401">
        <f>'A4'!U19</f>
        <v>0</v>
      </c>
      <c r="V19" s="401">
        <f>'A4'!V19</f>
        <v>4.0000000000000001E-3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167.26295277319076</v>
      </c>
      <c r="AD19" s="401">
        <f>'A4'!AD19</f>
        <v>32.909622461270999</v>
      </c>
      <c r="AE19" s="401">
        <f>'A4'!AE19</f>
        <v>0</v>
      </c>
      <c r="AF19" s="401">
        <f>'A4'!AF19</f>
        <v>0</v>
      </c>
      <c r="AG19" s="401">
        <f>'A4'!AG19</f>
        <v>24.709011951250496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0.36119870584614633</v>
      </c>
      <c r="AM19" s="401">
        <f>'A4'!AM19</f>
        <v>0</v>
      </c>
      <c r="AN19" s="401">
        <f>'A4'!AN19</f>
        <v>0.2</v>
      </c>
      <c r="AO19" s="401">
        <f>'A4'!AO19</f>
        <v>0</v>
      </c>
      <c r="AP19" s="401">
        <f>'A4'!AP19</f>
        <v>0</v>
      </c>
      <c r="AQ19" s="401">
        <f>'A4'!AQ19</f>
        <v>3.8940000000000001</v>
      </c>
      <c r="AR19" s="401">
        <f>'A4'!AR19</f>
        <v>667.73660004843646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179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1.595496295813332E-3</v>
      </c>
      <c r="M20" s="401">
        <f>'A4'!M20</f>
        <v>0</v>
      </c>
      <c r="N20" s="401">
        <f>'A4'!N20</f>
        <v>182.20427169912489</v>
      </c>
      <c r="O20" s="401">
        <f>'A4'!O20</f>
        <v>7.8204543496154422</v>
      </c>
      <c r="P20" s="401">
        <f>'A4'!P20</f>
        <v>8.5404913750233586E-3</v>
      </c>
      <c r="Q20" s="401">
        <f>'A4'!Q20</f>
        <v>0</v>
      </c>
      <c r="R20" s="401">
        <f>'A4'!R20</f>
        <v>0.04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4.0000000000000001E-3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5.7781016509142189</v>
      </c>
      <c r="AD20" s="401">
        <f>'A4'!AD20</f>
        <v>17.472000000000001</v>
      </c>
      <c r="AE20" s="401">
        <f>'A4'!AE20</f>
        <v>0</v>
      </c>
      <c r="AF20" s="401">
        <f>'A4'!AF20</f>
        <v>0</v>
      </c>
      <c r="AG20" s="401">
        <f>'A4'!AG20</f>
        <v>8.4810119512504958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0.36119870584614633</v>
      </c>
      <c r="AM20" s="401">
        <f>'A4'!AM20</f>
        <v>0</v>
      </c>
      <c r="AN20" s="401">
        <f>'A4'!AN20</f>
        <v>0.2</v>
      </c>
      <c r="AO20" s="401">
        <f>'A4'!AO20</f>
        <v>0</v>
      </c>
      <c r="AP20" s="401">
        <f>'A4'!AP20</f>
        <v>0</v>
      </c>
      <c r="AQ20" s="401">
        <f>'A4'!AQ20</f>
        <v>3.8940000000000001</v>
      </c>
      <c r="AR20" s="401">
        <f>'A4'!AR20</f>
        <v>657.32728057427028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180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336.96917282808482</v>
      </c>
      <c r="O21" s="401">
        <f>'A4'!O21</f>
        <v>0.1720262070302874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3.2542702177608594E-2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161.48485112227655</v>
      </c>
      <c r="AD21" s="401">
        <f>'A4'!AD21</f>
        <v>15.437622461270999</v>
      </c>
      <c r="AE21" s="401">
        <f>'A4'!AE21</f>
        <v>0</v>
      </c>
      <c r="AF21" s="401">
        <f>'A4'!AF21</f>
        <v>0</v>
      </c>
      <c r="AG21" s="401">
        <f>'A4'!AG21</f>
        <v>16.228000000000002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10.40931947416615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178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1.595496295813332E-3</v>
      </c>
      <c r="M22" s="401">
        <f>'A4'!M22</f>
        <v>0</v>
      </c>
      <c r="N22" s="401">
        <f>'A4'!N22</f>
        <v>527.15996407661999</v>
      </c>
      <c r="O22" s="401">
        <f>'A4'!O22</f>
        <v>23.423502044280191</v>
      </c>
      <c r="P22" s="401">
        <f>'A4'!P22</f>
        <v>0.99162040979385535</v>
      </c>
      <c r="Q22" s="401">
        <f>'A4'!Q22</f>
        <v>0</v>
      </c>
      <c r="R22" s="401">
        <f>'A4'!R22</f>
        <v>3.1739999999999999</v>
      </c>
      <c r="S22" s="401">
        <f>'A4'!S22</f>
        <v>7.2542702177608595E-2</v>
      </c>
      <c r="T22" s="401">
        <f>'A4'!T22</f>
        <v>0</v>
      </c>
      <c r="U22" s="401">
        <f>'A4'!U22</f>
        <v>7.0267655571196394E-2</v>
      </c>
      <c r="V22" s="401">
        <f>'A4'!V22</f>
        <v>0.5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0.77200000000000002</v>
      </c>
      <c r="AB22" s="401">
        <f>'A4'!AB22</f>
        <v>0</v>
      </c>
      <c r="AC22" s="401">
        <f>'A4'!AC22</f>
        <v>300.36008484449405</v>
      </c>
      <c r="AD22" s="401">
        <f>'A4'!AD22</f>
        <v>365.93400429217672</v>
      </c>
      <c r="AE22" s="401">
        <f>'A4'!AE22</f>
        <v>0</v>
      </c>
      <c r="AF22" s="401">
        <f>'A4'!AF22</f>
        <v>0</v>
      </c>
      <c r="AG22" s="401">
        <f>'A4'!AG22</f>
        <v>38.269974312431501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38.694397357908535</v>
      </c>
      <c r="AM22" s="401">
        <f>'A4'!AM22</f>
        <v>0</v>
      </c>
      <c r="AN22" s="401">
        <f>'A4'!AN22</f>
        <v>0.2</v>
      </c>
      <c r="AO22" s="401">
        <f>'A4'!AO22</f>
        <v>0</v>
      </c>
      <c r="AP22" s="401">
        <f>'A4'!AP22</f>
        <v>0</v>
      </c>
      <c r="AQ22" s="401">
        <f>'A4'!AQ22</f>
        <v>118.38564523223479</v>
      </c>
      <c r="AR22" s="401">
        <f>'A4'!AR22</f>
        <v>2793.5982527725791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240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183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5.0579601558989395</v>
      </c>
      <c r="AD25" s="401">
        <f>'A4'!AD25</f>
        <v>38.925484123216314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20.638387436250301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20.638387436250301</v>
      </c>
      <c r="AR25" s="401">
        <f>'A4'!AR25</f>
        <v>624.00821966132469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179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180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5.0579601558989395</v>
      </c>
      <c r="AD27" s="401">
        <f>'A4'!AD27</f>
        <v>38.925484123216314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20.638387436250301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20.638387436250301</v>
      </c>
      <c r="AR27" s="401">
        <f>'A4'!AR27</f>
        <v>624.00821966132469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181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0.308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138.94073173591943</v>
      </c>
    </row>
    <row r="29" spans="1:67" s="26" customFormat="1" ht="18" customHeight="1">
      <c r="A29" s="78"/>
      <c r="B29" s="31" t="s">
        <v>179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180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0.308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138.94073173591943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182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384.34952622646716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179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109.71686810813452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180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274.63265811833264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178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384.34952622646716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5.0579601558989395</v>
      </c>
      <c r="AD34" s="401">
        <f>'A4'!AD34</f>
        <v>39.233484123216314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20.638387436250301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20.638387436250301</v>
      </c>
      <c r="AR34" s="401">
        <f>'A4'!AR34</f>
        <v>762.94895139724417</v>
      </c>
      <c r="AS34" s="26"/>
    </row>
    <row r="35" spans="1:56" s="14" customFormat="1" ht="18" customHeight="1">
      <c r="A35" s="78"/>
      <c r="B35" s="33" t="s">
        <v>184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185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23.283596078954709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7.8561840086578796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186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384.34952622646711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5.0579601558989395</v>
      </c>
      <c r="AD37" s="401">
        <f>'A4'!AD37</f>
        <v>15.949888044261611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20.638387436250301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20.638387436250301</v>
      </c>
      <c r="AR37" s="401">
        <f>'A4'!AR37</f>
        <v>755.09276738858603</v>
      </c>
    </row>
    <row r="38" spans="1:56" s="14" customFormat="1" ht="18" customHeight="1">
      <c r="A38" s="78"/>
      <c r="B38" s="12" t="s">
        <v>187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241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183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188.565</v>
      </c>
      <c r="O41" s="401">
        <f>'A4'!O41</f>
        <v>33.799631826521143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32.675403043316706</v>
      </c>
      <c r="AB41" s="401">
        <f>'A4'!AB41</f>
        <v>0</v>
      </c>
      <c r="AC41" s="401">
        <f>'A4'!AC41</f>
        <v>898.86992960244015</v>
      </c>
      <c r="AD41" s="401">
        <f>'A4'!AD41</f>
        <v>144.3662751172939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52.913849709716175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248.98879225816671</v>
      </c>
      <c r="AR41" s="401">
        <f>'A4'!AR41</f>
        <v>3578.4363190247332</v>
      </c>
    </row>
    <row r="42" spans="1:56" s="14" customFormat="1" ht="18" customHeight="1">
      <c r="A42" s="79"/>
      <c r="B42" s="31" t="s">
        <v>179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452.62233012340641</v>
      </c>
      <c r="AD42" s="401">
        <f>'A4'!AD42</f>
        <v>0.314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3.99136875342993</v>
      </c>
    </row>
    <row r="43" spans="1:56" s="14" customFormat="1" ht="18" customHeight="1">
      <c r="A43" s="79"/>
      <c r="B43" s="31" t="s">
        <v>180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188.565</v>
      </c>
      <c r="O43" s="401">
        <f>'A4'!O43</f>
        <v>33.799631826521143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32.675403043316706</v>
      </c>
      <c r="AB43" s="401">
        <f>'A4'!AB43</f>
        <v>0</v>
      </c>
      <c r="AC43" s="401">
        <f>'A4'!AC43</f>
        <v>446.24759947903374</v>
      </c>
      <c r="AD43" s="401">
        <f>'A4'!AD43</f>
        <v>144.0522751172939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52.913849709716175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248.98879225816671</v>
      </c>
      <c r="AR43" s="401">
        <f>'A4'!AR43</f>
        <v>3574.4449502713032</v>
      </c>
    </row>
    <row r="44" spans="1:56" s="14" customFormat="1" ht="18" customHeight="1">
      <c r="A44" s="78"/>
      <c r="B44" s="12" t="s">
        <v>181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195.785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1120.0557338447536</v>
      </c>
      <c r="AD44" s="401">
        <f>'A4'!AD44</f>
        <v>16.917999999999999</v>
      </c>
      <c r="AE44" s="401">
        <f>'A4'!AE44</f>
        <v>0</v>
      </c>
      <c r="AF44" s="401">
        <f>'A4'!AF44</f>
        <v>0</v>
      </c>
      <c r="AG44" s="401">
        <f>'A4'!AG44</f>
        <v>7.0000000000000007E-2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9.9913331095519198E-2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1463.1907543095601</v>
      </c>
    </row>
    <row r="45" spans="1:56" s="14" customFormat="1" ht="18" customHeight="1">
      <c r="A45" s="79"/>
      <c r="B45" s="31" t="s">
        <v>179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180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195.785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1120.0557338447536</v>
      </c>
      <c r="AD46" s="401">
        <f>'A4'!AD46</f>
        <v>16.917999999999999</v>
      </c>
      <c r="AE46" s="401">
        <f>'A4'!AE46</f>
        <v>0</v>
      </c>
      <c r="AF46" s="401">
        <f>'A4'!AF46</f>
        <v>0</v>
      </c>
      <c r="AG46" s="401">
        <f>'A4'!AG46</f>
        <v>7.0000000000000007E-2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9.9913331095519198E-2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1463.1907543095601</v>
      </c>
    </row>
    <row r="47" spans="1:56" s="14" customFormat="1" ht="18" customHeight="1">
      <c r="A47" s="78"/>
      <c r="B47" s="12" t="s">
        <v>182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385.04759023696772</v>
      </c>
      <c r="AD47" s="401">
        <f>'A4'!AD47</f>
        <v>60.707999999999998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12.2</v>
      </c>
      <c r="AR47" s="401">
        <f>'A4'!AR47</f>
        <v>313.34255770016136</v>
      </c>
    </row>
    <row r="48" spans="1:56" s="14" customFormat="1" ht="18" customHeight="1">
      <c r="A48" s="78"/>
      <c r="B48" s="31" t="s">
        <v>179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56.436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12.2</v>
      </c>
      <c r="AR48" s="401">
        <f>'A4'!AR48</f>
        <v>313.34255770016136</v>
      </c>
    </row>
    <row r="49" spans="1:44" s="14" customFormat="1" ht="18" customHeight="1">
      <c r="A49" s="78"/>
      <c r="B49" s="31" t="s">
        <v>180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385.04759023696772</v>
      </c>
      <c r="AD49" s="401">
        <f>'A4'!AD49</f>
        <v>4.2720000000000002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178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384.35</v>
      </c>
      <c r="O50" s="401">
        <f>'A4'!O50</f>
        <v>33.799631826521143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32.675403043316706</v>
      </c>
      <c r="AB50" s="401">
        <f>'A4'!AB50</f>
        <v>0</v>
      </c>
      <c r="AC50" s="401">
        <f>'A4'!AC50</f>
        <v>2403.9732536841616</v>
      </c>
      <c r="AD50" s="401">
        <f>'A4'!AD50</f>
        <v>221.9922751172939</v>
      </c>
      <c r="AE50" s="401">
        <f>'A4'!AE50</f>
        <v>0</v>
      </c>
      <c r="AF50" s="401">
        <f>'A4'!AF50</f>
        <v>0</v>
      </c>
      <c r="AG50" s="401">
        <f>'A4'!AG50</f>
        <v>7.0000000000000007E-2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53.013763040811696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261.1887922581667</v>
      </c>
      <c r="AR50" s="401">
        <f>'A4'!AR50</f>
        <v>5354.9696310344552</v>
      </c>
    </row>
    <row r="51" spans="1:44" s="14" customFormat="1" ht="18" customHeight="1">
      <c r="A51" s="82"/>
      <c r="B51" s="33" t="s">
        <v>269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242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192.071</v>
      </c>
      <c r="O52" s="401">
        <f>'A4'!O52</f>
        <v>16.925980950668674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16.356788308074552</v>
      </c>
      <c r="AB52" s="401">
        <f>'A4'!AB52</f>
        <v>0</v>
      </c>
      <c r="AC52" s="401">
        <f>'A4'!AC52</f>
        <v>2378.7939495385308</v>
      </c>
      <c r="AD52" s="401">
        <f>'A4'!AD52</f>
        <v>204.33539120245536</v>
      </c>
      <c r="AE52" s="401">
        <f>'A4'!AE52</f>
        <v>0</v>
      </c>
      <c r="AF52" s="401">
        <f>'A4'!AF52</f>
        <v>0</v>
      </c>
      <c r="AG52" s="401">
        <f>'A4'!AG52</f>
        <v>7.0000000000000007E-2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42.328536209493592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234.27168776833918</v>
      </c>
      <c r="AR52" s="401">
        <f>'A4'!AR52</f>
        <v>5146.1028581995515</v>
      </c>
    </row>
    <row r="53" spans="1:44" s="14" customFormat="1" ht="18" customHeight="1">
      <c r="A53" s="78"/>
      <c r="B53" s="12" t="s">
        <v>186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192.279</v>
      </c>
      <c r="O53" s="401">
        <f>'A4'!O53</f>
        <v>16.873650875852473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16.31861473524215</v>
      </c>
      <c r="AB53" s="401">
        <f>'A4'!AB53</f>
        <v>0</v>
      </c>
      <c r="AC53" s="401">
        <f>'A4'!AC53</f>
        <v>25.179304145632521</v>
      </c>
      <c r="AD53" s="401">
        <f>'A4'!AD53</f>
        <v>17.656883914838502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10.685226831318101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26.917104489827551</v>
      </c>
      <c r="AR53" s="401">
        <f>'A4'!AR53</f>
        <v>208.86677283490482</v>
      </c>
    </row>
    <row r="54" spans="1:44" s="14" customFormat="1" ht="18" customHeight="1">
      <c r="A54" s="84"/>
      <c r="B54" s="442" t="s">
        <v>187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5" t="s">
        <v>243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N55" s="26"/>
      <c r="O55" s="44"/>
      <c r="P55" s="44"/>
    </row>
    <row r="56" spans="1:44" s="14" customFormat="1" ht="14.25" hidden="1">
      <c r="A56" s="475" t="s">
        <v>244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AR56" s="279"/>
    </row>
    <row r="57" spans="1:44" s="14" customFormat="1" ht="14.25" hidden="1">
      <c r="A57" s="475" t="s">
        <v>245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AR57" s="279"/>
    </row>
    <row r="58" spans="1:44" s="44" customFormat="1" ht="12.75" hidden="1" customHeight="1">
      <c r="A58" s="475" t="s">
        <v>246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AR58" s="280"/>
    </row>
    <row r="59" spans="1:44" s="40" customFormat="1" ht="12.75" hidden="1" customHeight="1">
      <c r="A59" s="475" t="s">
        <v>247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AR59" s="199"/>
    </row>
    <row r="60" spans="1:44" ht="14.25" hidden="1">
      <c r="A60" s="475" t="s">
        <v>248</v>
      </c>
      <c r="B60" s="475"/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G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193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265</v>
      </c>
      <c r="C9" s="245"/>
      <c r="D9" s="18" t="s">
        <v>176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249</v>
      </c>
      <c r="M10" s="254" t="s">
        <v>178</v>
      </c>
      <c r="N10" s="251" t="s">
        <v>13</v>
      </c>
      <c r="O10" s="241"/>
      <c r="P10" s="241"/>
    </row>
    <row r="11" spans="1:16" ht="16.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183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179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180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181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179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180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182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179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180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178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194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195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183</v>
      </c>
      <c r="C25" s="263"/>
      <c r="D25" s="264">
        <f xml:space="preserve"> 'A5'!D25</f>
        <v>378.54334777942177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378.54334777942177</v>
      </c>
      <c r="N25" s="266"/>
      <c r="O25" s="241"/>
      <c r="P25" s="241"/>
    </row>
    <row r="26" spans="1:16" ht="15">
      <c r="A26" s="267"/>
      <c r="B26" s="31" t="s">
        <v>179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180</v>
      </c>
      <c r="C27" s="263"/>
      <c r="D27" s="264">
        <f xml:space="preserve"> 'A5'!D27</f>
        <v>378.54334777942177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378.54334777942177</v>
      </c>
      <c r="N27" s="266"/>
      <c r="O27" s="241"/>
      <c r="P27" s="241"/>
    </row>
    <row r="28" spans="1:16" ht="15">
      <c r="A28" s="262"/>
      <c r="B28" s="12" t="s">
        <v>181</v>
      </c>
      <c r="C28" s="263"/>
      <c r="D28" s="264">
        <f xml:space="preserve"> 'A5'!D28</f>
        <v>0</v>
      </c>
      <c r="E28" s="264">
        <f xml:space="preserve"> 'A5'!E28</f>
        <v>57.085906317104801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57.085906317104801</v>
      </c>
      <c r="N28" s="266"/>
      <c r="O28" s="241"/>
      <c r="P28" s="241"/>
    </row>
    <row r="29" spans="1:16" ht="15">
      <c r="A29" s="267"/>
      <c r="B29" s="31" t="s">
        <v>179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180</v>
      </c>
      <c r="C30" s="263"/>
      <c r="D30" s="264">
        <f xml:space="preserve"> 'A5'!D30</f>
        <v>0</v>
      </c>
      <c r="E30" s="264">
        <f xml:space="preserve"> 'A5'!E30</f>
        <v>57.085906317104801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57.085906317104801</v>
      </c>
      <c r="N30" s="266"/>
      <c r="O30" s="241"/>
      <c r="P30" s="241"/>
    </row>
    <row r="31" spans="1:16" ht="15">
      <c r="A31" s="262"/>
      <c r="B31" s="12" t="s">
        <v>182</v>
      </c>
      <c r="C31" s="263"/>
      <c r="D31" s="264">
        <f xml:space="preserve"> 'A5'!D31</f>
        <v>54.524745441097721</v>
      </c>
      <c r="E31" s="264">
        <f xml:space="preserve"> 'A5'!E31</f>
        <v>107.93841671320894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162.46316215430664</v>
      </c>
      <c r="N31" s="266"/>
      <c r="O31" s="241"/>
      <c r="P31" s="241"/>
    </row>
    <row r="32" spans="1:16" ht="15">
      <c r="A32" s="267"/>
      <c r="B32" s="31" t="s">
        <v>179</v>
      </c>
      <c r="C32" s="263"/>
      <c r="D32" s="264">
        <f xml:space="preserve"> 'A5'!D32</f>
        <v>54.524745441097721</v>
      </c>
      <c r="E32" s="264">
        <f xml:space="preserve"> 'A5'!E32</f>
        <v>107.93841671320894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162.46316215430664</v>
      </c>
      <c r="N32" s="266"/>
      <c r="O32" s="241"/>
      <c r="P32" s="241"/>
    </row>
    <row r="33" spans="1:16" ht="15">
      <c r="A33" s="267"/>
      <c r="B33" s="31" t="s">
        <v>180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178</v>
      </c>
      <c r="C34" s="263"/>
      <c r="D34" s="264">
        <f xml:space="preserve"> 'A5'!D34</f>
        <v>433.06809322051947</v>
      </c>
      <c r="E34" s="264">
        <f xml:space="preserve"> 'A5'!E34</f>
        <v>165.02432303031372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598.09241625083314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196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183</v>
      </c>
      <c r="C37" s="263"/>
      <c r="D37" s="264">
        <f xml:space="preserve"> 'A5'!D37</f>
        <v>390.75697592495635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390.75697592495635</v>
      </c>
      <c r="N37" s="266"/>
      <c r="O37" s="241"/>
      <c r="P37" s="241"/>
    </row>
    <row r="38" spans="1:16" ht="15">
      <c r="A38" s="267"/>
      <c r="B38" s="31" t="s">
        <v>179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180</v>
      </c>
      <c r="C39" s="263"/>
      <c r="D39" s="264">
        <f xml:space="preserve"> 'A5'!D39</f>
        <v>390.75697592495635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390.75697592495635</v>
      </c>
      <c r="N39" s="266"/>
      <c r="O39" s="241"/>
      <c r="P39" s="241"/>
    </row>
    <row r="40" spans="1:16" ht="15">
      <c r="A40" s="262"/>
      <c r="B40" s="12" t="s">
        <v>181</v>
      </c>
      <c r="C40" s="263"/>
      <c r="D40" s="264">
        <f xml:space="preserve"> 'A5'!D40</f>
        <v>12.263150569414531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12.263150569414531</v>
      </c>
      <c r="N40" s="266"/>
      <c r="O40" s="241"/>
      <c r="P40" s="241"/>
    </row>
    <row r="41" spans="1:16" ht="15">
      <c r="A41" s="267"/>
      <c r="B41" s="31" t="s">
        <v>179</v>
      </c>
      <c r="C41" s="263"/>
      <c r="D41" s="264">
        <f xml:space="preserve"> 'A5'!D41</f>
        <v>12.263150569414531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12.263150569414531</v>
      </c>
      <c r="N41" s="266"/>
      <c r="O41" s="241"/>
      <c r="P41" s="241"/>
    </row>
    <row r="42" spans="1:16" ht="15">
      <c r="A42" s="267"/>
      <c r="B42" s="31" t="s">
        <v>180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182</v>
      </c>
      <c r="C43" s="263"/>
      <c r="D43" s="264">
        <f xml:space="preserve"> 'A5'!D43</f>
        <v>33.325578693756853</v>
      </c>
      <c r="E43" s="264">
        <f xml:space="preserve"> 'A5'!E43</f>
        <v>177.29127913313818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210.61685782689503</v>
      </c>
      <c r="N43" s="266"/>
      <c r="O43" s="241"/>
      <c r="P43" s="241"/>
    </row>
    <row r="44" spans="1:16" ht="15">
      <c r="A44" s="267"/>
      <c r="B44" s="31" t="s">
        <v>179</v>
      </c>
      <c r="C44" s="263"/>
      <c r="D44" s="264">
        <f xml:space="preserve"> 'A5'!D44</f>
        <v>33.325578693756853</v>
      </c>
      <c r="E44" s="264">
        <f xml:space="preserve"> 'A5'!E44</f>
        <v>177.29127913313818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210.61685782689503</v>
      </c>
      <c r="N44" s="266"/>
      <c r="O44" s="241"/>
      <c r="P44" s="241"/>
    </row>
    <row r="45" spans="1:16" ht="15">
      <c r="A45" s="267"/>
      <c r="B45" s="31" t="s">
        <v>180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178</v>
      </c>
      <c r="C46" s="263"/>
      <c r="D46" s="264">
        <f xml:space="preserve"> 'A5'!D46</f>
        <v>436.34570518812774</v>
      </c>
      <c r="E46" s="264">
        <f xml:space="preserve"> 'A5'!E46</f>
        <v>177.29127913313818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613.63698432126591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197</v>
      </c>
      <c r="C48" s="263"/>
      <c r="D48" s="264">
        <f xml:space="preserve"> 'A5'!D48</f>
        <v>869.41379840864715</v>
      </c>
      <c r="E48" s="264">
        <f xml:space="preserve"> 'A5'!E48</f>
        <v>342.3156021634519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1211.7294005720992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267</v>
      </c>
      <c r="C50" s="270"/>
      <c r="D50" s="447">
        <f xml:space="preserve"> 'A5'!D50</f>
        <v>835224.30851034611</v>
      </c>
      <c r="E50" s="447">
        <f xml:space="preserve"> 'A5'!E50</f>
        <v>37911.550662842616</v>
      </c>
      <c r="F50" s="447">
        <f xml:space="preserve"> 'A5'!F50</f>
        <v>107.05636642423536</v>
      </c>
      <c r="G50" s="447">
        <f xml:space="preserve"> 'A5'!G50</f>
        <v>247.65322733656333</v>
      </c>
      <c r="H50" s="447">
        <f xml:space="preserve"> 'A5'!H50</f>
        <v>101.84196973039882</v>
      </c>
      <c r="I50" s="447">
        <f xml:space="preserve"> 'A5'!I50</f>
        <v>8.3407749332344707</v>
      </c>
      <c r="J50" s="447">
        <f xml:space="preserve"> 'A5'!J50</f>
        <v>0.47546829353200026</v>
      </c>
      <c r="K50" s="447">
        <f xml:space="preserve"> 'A5'!K50</f>
        <v>21.645155298554378</v>
      </c>
      <c r="L50" s="447">
        <f xml:space="preserve"> 'A5'!L50</f>
        <v>780.24953473501614</v>
      </c>
      <c r="M50" s="447">
        <f xml:space="preserve"> 'A5'!M50</f>
        <v>874403.12166994018</v>
      </c>
      <c r="N50" s="251"/>
      <c r="O50" s="241"/>
      <c r="P50" s="241"/>
    </row>
    <row r="51" spans="1:20" s="44" customFormat="1" ht="18" customHeight="1">
      <c r="A51" s="475" t="s">
        <v>250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O51" s="42"/>
      <c r="P51" s="42"/>
      <c r="T51" s="45"/>
    </row>
    <row r="52" spans="1:20" s="44" customFormat="1" ht="18" hidden="1" customHeight="1">
      <c r="A52" s="475" t="s">
        <v>251</v>
      </c>
      <c r="B52" s="476"/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O52" s="42"/>
      <c r="P52" s="42"/>
      <c r="T52" s="45"/>
    </row>
    <row r="53" spans="1:20" ht="21" customHeight="1">
      <c r="A53" s="475" t="s">
        <v>268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488"/>
      <c r="M53" s="488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199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265</v>
      </c>
      <c r="C9" s="17"/>
      <c r="D9" s="18" t="s">
        <v>189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249</v>
      </c>
      <c r="L10" s="254" t="s">
        <v>178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183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179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180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181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179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180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182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179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180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178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194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195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183</v>
      </c>
      <c r="C25" s="12"/>
      <c r="D25" s="111">
        <f>'A6'!D25</f>
        <v>0</v>
      </c>
      <c r="E25" s="111">
        <f>'A6'!E25</f>
        <v>0</v>
      </c>
      <c r="F25" s="111">
        <f>'A6'!F25</f>
        <v>230.83641233738996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99.83094451271981</v>
      </c>
      <c r="L25" s="111">
        <f>'A6'!L25</f>
        <v>330.66735685010974</v>
      </c>
      <c r="M25" s="50"/>
      <c r="N25" s="26"/>
      <c r="O25" s="26"/>
    </row>
    <row r="26" spans="1:23" s="14" customFormat="1" ht="18" customHeight="1">
      <c r="A26" s="30"/>
      <c r="B26" s="31" t="s">
        <v>179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180</v>
      </c>
      <c r="C27" s="12"/>
      <c r="D27" s="111">
        <f>'A6'!D27</f>
        <v>0</v>
      </c>
      <c r="E27" s="111">
        <f>'A6'!E27</f>
        <v>0</v>
      </c>
      <c r="F27" s="111">
        <f>'A6'!F27</f>
        <v>230.83641233738996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99.83094451271981</v>
      </c>
      <c r="L27" s="111">
        <f>'A6'!L27</f>
        <v>330.66735685010974</v>
      </c>
      <c r="M27" s="50"/>
      <c r="N27" s="26"/>
      <c r="O27" s="26"/>
    </row>
    <row r="28" spans="1:23" s="14" customFormat="1" ht="18" customHeight="1">
      <c r="A28" s="29"/>
      <c r="B28" s="12" t="s">
        <v>181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49.923424855785896</v>
      </c>
      <c r="L28" s="111">
        <f>'A6'!L28</f>
        <v>49.923424855785896</v>
      </c>
      <c r="M28" s="50"/>
      <c r="N28" s="26"/>
      <c r="O28" s="26"/>
    </row>
    <row r="29" spans="1:23" s="14" customFormat="1" ht="18" customHeight="1">
      <c r="A29" s="30"/>
      <c r="B29" s="31" t="s">
        <v>179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180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49.923424855785896</v>
      </c>
      <c r="L30" s="111">
        <f>'A6'!L30</f>
        <v>49.923424855785896</v>
      </c>
      <c r="M30" s="50"/>
      <c r="N30" s="26"/>
      <c r="O30" s="26"/>
    </row>
    <row r="31" spans="1:23" s="14" customFormat="1" ht="18" customHeight="1">
      <c r="A31" s="29"/>
      <c r="B31" s="12" t="s">
        <v>182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179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180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178</v>
      </c>
      <c r="C34" s="12"/>
      <c r="D34" s="111">
        <f>'A6'!D34</f>
        <v>0</v>
      </c>
      <c r="E34" s="111">
        <f>'A6'!E34</f>
        <v>0</v>
      </c>
      <c r="F34" s="111">
        <f>'A6'!F34</f>
        <v>230.83641233738996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149.75436936850571</v>
      </c>
      <c r="L34" s="111">
        <f>'A6'!L34</f>
        <v>380.59078170589567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196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183</v>
      </c>
      <c r="C37" s="12"/>
      <c r="D37" s="111">
        <f>'A6'!D37</f>
        <v>0</v>
      </c>
      <c r="E37" s="111">
        <f>'A6'!E37</f>
        <v>0</v>
      </c>
      <c r="F37" s="111">
        <f>'A6'!F37</f>
        <v>210.9449117935315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210.9449117935315</v>
      </c>
      <c r="M37" s="50"/>
      <c r="N37" s="26"/>
      <c r="O37" s="26"/>
    </row>
    <row r="38" spans="1:15" s="14" customFormat="1" ht="18" customHeight="1">
      <c r="A38" s="30"/>
      <c r="B38" s="31" t="s">
        <v>179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180</v>
      </c>
      <c r="C39" s="12"/>
      <c r="D39" s="111">
        <f>'A6'!D39</f>
        <v>0</v>
      </c>
      <c r="E39" s="111">
        <f>'A6'!E39</f>
        <v>0</v>
      </c>
      <c r="F39" s="111">
        <f>'A6'!F39</f>
        <v>210.9449117935315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210.9449117935315</v>
      </c>
      <c r="M39" s="50"/>
      <c r="N39" s="26"/>
      <c r="O39" s="26"/>
    </row>
    <row r="40" spans="1:15" s="14" customFormat="1" ht="18" customHeight="1">
      <c r="A40" s="29"/>
      <c r="B40" s="12" t="s">
        <v>181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179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180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182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179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180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178</v>
      </c>
      <c r="C46" s="12"/>
      <c r="D46" s="111">
        <f>'A6'!D46</f>
        <v>0</v>
      </c>
      <c r="E46" s="111">
        <f>'A6'!E46</f>
        <v>0</v>
      </c>
      <c r="F46" s="111">
        <f>'A6'!F46</f>
        <v>210.9449117935315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210.9449117935315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197</v>
      </c>
      <c r="C48" s="12"/>
      <c r="D48" s="111">
        <f>'A6'!D48</f>
        <v>0</v>
      </c>
      <c r="E48" s="111">
        <f>'A6'!E48</f>
        <v>0</v>
      </c>
      <c r="F48" s="111">
        <f>'A6'!F48</f>
        <v>441.78132413092146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149.75436936850571</v>
      </c>
      <c r="L48" s="111">
        <f>'A6'!L48</f>
        <v>591.53569349942723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198</v>
      </c>
      <c r="C50" s="98"/>
      <c r="D50" s="448">
        <f>'A6'!D50</f>
        <v>454646.02907543135</v>
      </c>
      <c r="E50" s="448">
        <f>'A6'!E50</f>
        <v>64040.591955040203</v>
      </c>
      <c r="F50" s="448">
        <f>'A6'!F50</f>
        <v>101222.27451851519</v>
      </c>
      <c r="G50" s="448">
        <f>'A6'!G50</f>
        <v>6063.7118497864858</v>
      </c>
      <c r="H50" s="448">
        <f>'A6'!H50</f>
        <v>20615.301259377691</v>
      </c>
      <c r="I50" s="448">
        <f>'A6'!I50</f>
        <v>2416.0437652535197</v>
      </c>
      <c r="J50" s="448">
        <f>'A6'!J50</f>
        <v>129.50788685915299</v>
      </c>
      <c r="K50" s="448">
        <f>'A6'!K50</f>
        <v>5646.1523034623715</v>
      </c>
      <c r="L50" s="448">
        <f>'A6'!L50</f>
        <v>654779.61261372594</v>
      </c>
      <c r="M50" s="50"/>
    </row>
    <row r="51" spans="1:20" s="44" customFormat="1" ht="18" hidden="1" customHeight="1">
      <c r="A51" s="475" t="s">
        <v>252</v>
      </c>
      <c r="B51" s="476"/>
      <c r="C51" s="476"/>
      <c r="D51" s="476"/>
      <c r="E51" s="476"/>
      <c r="F51" s="476"/>
      <c r="G51" s="476"/>
      <c r="H51" s="476"/>
      <c r="I51" s="476"/>
      <c r="J51" s="476"/>
      <c r="K51" s="476"/>
      <c r="L51" s="476"/>
      <c r="M51" s="476"/>
      <c r="O51" s="42"/>
      <c r="P51" s="42"/>
      <c r="T51" s="45"/>
    </row>
    <row r="52" spans="1:20" s="44" customFormat="1" ht="18" hidden="1" customHeight="1">
      <c r="A52" s="475" t="s">
        <v>251</v>
      </c>
      <c r="B52" s="476"/>
      <c r="C52" s="476"/>
      <c r="D52" s="476"/>
      <c r="E52" s="476"/>
      <c r="F52" s="476"/>
      <c r="G52" s="476"/>
      <c r="H52" s="476"/>
      <c r="I52" s="476"/>
      <c r="J52" s="476"/>
      <c r="K52" s="476"/>
      <c r="L52" s="476"/>
      <c r="M52" s="476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3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200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265</v>
      </c>
      <c r="C9" s="168"/>
      <c r="D9" s="18" t="s">
        <v>191</v>
      </c>
      <c r="E9" s="170"/>
      <c r="F9" s="170"/>
      <c r="G9" s="170"/>
      <c r="H9" s="170"/>
      <c r="I9" s="170"/>
      <c r="J9" s="170"/>
      <c r="K9" s="170"/>
      <c r="L9" s="489" t="s">
        <v>253</v>
      </c>
      <c r="M9" s="490" t="s">
        <v>254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249</v>
      </c>
      <c r="K10" s="254" t="s">
        <v>178</v>
      </c>
      <c r="L10" s="482"/>
      <c r="M10" s="491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183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179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180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181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179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180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182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179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180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178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194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195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183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49.915472256359898</v>
      </c>
      <c r="M25" s="111">
        <f>'A7'!M25</f>
        <v>759.12617688589148</v>
      </c>
      <c r="N25" s="184"/>
    </row>
    <row r="26" spans="1:29" s="158" customFormat="1" ht="18" customHeight="1">
      <c r="A26" s="181"/>
      <c r="B26" s="31" t="s">
        <v>179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180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49.915472256359898</v>
      </c>
      <c r="M27" s="111">
        <f>'A7'!M27</f>
        <v>759.12617688589148</v>
      </c>
    </row>
    <row r="28" spans="1:29" s="158" customFormat="1" ht="18" customHeight="1">
      <c r="A28" s="179"/>
      <c r="B28" s="12" t="s">
        <v>181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24.961712427892948</v>
      </c>
      <c r="M28" s="111">
        <f>'A7'!M28</f>
        <v>131.97104360078364</v>
      </c>
      <c r="N28" s="184"/>
    </row>
    <row r="29" spans="1:29" s="158" customFormat="1" ht="18" customHeight="1">
      <c r="A29" s="181"/>
      <c r="B29" s="31" t="s">
        <v>179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180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24.961712427892948</v>
      </c>
      <c r="M30" s="111">
        <f>'A7'!M30</f>
        <v>131.97104360078364</v>
      </c>
      <c r="N30" s="184"/>
    </row>
    <row r="31" spans="1:29" s="184" customFormat="1" ht="18" customHeight="1">
      <c r="A31" s="179"/>
      <c r="B31" s="12" t="s">
        <v>182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162.46316215430664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179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162.46316215430664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180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178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74.877184684252853</v>
      </c>
      <c r="M34" s="111">
        <f>'A7'!M34</f>
        <v>1053.5603826409815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196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183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601.7018877184878</v>
      </c>
    </row>
    <row r="38" spans="1:13" s="158" customFormat="1" ht="18" customHeight="1">
      <c r="A38" s="181"/>
      <c r="B38" s="31" t="s">
        <v>179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180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601.7018877184878</v>
      </c>
    </row>
    <row r="40" spans="1:13" s="158" customFormat="1" ht="18" customHeight="1">
      <c r="A40" s="179"/>
      <c r="B40" s="12" t="s">
        <v>181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12.263150569414531</v>
      </c>
    </row>
    <row r="41" spans="1:13" s="158" customFormat="1" ht="18" customHeight="1">
      <c r="A41" s="181"/>
      <c r="B41" s="31" t="s">
        <v>179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12.263150569414531</v>
      </c>
    </row>
    <row r="42" spans="1:13" s="158" customFormat="1" ht="18" customHeight="1">
      <c r="A42" s="181"/>
      <c r="B42" s="31" t="s">
        <v>180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182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210.61685782689503</v>
      </c>
    </row>
    <row r="44" spans="1:13" s="158" customFormat="1" ht="18" customHeight="1">
      <c r="A44" s="181"/>
      <c r="B44" s="31" t="s">
        <v>179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210.61685782689503</v>
      </c>
    </row>
    <row r="45" spans="1:13" s="158" customFormat="1" ht="18" customHeight="1">
      <c r="A45" s="181"/>
      <c r="B45" s="31" t="s">
        <v>180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178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824.58189611479747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197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74.877184684252853</v>
      </c>
      <c r="M48" s="111">
        <f>'A7'!M48</f>
        <v>1878.1422787557792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201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198</v>
      </c>
      <c r="C52" s="449"/>
      <c r="D52" s="448">
        <f>'A7'!D52</f>
        <v>1615.9225924636926</v>
      </c>
      <c r="E52" s="448">
        <f>'A7'!E52</f>
        <v>22409.549712165237</v>
      </c>
      <c r="F52" s="448">
        <f>'A7'!F52</f>
        <v>249.77876605920929</v>
      </c>
      <c r="G52" s="448">
        <f>'A7'!G52</f>
        <v>384.36380867054811</v>
      </c>
      <c r="H52" s="448">
        <f>'A7'!H52</f>
        <v>72.809117926870471</v>
      </c>
      <c r="I52" s="448">
        <f>'A7'!I52</f>
        <v>12.622732202691953</v>
      </c>
      <c r="J52" s="448">
        <f>'A7'!J52</f>
        <v>38.233008754270855</v>
      </c>
      <c r="K52" s="448">
        <f>'A7'!K52</f>
        <v>24783.27973824252</v>
      </c>
      <c r="L52" s="448">
        <f>'A7'!L52</f>
        <v>4012.6905948809836</v>
      </c>
      <c r="M52" s="448">
        <f>'A7'!M52</f>
        <v>1557978.7046167897</v>
      </c>
      <c r="N52" s="184"/>
    </row>
    <row r="53" spans="1:20" s="158" customFormat="1" ht="18" hidden="1" customHeight="1">
      <c r="A53" s="185"/>
      <c r="B53" s="157" t="s">
        <v>202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255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5" t="s">
        <v>252</v>
      </c>
      <c r="B55" s="476"/>
      <c r="C55" s="476"/>
      <c r="D55" s="476"/>
      <c r="E55" s="476"/>
      <c r="F55" s="476"/>
      <c r="G55" s="476"/>
      <c r="H55" s="476"/>
      <c r="I55" s="476"/>
      <c r="J55" s="476"/>
      <c r="K55" s="476"/>
      <c r="L55" s="476"/>
      <c r="M55" s="476"/>
      <c r="O55" s="42"/>
      <c r="P55" s="42"/>
      <c r="T55" s="45"/>
    </row>
    <row r="56" spans="1:20" s="14" customFormat="1" ht="15" customHeight="1">
      <c r="A56" s="475" t="s">
        <v>256</v>
      </c>
      <c r="B56" s="476"/>
      <c r="C56" s="476"/>
      <c r="D56" s="476"/>
      <c r="E56" s="476"/>
      <c r="F56" s="476"/>
      <c r="G56" s="476"/>
      <c r="H56" s="476"/>
      <c r="I56" s="476"/>
      <c r="J56" s="476"/>
      <c r="K56" s="476"/>
      <c r="L56" s="476"/>
      <c r="M56" s="476"/>
      <c r="N56" s="26"/>
      <c r="O56" s="44"/>
      <c r="P56" s="44"/>
    </row>
    <row r="57" spans="1:20" s="14" customFormat="1" ht="14.25">
      <c r="A57" s="475" t="s">
        <v>257</v>
      </c>
      <c r="B57" s="476"/>
      <c r="C57" s="476"/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26"/>
      <c r="O57" s="44"/>
      <c r="P57" s="44"/>
    </row>
    <row r="58" spans="1:20" s="44" customFormat="1" ht="18" hidden="1" customHeight="1">
      <c r="A58" s="475" t="s">
        <v>220</v>
      </c>
      <c r="B58" s="476"/>
      <c r="C58" s="476"/>
      <c r="D58" s="476"/>
      <c r="E58" s="476"/>
      <c r="F58" s="476"/>
      <c r="G58" s="476"/>
      <c r="H58" s="476"/>
      <c r="I58" s="476"/>
      <c r="J58" s="476"/>
      <c r="K58" s="476"/>
      <c r="L58" s="476"/>
      <c r="M58" s="476"/>
      <c r="O58" s="42"/>
      <c r="P58" s="42"/>
      <c r="T58" s="45"/>
    </row>
    <row r="59" spans="1:20" s="44" customFormat="1" ht="18" hidden="1" customHeight="1">
      <c r="A59" s="475" t="s">
        <v>258</v>
      </c>
      <c r="B59" s="476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K2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203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265</v>
      </c>
      <c r="C4" s="72"/>
      <c r="D4" s="485" t="s">
        <v>237</v>
      </c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6"/>
      <c r="Y4" s="486"/>
      <c r="Z4" s="486"/>
      <c r="AA4" s="486"/>
      <c r="AB4" s="486"/>
      <c r="AC4" s="486"/>
      <c r="AD4" s="486"/>
      <c r="AE4" s="486"/>
      <c r="AF4" s="486"/>
      <c r="AG4" s="486"/>
      <c r="AH4" s="486"/>
      <c r="AI4" s="486"/>
      <c r="AJ4" s="486"/>
      <c r="AK4" s="486"/>
      <c r="AL4" s="486"/>
      <c r="AM4" s="486"/>
      <c r="AN4" s="486"/>
      <c r="AO4" s="486"/>
      <c r="AP4" s="486"/>
      <c r="AQ4" s="486"/>
      <c r="AR4" s="487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177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183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179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180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181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179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180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182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179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180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178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194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195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183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199.66188902543956</v>
      </c>
    </row>
    <row r="21" spans="1:44" s="14" customFormat="1" ht="18" customHeight="1">
      <c r="A21" s="79"/>
      <c r="B21" s="31" t="s">
        <v>179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180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199.66188902543956</v>
      </c>
    </row>
    <row r="23" spans="1:44" s="14" customFormat="1" ht="18" customHeight="1">
      <c r="A23" s="79"/>
      <c r="B23" s="12" t="s">
        <v>181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99.846849711571792</v>
      </c>
    </row>
    <row r="24" spans="1:44" s="14" customFormat="1" ht="18" customHeight="1">
      <c r="A24" s="79"/>
      <c r="B24" s="31" t="s">
        <v>179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180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99.846849711571792</v>
      </c>
    </row>
    <row r="26" spans="1:44" s="14" customFormat="1" ht="18" customHeight="1">
      <c r="A26" s="79"/>
      <c r="B26" s="12" t="s">
        <v>182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179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180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178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299.50873873701136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196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183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179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180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181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179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180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182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179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180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178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197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299.50873873701136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198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1.595496295813332E-3</v>
      </c>
      <c r="M45" s="394">
        <f>'A8'!M50</f>
        <v>0</v>
      </c>
      <c r="N45" s="394">
        <f>'A8'!N50</f>
        <v>1295.8594903030871</v>
      </c>
      <c r="O45" s="394">
        <f>'A8'!O50</f>
        <v>57.223133870801334</v>
      </c>
      <c r="P45" s="394">
        <f>'A8'!P50</f>
        <v>0.99162040979385535</v>
      </c>
      <c r="Q45" s="394">
        <f>'A8'!Q50</f>
        <v>0</v>
      </c>
      <c r="R45" s="394">
        <f>'A8'!R50</f>
        <v>3.1739999999999999</v>
      </c>
      <c r="S45" s="394">
        <f>'A8'!S50</f>
        <v>7.2542702177608595E-2</v>
      </c>
      <c r="T45" s="394">
        <f>'A8'!T50</f>
        <v>0</v>
      </c>
      <c r="U45" s="394">
        <f>'A8'!U50</f>
        <v>7.0267655571196394E-2</v>
      </c>
      <c r="V45" s="394">
        <f>'A8'!V50</f>
        <v>0.5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33.447403043316704</v>
      </c>
      <c r="AB45" s="394">
        <f>'A8'!AB50</f>
        <v>0</v>
      </c>
      <c r="AC45" s="394">
        <f>'A8'!AC50</f>
        <v>2709.3912986845544</v>
      </c>
      <c r="AD45" s="394">
        <f>'A8'!AD50</f>
        <v>627.15976353268695</v>
      </c>
      <c r="AE45" s="394">
        <f>'A8'!AE50</f>
        <v>0</v>
      </c>
      <c r="AF45" s="394">
        <f>'A8'!AF50</f>
        <v>0</v>
      </c>
      <c r="AG45" s="394">
        <f>'A8'!AG50</f>
        <v>38.339974312431501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112.34654783497052</v>
      </c>
      <c r="AM45" s="394">
        <f>'A8'!AM50</f>
        <v>0</v>
      </c>
      <c r="AN45" s="394">
        <f>'A8'!AN50</f>
        <v>0.2</v>
      </c>
      <c r="AO45" s="394">
        <f>'A8'!AO50</f>
        <v>0</v>
      </c>
      <c r="AP45" s="394">
        <f>'A8'!AP50</f>
        <v>0</v>
      </c>
      <c r="AQ45" s="394">
        <f>'A8'!AQ50</f>
        <v>400.21282492665182</v>
      </c>
      <c r="AR45" s="394">
        <f>'A8'!AR50</f>
        <v>9211.0255739412896</v>
      </c>
    </row>
    <row r="46" spans="1:44" s="44" customFormat="1" ht="18" customHeight="1">
      <c r="A46" s="475" t="s">
        <v>259</v>
      </c>
      <c r="B46" s="476"/>
      <c r="C46" s="476"/>
      <c r="D46" s="476"/>
      <c r="E46" s="476"/>
      <c r="F46" s="476"/>
      <c r="G46" s="476"/>
      <c r="H46" s="476"/>
      <c r="I46" s="476"/>
      <c r="J46" s="476"/>
      <c r="K46" s="476"/>
      <c r="L46" s="476"/>
      <c r="M46" s="476"/>
      <c r="O46" s="42"/>
      <c r="P46" s="42"/>
      <c r="T46" s="45"/>
    </row>
    <row r="47" spans="1:44" s="44" customFormat="1" ht="18" hidden="1" customHeight="1">
      <c r="A47" s="475" t="s">
        <v>251</v>
      </c>
      <c r="B47" s="476"/>
      <c r="C47" s="476"/>
      <c r="D47" s="476"/>
      <c r="E47" s="476"/>
      <c r="F47" s="476"/>
      <c r="G47" s="476"/>
      <c r="H47" s="476"/>
      <c r="I47" s="476"/>
      <c r="J47" s="476"/>
      <c r="K47" s="476"/>
      <c r="L47" s="476"/>
      <c r="M47" s="476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2019-10-01T13:11:54Z</dcterms:created>
  <dcterms:modified xsi:type="dcterms:W3CDTF">2019-10-01T13:11:55Z</dcterms:modified>
</cp:coreProperties>
</file>