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AS19" i="2" s="1"/>
  <c r="AS20" i="19" s="1"/>
  <c r="I18" i="2"/>
  <c r="I46" i="2" s="1"/>
  <c r="I47" i="19" s="1"/>
  <c r="J18" i="2"/>
  <c r="K18" i="2"/>
  <c r="L18" i="2"/>
  <c r="M18" i="2"/>
  <c r="N18" i="2"/>
  <c r="O18" i="2"/>
  <c r="P18" i="2"/>
  <c r="P19" i="19" s="1"/>
  <c r="Q18" i="2"/>
  <c r="Q46" i="2" s="1"/>
  <c r="Q47" i="19" s="1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F42" i="2" s="1"/>
  <c r="G32" i="2"/>
  <c r="H32" i="2"/>
  <c r="I32" i="2"/>
  <c r="J32" i="2"/>
  <c r="K32" i="2"/>
  <c r="L32" i="2"/>
  <c r="M32" i="2"/>
  <c r="M33" i="19" s="1"/>
  <c r="N32" i="2"/>
  <c r="N42" i="2" s="1"/>
  <c r="O32" i="2"/>
  <c r="P32" i="2"/>
  <c r="Q32" i="2"/>
  <c r="R32" i="2"/>
  <c r="S32" i="2"/>
  <c r="T32" i="2"/>
  <c r="U32" i="2"/>
  <c r="U33" i="19" s="1"/>
  <c r="V32" i="2"/>
  <c r="V42" i="2" s="1"/>
  <c r="W32" i="2"/>
  <c r="X32" i="2"/>
  <c r="Y32" i="2"/>
  <c r="Z32" i="2"/>
  <c r="AA32" i="2"/>
  <c r="AB32" i="2"/>
  <c r="AC32" i="2"/>
  <c r="AC33" i="19" s="1"/>
  <c r="AD32" i="2"/>
  <c r="AD42" i="2" s="1"/>
  <c r="AE32" i="2"/>
  <c r="AF32" i="2"/>
  <c r="AG32" i="2"/>
  <c r="AH32" i="2"/>
  <c r="AI32" i="2"/>
  <c r="AJ32" i="2"/>
  <c r="AK32" i="2"/>
  <c r="AK33" i="19" s="1"/>
  <c r="AL32" i="2"/>
  <c r="AL42" i="2" s="1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H42" i="2" s="1"/>
  <c r="I39" i="2"/>
  <c r="J39" i="2"/>
  <c r="K39" i="2"/>
  <c r="L39" i="2"/>
  <c r="M39" i="2"/>
  <c r="N39" i="2"/>
  <c r="O39" i="2"/>
  <c r="O42" i="2" s="1"/>
  <c r="P39" i="2"/>
  <c r="P42" i="2" s="1"/>
  <c r="Q39" i="2"/>
  <c r="R39" i="2"/>
  <c r="S39" i="2"/>
  <c r="T39" i="2"/>
  <c r="U39" i="2"/>
  <c r="V39" i="2"/>
  <c r="W39" i="2"/>
  <c r="W42" i="2" s="1"/>
  <c r="X39" i="2"/>
  <c r="X42" i="2" s="1"/>
  <c r="Y39" i="2"/>
  <c r="Z39" i="2"/>
  <c r="AA39" i="2"/>
  <c r="AB39" i="2"/>
  <c r="AC39" i="2"/>
  <c r="AD39" i="2"/>
  <c r="AE39" i="2"/>
  <c r="AE42" i="2" s="1"/>
  <c r="AF39" i="2"/>
  <c r="AF42" i="2" s="1"/>
  <c r="AG39" i="2"/>
  <c r="AH39" i="2"/>
  <c r="AI39" i="2"/>
  <c r="AJ39" i="2"/>
  <c r="AK39" i="2"/>
  <c r="AL39" i="2"/>
  <c r="AM39" i="2"/>
  <c r="AM42" i="2" s="1"/>
  <c r="AN39" i="2"/>
  <c r="AN42" i="2" s="1"/>
  <c r="AO39" i="2"/>
  <c r="AP39" i="2"/>
  <c r="AQ39" i="2"/>
  <c r="AR39" i="2"/>
  <c r="D42" i="2"/>
  <c r="D46" i="2" s="1"/>
  <c r="D47" i="19" s="1"/>
  <c r="I42" i="2"/>
  <c r="J42" i="2"/>
  <c r="K42" i="2"/>
  <c r="L42" i="2"/>
  <c r="L46" i="2" s="1"/>
  <c r="L47" i="19" s="1"/>
  <c r="Q42" i="2"/>
  <c r="R42" i="2"/>
  <c r="S42" i="2"/>
  <c r="T42" i="2"/>
  <c r="T46" i="2" s="1"/>
  <c r="T47" i="19" s="1"/>
  <c r="Y42" i="2"/>
  <c r="Z42" i="2"/>
  <c r="AA42" i="2"/>
  <c r="AB42" i="2"/>
  <c r="AB46" i="2" s="1"/>
  <c r="AB47" i="19" s="1"/>
  <c r="AG42" i="2"/>
  <c r="AH42" i="2"/>
  <c r="AI42" i="2"/>
  <c r="AJ42" i="2"/>
  <c r="AJ46" i="2" s="1"/>
  <c r="AJ47" i="19" s="1"/>
  <c r="AO42" i="2"/>
  <c r="AP42" i="2"/>
  <c r="AQ42" i="2"/>
  <c r="AR42" i="2"/>
  <c r="AR46" i="2" s="1"/>
  <c r="AR47" i="19" s="1"/>
  <c r="J46" i="2"/>
  <c r="J47" i="19" s="1"/>
  <c r="K46" i="2"/>
  <c r="R46" i="2"/>
  <c r="R47" i="19" s="1"/>
  <c r="S46" i="2"/>
  <c r="Y46" i="2"/>
  <c r="Z46" i="2"/>
  <c r="Z47" i="19" s="1"/>
  <c r="AA46" i="2"/>
  <c r="AG46" i="2"/>
  <c r="AH46" i="2"/>
  <c r="AH47" i="19" s="1"/>
  <c r="AI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I43" i="19"/>
  <c r="J43" i="19"/>
  <c r="K43" i="19"/>
  <c r="Q43" i="19"/>
  <c r="R43" i="19"/>
  <c r="S43" i="19"/>
  <c r="Y43" i="19"/>
  <c r="Z43" i="19"/>
  <c r="AA43" i="19"/>
  <c r="AG43" i="19"/>
  <c r="AH43" i="19"/>
  <c r="AI43" i="19"/>
  <c r="AO43" i="19"/>
  <c r="AP43" i="19"/>
  <c r="AQ43" i="19"/>
  <c r="K47" i="19"/>
  <c r="S47" i="19"/>
  <c r="Y47" i="19"/>
  <c r="AA47" i="19"/>
  <c r="AG47" i="19"/>
  <c r="AI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47" i="42" s="1"/>
  <c r="D48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47" i="42" s="1"/>
  <c r="L48" i="42" s="1"/>
  <c r="M18" i="42"/>
  <c r="N18" i="42"/>
  <c r="O18" i="42"/>
  <c r="P18" i="42"/>
  <c r="P47" i="42" s="1"/>
  <c r="Q18" i="42"/>
  <c r="R18" i="42"/>
  <c r="S18" i="42"/>
  <c r="T18" i="42"/>
  <c r="T47" i="42" s="1"/>
  <c r="U18" i="42"/>
  <c r="V18" i="42"/>
  <c r="W18" i="42"/>
  <c r="X18" i="42"/>
  <c r="X47" i="42" s="1"/>
  <c r="Y18" i="42"/>
  <c r="Z18" i="42"/>
  <c r="AA18" i="42"/>
  <c r="AB18" i="42"/>
  <c r="AB47" i="42" s="1"/>
  <c r="AC18" i="42"/>
  <c r="AD18" i="42"/>
  <c r="AE18" i="42"/>
  <c r="AF18" i="42"/>
  <c r="AF47" i="42" s="1"/>
  <c r="AG18" i="42"/>
  <c r="AH18" i="42"/>
  <c r="AI18" i="42"/>
  <c r="AJ18" i="42"/>
  <c r="AJ47" i="42" s="1"/>
  <c r="AK18" i="42"/>
  <c r="AL18" i="42"/>
  <c r="AM18" i="42"/>
  <c r="AN18" i="42"/>
  <c r="AN47" i="42" s="1"/>
  <c r="AO18" i="42"/>
  <c r="AP18" i="42"/>
  <c r="AQ18" i="42"/>
  <c r="AR18" i="42"/>
  <c r="AR47" i="42" s="1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G33" i="42" s="1"/>
  <c r="H32" i="42"/>
  <c r="I32" i="42"/>
  <c r="J32" i="42"/>
  <c r="J33" i="42" s="1"/>
  <c r="K32" i="42"/>
  <c r="K33" i="42" s="1"/>
  <c r="L32" i="42"/>
  <c r="N32" i="42"/>
  <c r="O32" i="42"/>
  <c r="P32" i="42"/>
  <c r="Q32" i="42"/>
  <c r="R32" i="42"/>
  <c r="S32" i="42"/>
  <c r="T32" i="42"/>
  <c r="V32" i="42"/>
  <c r="W32" i="42"/>
  <c r="X32" i="42"/>
  <c r="Y32" i="42"/>
  <c r="Z32" i="42"/>
  <c r="AA32" i="42"/>
  <c r="AB32" i="42"/>
  <c r="AD32" i="42"/>
  <c r="AE32" i="42"/>
  <c r="AF32" i="42"/>
  <c r="AG32" i="42"/>
  <c r="AH32" i="42"/>
  <c r="AI32" i="42"/>
  <c r="AJ32" i="42"/>
  <c r="AL32" i="42"/>
  <c r="AM32" i="42"/>
  <c r="AN32" i="42"/>
  <c r="AO32" i="42"/>
  <c r="AP32" i="42"/>
  <c r="AQ32" i="42"/>
  <c r="AR32" i="42"/>
  <c r="D33" i="42"/>
  <c r="H33" i="42"/>
  <c r="I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I39" i="42"/>
  <c r="I40" i="42" s="1"/>
  <c r="J39" i="42"/>
  <c r="J40" i="42" s="1"/>
  <c r="K39" i="42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H40" i="42"/>
  <c r="K40" i="42"/>
  <c r="L40" i="42"/>
  <c r="D42" i="42"/>
  <c r="H42" i="42"/>
  <c r="K42" i="42"/>
  <c r="K47" i="42" s="1"/>
  <c r="K48" i="42" s="1"/>
  <c r="L42" i="42"/>
  <c r="P42" i="42"/>
  <c r="S42" i="42"/>
  <c r="S47" i="42" s="1"/>
  <c r="T42" i="42"/>
  <c r="X42" i="42"/>
  <c r="AA42" i="42"/>
  <c r="AA47" i="42" s="1"/>
  <c r="AB42" i="42"/>
  <c r="AF42" i="42"/>
  <c r="AI42" i="42"/>
  <c r="AI47" i="42" s="1"/>
  <c r="AJ42" i="42"/>
  <c r="AN42" i="42"/>
  <c r="AQ42" i="42"/>
  <c r="AQ47" i="42" s="1"/>
  <c r="AR42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Q20" i="28" s="1"/>
  <c r="O18" i="14"/>
  <c r="M19" i="14"/>
  <c r="N19" i="14"/>
  <c r="O19" i="14"/>
  <c r="O19" i="43" s="1"/>
  <c r="M20" i="14"/>
  <c r="N20" i="14"/>
  <c r="Q22" i="28" s="1"/>
  <c r="O20" i="14"/>
  <c r="O20" i="43" s="1"/>
  <c r="D21" i="14"/>
  <c r="D21" i="43" s="1"/>
  <c r="E21" i="14"/>
  <c r="F21" i="14"/>
  <c r="G21" i="14"/>
  <c r="G21" i="43" s="1"/>
  <c r="H21" i="14"/>
  <c r="I23" i="28" s="1"/>
  <c r="I21" i="14"/>
  <c r="J21" i="14"/>
  <c r="J23" i="28" s="1"/>
  <c r="K21" i="14"/>
  <c r="K21" i="43" s="1"/>
  <c r="L21" i="14"/>
  <c r="N23" i="28" s="1"/>
  <c r="M25" i="14"/>
  <c r="N25" i="14"/>
  <c r="O25" i="14"/>
  <c r="M26" i="14"/>
  <c r="N26" i="14"/>
  <c r="Q28" i="28" s="1"/>
  <c r="O26" i="14"/>
  <c r="M27" i="14"/>
  <c r="N27" i="14"/>
  <c r="O27" i="14"/>
  <c r="D28" i="14"/>
  <c r="M28" i="14" s="1"/>
  <c r="P30" i="28" s="1"/>
  <c r="E28" i="14"/>
  <c r="F28" i="14"/>
  <c r="G28" i="14"/>
  <c r="H30" i="28" s="1"/>
  <c r="H28" i="14"/>
  <c r="I30" i="28" s="1"/>
  <c r="I28" i="14"/>
  <c r="J28" i="14"/>
  <c r="L30" i="28" s="1"/>
  <c r="K28" i="14"/>
  <c r="M30" i="28" s="1"/>
  <c r="L28" i="14"/>
  <c r="O28" i="14"/>
  <c r="R30" i="28" s="1"/>
  <c r="M32" i="14"/>
  <c r="N32" i="14"/>
  <c r="O32" i="14"/>
  <c r="M33" i="14"/>
  <c r="N33" i="14"/>
  <c r="O33" i="14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L37" i="28" s="1"/>
  <c r="K35" i="14"/>
  <c r="L35" i="14"/>
  <c r="N35" i="14"/>
  <c r="Q37" i="28" s="1"/>
  <c r="P16" i="28"/>
  <c r="Q16" i="28"/>
  <c r="R16" i="28"/>
  <c r="G20" i="28"/>
  <c r="K20" i="28"/>
  <c r="O20" i="28"/>
  <c r="R20" i="28"/>
  <c r="G21" i="28"/>
  <c r="K21" i="28"/>
  <c r="O21" i="28"/>
  <c r="P21" i="28"/>
  <c r="Q21" i="28"/>
  <c r="G22" i="28"/>
  <c r="K22" i="28"/>
  <c r="O22" i="28"/>
  <c r="P22" i="28"/>
  <c r="D23" i="28"/>
  <c r="E23" i="28"/>
  <c r="F23" i="28"/>
  <c r="L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E37" i="28"/>
  <c r="G37" i="28"/>
  <c r="I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E21" i="43"/>
  <c r="F21" i="43"/>
  <c r="I21" i="43"/>
  <c r="J21" i="43"/>
  <c r="M42" i="42" l="1"/>
  <c r="M47" i="42" s="1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S19" i="19"/>
  <c r="G23" i="28"/>
  <c r="AS18" i="42"/>
  <c r="AN43" i="19"/>
  <c r="AN46" i="2"/>
  <c r="AN47" i="19" s="1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M21" i="43"/>
  <c r="P23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K42" i="42"/>
  <c r="AK47" i="42" s="1"/>
  <c r="P27" i="28"/>
  <c r="A6" i="14"/>
  <c r="H23" i="28"/>
  <c r="N18" i="43"/>
  <c r="P35" i="28"/>
  <c r="M23" i="28"/>
  <c r="R21" i="28"/>
  <c r="P20" i="28"/>
  <c r="O35" i="14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S42" i="2"/>
  <c r="AK42" i="2"/>
  <c r="AC42" i="2"/>
  <c r="U42" i="2"/>
  <c r="M42" i="2"/>
  <c r="E42" i="2"/>
  <c r="AS33" i="2"/>
  <c r="AS34" i="19" s="1"/>
  <c r="R22" i="28"/>
  <c r="H47" i="42"/>
  <c r="H48" i="42" s="1"/>
  <c r="J42" i="42"/>
  <c r="J47" i="42" s="1"/>
  <c r="J48" i="42" s="1"/>
  <c r="AS40" i="2"/>
  <c r="K23" i="28"/>
  <c r="M35" i="14"/>
  <c r="P37" i="28" s="1"/>
  <c r="O21" i="14"/>
  <c r="N21" i="14"/>
  <c r="I42" i="42"/>
  <c r="I47" i="42" s="1"/>
  <c r="I48" i="42" s="1"/>
  <c r="AS32" i="42"/>
  <c r="AK32" i="42"/>
  <c r="AC32" i="42"/>
  <c r="AC42" i="42" s="1"/>
  <c r="AC47" i="42" s="1"/>
  <c r="U32" i="42"/>
  <c r="U42" i="42" s="1"/>
  <c r="U47" i="42" s="1"/>
  <c r="M32" i="42"/>
  <c r="E32" i="42"/>
  <c r="E33" i="42" s="1"/>
  <c r="L19" i="42"/>
  <c r="D19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H19" i="19"/>
  <c r="A4" i="2" s="1"/>
  <c r="AS39" i="2"/>
  <c r="H21" i="43"/>
  <c r="F42" i="42"/>
  <c r="F47" i="42" s="1"/>
  <c r="F48" i="42" s="1"/>
  <c r="L21" i="43"/>
  <c r="N28" i="14"/>
  <c r="Q30" i="28" s="1"/>
  <c r="AS46" i="2" l="1"/>
  <c r="AS47" i="19" s="1"/>
  <c r="AS43" i="19"/>
  <c r="Q23" i="28"/>
  <c r="A4" i="14" s="1"/>
  <c r="N21" i="43"/>
  <c r="E46" i="2"/>
  <c r="E47" i="19" s="1"/>
  <c r="E43" i="19"/>
  <c r="A5" i="2" s="1"/>
  <c r="M46" i="2"/>
  <c r="M47" i="19" s="1"/>
  <c r="M43" i="19"/>
  <c r="AS40" i="19"/>
  <c r="AS39" i="42"/>
  <c r="AS42" i="42" s="1"/>
  <c r="AS47" i="42" s="1"/>
  <c r="O23" i="28"/>
  <c r="U46" i="2"/>
  <c r="U47" i="19" s="1"/>
  <c r="U43" i="19"/>
  <c r="AS47" i="2"/>
  <c r="AS41" i="19"/>
  <c r="AC46" i="2"/>
  <c r="AC47" i="19" s="1"/>
  <c r="AC43" i="19"/>
  <c r="E42" i="42"/>
  <c r="E47" i="42" s="1"/>
  <c r="E48" i="42" s="1"/>
  <c r="P34" i="28"/>
  <c r="A3" i="14" s="1"/>
  <c r="G40" i="42"/>
  <c r="G42" i="42"/>
  <c r="G47" i="42" s="1"/>
  <c r="G48" i="42" s="1"/>
  <c r="R23" i="28"/>
  <c r="O21" i="43"/>
  <c r="AK46" i="2"/>
  <c r="AK47" i="19" s="1"/>
  <c r="AK43" i="19"/>
  <c r="R37" i="28"/>
  <c r="R36" i="28"/>
  <c r="E8" i="27"/>
  <c r="A7" i="2" l="1"/>
  <c r="A3" i="2"/>
  <c r="AS48" i="19"/>
  <c r="A6" i="2" s="1"/>
  <c r="T16" i="28"/>
  <c r="E6" i="27"/>
  <c r="E5" i="27" l="1"/>
</calcChain>
</file>

<file path=xl/sharedStrings.xml><?xml version="1.0" encoding="utf-8"?>
<sst xmlns="http://schemas.openxmlformats.org/spreadsheetml/2006/main" count="922" uniqueCount="371">
  <si>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</si>
  <si>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</si>
  <si>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</si>
  <si>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</si>
  <si>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</si>
  <si>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</si>
  <si>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</si>
  <si>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</si>
  <si>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</si>
  <si>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</si>
  <si>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</si>
  <si>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</si>
  <si>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</si>
  <si>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</si>
  <si>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</si>
  <si>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</si>
  <si>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</si>
  <si>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</si>
  <si>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</si>
  <si>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</si>
  <si>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</si>
  <si>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</si>
  <si>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</si>
  <si>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</si>
  <si>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</si>
  <si>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</si>
  <si>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</si>
  <si>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</si>
  <si>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</si>
  <si>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</si>
  <si>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</si>
  <si>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</si>
  <si>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</si>
  <si>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</si>
  <si>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</si>
  <si>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</si>
  <si>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</si>
  <si>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</si>
  <si>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</si>
  <si>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</si>
  <si>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</si>
  <si>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</si>
  <si>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</si>
  <si>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</si>
  <si>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</si>
  <si>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</si>
  <si>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</si>
  <si>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</si>
  <si>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</si>
  <si>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</si>
  <si>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</si>
  <si>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</si>
  <si>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</si>
  <si>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</si>
  <si>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</si>
  <si>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</si>
  <si>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</si>
  <si>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</si>
  <si>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</si>
  <si>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</si>
  <si>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</si>
  <si>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</si>
  <si>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</si>
  <si>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</si>
  <si>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</si>
  <si>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</si>
  <si>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</si>
  <si>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</si>
  <si>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</si>
  <si>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</si>
  <si>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</si>
  <si>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</si>
  <si>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</si>
  <si>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</si>
  <si>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</si>
  <si>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</si>
  <si>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</si>
  <si>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</si>
  <si>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</si>
  <si>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</si>
  <si>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</si>
  <si>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</si>
  <si>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</si>
  <si>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</si>
  <si>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</si>
  <si>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</si>
  <si>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</si>
  <si>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</si>
  <si>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</si>
  <si>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</si>
  <si>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</si>
  <si>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</si>
  <si>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</si>
  <si>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</si>
  <si>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</si>
  <si>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</si>
  <si>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</si>
  <si>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</si>
  <si>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</si>
  <si>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</si>
  <si>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</si>
  <si>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</si>
  <si>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</si>
  <si>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</si>
  <si>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</si>
  <si>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</si>
  <si>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</si>
  <si>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</si>
  <si>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</si>
  <si>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</si>
  <si>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</si>
  <si>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</si>
  <si>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</si>
  <si>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</si>
  <si>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</si>
  <si>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</si>
  <si>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</si>
  <si>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</si>
  <si>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</si>
  <si>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</si>
  <si>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</si>
  <si>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</si>
  <si>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</si>
  <si>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</si>
  <si>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</si>
  <si>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</si>
  <si>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</si>
  <si>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</si>
  <si>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</si>
  <si>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</si>
  <si>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</si>
  <si>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</si>
  <si>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</si>
  <si>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</si>
  <si>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</si>
  <si>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</si>
  <si>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</si>
  <si>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</si>
  <si>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</si>
  <si>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</si>
  <si>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</si>
  <si>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</si>
  <si>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</si>
  <si>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</si>
  <si>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</si>
  <si>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</si>
  <si>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</si>
  <si>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</si>
  <si>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</si>
  <si>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</si>
  <si>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</si>
  <si>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</si>
  <si>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</si>
  <si>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</si>
  <si>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</si>
  <si>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</si>
  <si>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</si>
  <si>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</si>
  <si>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</si>
  <si>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</si>
  <si>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</si>
  <si>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</si>
  <si>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</si>
  <si>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</si>
  <si>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</si>
  <si>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</si>
  <si>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</si>
  <si>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</si>
  <si>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</si>
  <si>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</si>
  <si>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</si>
  <si>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</si>
  <si>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</si>
  <si>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</si>
  <si>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</si>
  <si>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</si>
  <si>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</si>
  <si>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</si>
  <si>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</si>
  <si>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</si>
  <si>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</si>
  <si>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</si>
  <si>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</si>
  <si>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</si>
  <si>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</si>
  <si>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</si>
  <si>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</si>
  <si>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</si>
  <si>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</si>
  <si>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</si>
  <si>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</si>
  <si>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</si>
  <si>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</si>
  <si>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</si>
  <si>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</si>
  <si>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</si>
  <si>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</si>
  <si>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</si>
  <si>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</si>
  <si>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</si>
  <si>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</si>
  <si>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</si>
  <si>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</si>
  <si>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</si>
  <si>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</si>
  <si>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</si>
  <si>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</si>
  <si>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ноября  2009 года </t>
  </si>
  <si>
    <t>Nominal or notional principal amounts outstanding at end-November 2009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</si>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</sst>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zoomScale="85" workbookViewId="0">
      <pane xSplit="2" ySplit="3" topLeftCell="C58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218</v>
      </c>
    </row>
    <row r="11" spans="1:4">
      <c r="A11">
        <v>8</v>
      </c>
      <c r="B11" s="438" t="s">
        <v>226</v>
      </c>
      <c r="C11" s="439" t="s">
        <v>227</v>
      </c>
      <c r="D11" s="439" t="s">
        <v>218</v>
      </c>
    </row>
    <row r="12" spans="1:4">
      <c r="A12">
        <v>9</v>
      </c>
      <c r="B12" s="438" t="s">
        <v>228</v>
      </c>
      <c r="C12" s="439" t="s">
        <v>229</v>
      </c>
      <c r="D12" s="439" t="s">
        <v>230</v>
      </c>
    </row>
    <row r="13" spans="1:4">
      <c r="A13">
        <v>10</v>
      </c>
      <c r="B13" s="438" t="s">
        <v>231</v>
      </c>
      <c r="C13" s="439" t="s">
        <v>232</v>
      </c>
      <c r="D13" s="439" t="s">
        <v>230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218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251</v>
      </c>
    </row>
    <row r="23" spans="1:4">
      <c r="A23">
        <v>20</v>
      </c>
      <c r="B23" s="438" t="s">
        <v>252</v>
      </c>
      <c r="C23" s="439" t="s">
        <v>253</v>
      </c>
      <c r="D23" s="439" t="s">
        <v>218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218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251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230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251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8643.3940748200093</v>
      </c>
      <c r="E18" s="315">
        <v>4676.9954773399986</v>
      </c>
      <c r="F18" s="315">
        <v>129.43245138999998</v>
      </c>
      <c r="G18" s="315">
        <v>151.36228191000004</v>
      </c>
      <c r="H18" s="315">
        <v>7960.8775098100004</v>
      </c>
      <c r="I18" s="315">
        <v>0</v>
      </c>
      <c r="J18" s="315">
        <v>57.079927350000006</v>
      </c>
      <c r="K18" s="315">
        <v>185.87496327500006</v>
      </c>
      <c r="L18" s="316">
        <v>0</v>
      </c>
      <c r="M18" s="297">
        <f t="shared" ref="M18:O20" si="0">+SUM(D18,G18,J18)</f>
        <v>8851.8362840800091</v>
      </c>
      <c r="N18" s="297">
        <f>+SUM(E18,H18,K18)</f>
        <v>12823.747950425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34273.234338124908</v>
      </c>
      <c r="E19" s="315">
        <v>10785.258414724991</v>
      </c>
      <c r="F19" s="315">
        <v>536.62262607999992</v>
      </c>
      <c r="G19" s="315">
        <v>326.49680600500005</v>
      </c>
      <c r="H19" s="315">
        <v>7397.7151900200006</v>
      </c>
      <c r="I19" s="315">
        <v>0</v>
      </c>
      <c r="J19" s="315">
        <v>216.17062970499998</v>
      </c>
      <c r="K19" s="315">
        <v>331.92168130000005</v>
      </c>
      <c r="L19" s="316">
        <v>0</v>
      </c>
      <c r="M19" s="297">
        <f t="shared" si="0"/>
        <v>34815.901773834907</v>
      </c>
      <c r="N19" s="297">
        <f>+SUM(E19,H19,K19)</f>
        <v>18514.89528604499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2934.4337931749983</v>
      </c>
      <c r="E20" s="315">
        <v>1695.0517524900008</v>
      </c>
      <c r="F20" s="315">
        <v>11.389088749999999</v>
      </c>
      <c r="G20" s="315">
        <v>159.42321193500001</v>
      </c>
      <c r="H20" s="315">
        <v>574.79129187499996</v>
      </c>
      <c r="I20" s="315">
        <v>12.097759030000001</v>
      </c>
      <c r="J20" s="315">
        <v>66.770622680000002</v>
      </c>
      <c r="K20" s="315">
        <v>206.88025847999998</v>
      </c>
      <c r="L20" s="316">
        <v>15.170583690000001</v>
      </c>
      <c r="M20" s="297">
        <f t="shared" si="0"/>
        <v>3160.6276277899983</v>
      </c>
      <c r="N20" s="297">
        <f t="shared" si="0"/>
        <v>2476.7233028450009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45851.062206119917</v>
      </c>
      <c r="E21" s="296">
        <f t="shared" ref="E21:K21" si="1">+SUM(E18:E20)</f>
        <v>17157.305644554992</v>
      </c>
      <c r="F21" s="296">
        <f t="shared" si="1"/>
        <v>677.44416621999994</v>
      </c>
      <c r="G21" s="296">
        <f t="shared" si="1"/>
        <v>637.28229985000007</v>
      </c>
      <c r="H21" s="296">
        <f t="shared" si="1"/>
        <v>15933.383991705003</v>
      </c>
      <c r="I21" s="296">
        <f>+SUM(I18:I20)</f>
        <v>12.097759030000001</v>
      </c>
      <c r="J21" s="296">
        <f>+SUM(J18:J20)</f>
        <v>340.02117973500003</v>
      </c>
      <c r="K21" s="296">
        <f t="shared" si="1"/>
        <v>724.67690305500003</v>
      </c>
      <c r="L21" s="313">
        <f>+SUM(L18:L20)</f>
        <v>15.170583690000001</v>
      </c>
      <c r="M21" s="314">
        <f>+SUM(M18:M20)</f>
        <v>46828.365685704914</v>
      </c>
      <c r="N21" s="296">
        <f>+SUM(N18:N20)</f>
        <v>33815.366539314993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12373.632164680001</v>
      </c>
      <c r="E15" s="430">
        <f>OUT_1!E15</f>
        <v>4677.7025720099982</v>
      </c>
      <c r="F15" s="430">
        <f>OUT_1!F15</f>
        <v>11.487667889999999</v>
      </c>
      <c r="G15" s="430">
        <f>OUT_1!G15</f>
        <v>19.086025809999999</v>
      </c>
      <c r="H15" s="430">
        <f>OUT_1!H15</f>
        <v>138.61827507000001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9628.3806683700059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27.794633319999999</v>
      </c>
      <c r="AS15" s="430">
        <f>OUT_1!AS15</f>
        <v>13449.822003575002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42737.557251210004</v>
      </c>
      <c r="E16" s="430">
        <f>OUT_1!E16</f>
        <v>12008.81078317</v>
      </c>
      <c r="F16" s="430">
        <f>OUT_1!F16</f>
        <v>517.90574915999991</v>
      </c>
      <c r="G16" s="430">
        <f>OUT_1!G16</f>
        <v>272.02860541999996</v>
      </c>
      <c r="H16" s="430">
        <f>OUT_1!H16</f>
        <v>344.4979553</v>
      </c>
      <c r="I16" s="430">
        <f>OUT_1!I16</f>
        <v>13.29810202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5.5125000000000002</v>
      </c>
      <c r="R16" s="430">
        <f>OUT_1!R16</f>
        <v>4.7932849999999999E-2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7.6130880699999999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35070.727973530025</v>
      </c>
      <c r="AK16" s="430">
        <f>OUT_1!AK16</f>
        <v>0</v>
      </c>
      <c r="AL16" s="430">
        <f>OUT_1!AL16</f>
        <v>0.36099259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211.86982446000002</v>
      </c>
      <c r="AS16" s="430">
        <f>OUT_1!AS16</f>
        <v>45595.115378890012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3048.5429190400005</v>
      </c>
      <c r="E17" s="430">
        <f>OUT_1!E17</f>
        <v>1394.7420989800005</v>
      </c>
      <c r="F17" s="430">
        <f>OUT_1!F17</f>
        <v>273.54967723999999</v>
      </c>
      <c r="G17" s="430">
        <f>OUT_1!G17</f>
        <v>43.893349689999994</v>
      </c>
      <c r="H17" s="430">
        <f>OUT_1!H17</f>
        <v>0</v>
      </c>
      <c r="I17" s="430">
        <f>OUT_1!I17</f>
        <v>5.1835560599999999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4515.1195608000035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0.65395818999999999</v>
      </c>
      <c r="AS17" s="430">
        <f>OUT_1!AS17</f>
        <v>4640.8746344000028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58159.732334930006</v>
      </c>
      <c r="E18" s="430">
        <f>OUT_1!E18</f>
        <v>18081.25545416</v>
      </c>
      <c r="F18" s="430">
        <f>OUT_1!F18</f>
        <v>802.94309428999986</v>
      </c>
      <c r="G18" s="430">
        <f>OUT_1!G18</f>
        <v>335.00798091999997</v>
      </c>
      <c r="H18" s="430">
        <f>OUT_1!H18</f>
        <v>483.11623037000004</v>
      </c>
      <c r="I18" s="430">
        <f>OUT_1!I18</f>
        <v>18.481658079999999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5.5125000000000002</v>
      </c>
      <c r="R18" s="430">
        <f>OUT_1!R18</f>
        <v>4.7932849999999999E-2</v>
      </c>
      <c r="S18" s="430">
        <f>OUT_1!S18</f>
        <v>0</v>
      </c>
      <c r="T18" s="430">
        <f>OUT_1!T18</f>
        <v>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7.6130880699999999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49214.22820270004</v>
      </c>
      <c r="AK18" s="430">
        <f>OUT_1!AK18</f>
        <v>0</v>
      </c>
      <c r="AL18" s="430">
        <f>OUT_1!AL18</f>
        <v>0.36099259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240.31841597000002</v>
      </c>
      <c r="AS18" s="430">
        <f>OUT_1!AS18</f>
        <v>63685.812016864998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58159.732334930006</v>
      </c>
      <c r="E19" s="436">
        <f t="shared" si="0"/>
        <v>18081.25545416</v>
      </c>
      <c r="F19" s="436">
        <f t="shared" si="0"/>
        <v>802.94309428999986</v>
      </c>
      <c r="G19" s="436">
        <f t="shared" si="0"/>
        <v>335.00798091999997</v>
      </c>
      <c r="H19" s="436">
        <f t="shared" si="0"/>
        <v>483.11623037000004</v>
      </c>
      <c r="I19" s="436">
        <f t="shared" si="0"/>
        <v>18.481658079999999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4137.98581706</v>
      </c>
      <c r="E29" s="430">
        <f>OUT_1!E29</f>
        <v>3974.25397466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8084.5760464699997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8112.2397917199996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4333.5635897800003</v>
      </c>
      <c r="E30" s="430">
        <f>OUT_1!E30</f>
        <v>3390.6484062499999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7503.2682232300012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7724.2119960250011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613.53630954000005</v>
      </c>
      <c r="E31" s="430">
        <f>OUT_1!E31</f>
        <v>213.95900395000001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621.45231818999991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746.31226282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9085.085716380001</v>
      </c>
      <c r="E32" s="430">
        <f>OUT_1!E32</f>
        <v>7578.8613848599998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16209.296587890001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16582.764050565002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9085.085716380001</v>
      </c>
      <c r="E33" s="436">
        <f t="shared" si="1"/>
        <v>7578.8613848599998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196.92010424999995</v>
      </c>
      <c r="E36" s="430">
        <f>OUT_1!E36</f>
        <v>46.034786369999992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204.48057475999997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242.95489062499993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448.47930310999999</v>
      </c>
      <c r="E37" s="430">
        <f>OUT_1!E37</f>
        <v>180.79605856000003</v>
      </c>
      <c r="F37" s="430">
        <f>OUT_1!F37</f>
        <v>44.473799870000001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243.11197291000002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548.092311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91.708678169999999</v>
      </c>
      <c r="E38" s="430">
        <f>OUT_1!E38</f>
        <v>197.11278668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288.82146484999998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288.82146484999998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737.10808552999993</v>
      </c>
      <c r="E39" s="430">
        <f>OUT_1!E39</f>
        <v>423.94363161000001</v>
      </c>
      <c r="F39" s="430">
        <f>OUT_1!F39</f>
        <v>55.454122330000004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736.41401251999991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1079.8686664749998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423.94363161000001</v>
      </c>
      <c r="F40" s="436">
        <f t="shared" si="2"/>
        <v>55.454122330000004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9822.1938019100016</v>
      </c>
      <c r="E42" s="430">
        <f t="shared" si="3"/>
        <v>8002.8050164699998</v>
      </c>
      <c r="F42" s="430">
        <f t="shared" si="3"/>
        <v>99.131016289999991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16945.710600410002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17662.63271704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67981.926136840004</v>
      </c>
      <c r="E47" s="431">
        <f t="shared" si="4"/>
        <v>26084.06047063</v>
      </c>
      <c r="F47" s="431">
        <f t="shared" si="4"/>
        <v>902.0741105799998</v>
      </c>
      <c r="G47" s="431">
        <f t="shared" si="4"/>
        <v>404.35549481999999</v>
      </c>
      <c r="H47" s="431">
        <f t="shared" si="4"/>
        <v>483.11623037000004</v>
      </c>
      <c r="I47" s="431">
        <f t="shared" si="4"/>
        <v>18.481658079999999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5.5125000000000002</v>
      </c>
      <c r="R47" s="431">
        <f t="shared" si="4"/>
        <v>4.7932849999999999E-2</v>
      </c>
      <c r="S47" s="431">
        <f t="shared" si="4"/>
        <v>0</v>
      </c>
      <c r="T47" s="431">
        <f t="shared" si="4"/>
        <v>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7.6130880699999999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66159.938803110039</v>
      </c>
      <c r="AK47" s="431">
        <f t="shared" si="4"/>
        <v>0</v>
      </c>
      <c r="AL47" s="431">
        <f t="shared" si="4"/>
        <v>0.36099259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626.39590107000004</v>
      </c>
      <c r="AS47" s="431">
        <f t="shared" si="4"/>
        <v>81348.444733904995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67981.926136840004</v>
      </c>
      <c r="E48" s="390">
        <f t="shared" si="5"/>
        <v>26084.06047063</v>
      </c>
      <c r="F48" s="390">
        <f t="shared" si="5"/>
        <v>902.0741105799998</v>
      </c>
      <c r="G48" s="390">
        <f t="shared" si="5"/>
        <v>404.35549481999999</v>
      </c>
      <c r="H48" s="390">
        <f t="shared" si="5"/>
        <v>483.11623037000004</v>
      </c>
      <c r="I48" s="390">
        <f t="shared" si="5"/>
        <v>18.481658079999999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ноября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8643.3940748200093</v>
      </c>
      <c r="E18" s="430">
        <f>OUT_4!E18</f>
        <v>4676.9954773399986</v>
      </c>
      <c r="F18" s="430">
        <f>OUT_4!F18</f>
        <v>129.43245138999998</v>
      </c>
      <c r="G18" s="430">
        <f>OUT_4!G18</f>
        <v>151.36228191000004</v>
      </c>
      <c r="H18" s="430">
        <f>OUT_4!H18</f>
        <v>7960.8775098100004</v>
      </c>
      <c r="I18" s="430">
        <f>OUT_4!I18</f>
        <v>0</v>
      </c>
      <c r="J18" s="430">
        <f>OUT_4!J18</f>
        <v>57.079927350000006</v>
      </c>
      <c r="K18" s="430">
        <f>OUT_4!K18</f>
        <v>185.87496327500006</v>
      </c>
      <c r="L18" s="430">
        <f>OUT_4!L18</f>
        <v>0</v>
      </c>
      <c r="M18" s="430">
        <f>OUT_4!M18</f>
        <v>8851.8362840800091</v>
      </c>
      <c r="N18" s="430">
        <f>OUT_4!N18</f>
        <v>12823.747950425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34273.234338124908</v>
      </c>
      <c r="E19" s="430">
        <f>OUT_4!E19</f>
        <v>10785.258414724991</v>
      </c>
      <c r="F19" s="430">
        <f>OUT_4!F19</f>
        <v>536.62262607999992</v>
      </c>
      <c r="G19" s="430">
        <f>OUT_4!G19</f>
        <v>326.49680600500005</v>
      </c>
      <c r="H19" s="430">
        <f>OUT_4!H19</f>
        <v>7397.7151900200006</v>
      </c>
      <c r="I19" s="430">
        <f>OUT_4!I19</f>
        <v>0</v>
      </c>
      <c r="J19" s="430">
        <f>OUT_4!J19</f>
        <v>216.17062970499998</v>
      </c>
      <c r="K19" s="430">
        <f>OUT_4!K19</f>
        <v>331.92168130000005</v>
      </c>
      <c r="L19" s="430">
        <f>OUT_4!L19</f>
        <v>0</v>
      </c>
      <c r="M19" s="430">
        <f>OUT_4!M19</f>
        <v>34815.901773834907</v>
      </c>
      <c r="N19" s="430">
        <f>OUT_4!N19</f>
        <v>18514.89528604499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2934.4337931749983</v>
      </c>
      <c r="E20" s="430">
        <f>OUT_4!E20</f>
        <v>1695.0517524900008</v>
      </c>
      <c r="F20" s="430">
        <f>OUT_4!F20</f>
        <v>11.389088749999999</v>
      </c>
      <c r="G20" s="430">
        <f>OUT_4!G20</f>
        <v>159.42321193500001</v>
      </c>
      <c r="H20" s="430">
        <f>OUT_4!H20</f>
        <v>574.79129187499996</v>
      </c>
      <c r="I20" s="430">
        <f>OUT_4!I20</f>
        <v>12.097759030000001</v>
      </c>
      <c r="J20" s="430">
        <f>OUT_4!J20</f>
        <v>66.770622680000002</v>
      </c>
      <c r="K20" s="430">
        <f>OUT_4!K20</f>
        <v>206.88025847999998</v>
      </c>
      <c r="L20" s="430">
        <f>OUT_4!L20</f>
        <v>15.170583690000001</v>
      </c>
      <c r="M20" s="430">
        <f>OUT_4!M20</f>
        <v>3160.6276277899983</v>
      </c>
      <c r="N20" s="430">
        <f>OUT_4!N20</f>
        <v>2476.7233028450009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45851.062206119917</v>
      </c>
      <c r="E21" s="431">
        <f>OUT_4!E21</f>
        <v>17157.305644554992</v>
      </c>
      <c r="F21" s="431">
        <f>OUT_4!F21</f>
        <v>677.44416621999994</v>
      </c>
      <c r="G21" s="431">
        <f>OUT_4!G21</f>
        <v>637.28229985000007</v>
      </c>
      <c r="H21" s="431">
        <f>OUT_4!H21</f>
        <v>15933.383991705003</v>
      </c>
      <c r="I21" s="431">
        <f>OUT_4!I21</f>
        <v>12.097759030000001</v>
      </c>
      <c r="J21" s="431">
        <f>OUT_4!J21</f>
        <v>340.02117973500003</v>
      </c>
      <c r="K21" s="431">
        <f>OUT_4!K21</f>
        <v>724.67690305500003</v>
      </c>
      <c r="L21" s="431">
        <f>OUT_4!L21</f>
        <v>15.170583690000001</v>
      </c>
      <c r="M21" s="431">
        <f>OUT_4!M21</f>
        <v>46828.365685704914</v>
      </c>
      <c r="N21" s="431">
        <f>OUT_4!N21</f>
        <v>33815.366539314993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12373.632164680001</v>
      </c>
      <c r="E15" s="227">
        <v>4677.7025720099982</v>
      </c>
      <c r="F15" s="225">
        <v>11.487667889999999</v>
      </c>
      <c r="G15" s="227">
        <v>19.086025809999999</v>
      </c>
      <c r="H15" s="227">
        <v>138.61827507000001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9628.3806683700059</v>
      </c>
      <c r="AK15" s="227"/>
      <c r="AL15" s="227"/>
      <c r="AM15" s="227"/>
      <c r="AN15" s="227"/>
      <c r="AO15" s="227"/>
      <c r="AP15" s="227"/>
      <c r="AQ15" s="227"/>
      <c r="AR15" s="227">
        <v>27.794633319999999</v>
      </c>
      <c r="AS15" s="295">
        <f>SUM(D15:AR15)/2</f>
        <v>13449.822003575002</v>
      </c>
    </row>
    <row r="16" spans="1:62" s="23" customFormat="1" ht="18" customHeight="1">
      <c r="A16" s="26"/>
      <c r="B16" s="51" t="s">
        <v>106</v>
      </c>
      <c r="C16" s="328"/>
      <c r="D16" s="227">
        <v>42737.557251210004</v>
      </c>
      <c r="E16" s="227">
        <v>12008.81078317</v>
      </c>
      <c r="F16" s="227">
        <v>517.90574915999991</v>
      </c>
      <c r="G16" s="227">
        <v>272.02860541999996</v>
      </c>
      <c r="H16" s="227">
        <v>344.4979553</v>
      </c>
      <c r="I16" s="225">
        <v>13.29810202</v>
      </c>
      <c r="J16" s="227"/>
      <c r="K16" s="227"/>
      <c r="L16" s="227"/>
      <c r="M16" s="227"/>
      <c r="N16" s="227"/>
      <c r="O16" s="227"/>
      <c r="P16" s="227"/>
      <c r="Q16" s="227">
        <v>5.5125000000000002</v>
      </c>
      <c r="R16" s="227">
        <v>4.7932849999999999E-2</v>
      </c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7.6130880699999999</v>
      </c>
      <c r="AE16" s="227"/>
      <c r="AF16" s="227"/>
      <c r="AG16" s="227"/>
      <c r="AH16" s="227"/>
      <c r="AI16" s="227"/>
      <c r="AJ16" s="227">
        <v>35070.727973530025</v>
      </c>
      <c r="AK16" s="227"/>
      <c r="AL16" s="227">
        <v>0.36099259</v>
      </c>
      <c r="AM16" s="227"/>
      <c r="AN16" s="227"/>
      <c r="AO16" s="227"/>
      <c r="AP16" s="227"/>
      <c r="AQ16" s="227"/>
      <c r="AR16" s="227">
        <v>211.86982446000002</v>
      </c>
      <c r="AS16" s="295">
        <f>SUM(D16:AR16)/2</f>
        <v>45595.115378890012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3048.5429190400005</v>
      </c>
      <c r="E17" s="227">
        <v>1394.7420989800005</v>
      </c>
      <c r="F17" s="227">
        <v>273.54967723999999</v>
      </c>
      <c r="G17" s="227">
        <v>43.893349689999994</v>
      </c>
      <c r="H17" s="227"/>
      <c r="I17" s="227">
        <v>5.1835560599999999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4515.1195608000035</v>
      </c>
      <c r="AK17" s="227"/>
      <c r="AL17" s="227"/>
      <c r="AM17" s="227"/>
      <c r="AN17" s="227"/>
      <c r="AO17" s="227"/>
      <c r="AP17" s="227"/>
      <c r="AQ17" s="227"/>
      <c r="AR17" s="227">
        <v>0.65395818999999999</v>
      </c>
      <c r="AS17" s="295">
        <f>SUM(D17:AR17)/2</f>
        <v>4640.8746344000028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58159.732334930006</v>
      </c>
      <c r="E18" s="295">
        <f t="shared" si="0"/>
        <v>18081.25545416</v>
      </c>
      <c r="F18" s="295">
        <f t="shared" si="0"/>
        <v>802.94309428999986</v>
      </c>
      <c r="G18" s="295">
        <f t="shared" si="0"/>
        <v>335.00798091999997</v>
      </c>
      <c r="H18" s="295">
        <f t="shared" si="0"/>
        <v>483.11623037000004</v>
      </c>
      <c r="I18" s="295">
        <f t="shared" si="0"/>
        <v>18.481658079999999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5.5125000000000002</v>
      </c>
      <c r="R18" s="295">
        <f t="shared" si="0"/>
        <v>4.7932849999999999E-2</v>
      </c>
      <c r="S18" s="295">
        <f t="shared" si="0"/>
        <v>0</v>
      </c>
      <c r="T18" s="295">
        <f t="shared" si="0"/>
        <v>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7.6130880699999999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49214.22820270004</v>
      </c>
      <c r="AK18" s="295">
        <f t="shared" si="0"/>
        <v>0</v>
      </c>
      <c r="AL18" s="295">
        <f t="shared" si="0"/>
        <v>0.36099259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240.31841597000002</v>
      </c>
      <c r="AS18" s="295">
        <f>SUM(D18:AR18)/2</f>
        <v>63685.812016864998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63685.812016864998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4137.98581706</v>
      </c>
      <c r="E29" s="227">
        <v>3974.25397466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8084.5760464699997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8112.2397917199996</v>
      </c>
    </row>
    <row r="30" spans="1:62" s="17" customFormat="1" ht="18" customHeight="1">
      <c r="A30" s="24"/>
      <c r="B30" s="51" t="s">
        <v>106</v>
      </c>
      <c r="C30" s="25"/>
      <c r="D30" s="227">
        <v>4333.5635897800003</v>
      </c>
      <c r="E30" s="227">
        <v>3390.6484062499999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7503.2682232300012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7724.2119960250011</v>
      </c>
    </row>
    <row r="31" spans="1:62" s="17" customFormat="1" ht="18" customHeight="1">
      <c r="A31" s="20"/>
      <c r="B31" s="51" t="s">
        <v>107</v>
      </c>
      <c r="C31" s="25"/>
      <c r="D31" s="227">
        <v>613.53630954000005</v>
      </c>
      <c r="E31" s="227">
        <v>213.95900395000001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621.45231818999991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746.31226282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9085.085716380001</v>
      </c>
      <c r="E32" s="295">
        <f t="shared" si="2"/>
        <v>7578.8613848599998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16209.296587890001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16582.764050565002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16582.764050565002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196.92010424999995</v>
      </c>
      <c r="E36" s="227">
        <v>46.034786369999992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204.48057475999997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242.95489062499993</v>
      </c>
    </row>
    <row r="37" spans="1:62" s="17" customFormat="1" ht="18" customHeight="1">
      <c r="A37" s="24"/>
      <c r="B37" s="51" t="s">
        <v>106</v>
      </c>
      <c r="C37" s="25"/>
      <c r="D37" s="227">
        <v>448.47930310999999</v>
      </c>
      <c r="E37" s="227">
        <v>180.79605856000003</v>
      </c>
      <c r="F37" s="227">
        <v>44.473799870000001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243.11197291000002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548.092311</v>
      </c>
    </row>
    <row r="38" spans="1:62" s="17" customFormat="1" ht="18" customHeight="1">
      <c r="A38" s="20"/>
      <c r="B38" s="51" t="s">
        <v>107</v>
      </c>
      <c r="C38" s="25"/>
      <c r="D38" s="227">
        <v>91.708678169999999</v>
      </c>
      <c r="E38" s="227">
        <v>197.11278668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288.82146484999998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288.82146484999998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737.10808552999993</v>
      </c>
      <c r="E39" s="295">
        <f t="shared" si="3"/>
        <v>423.94363161000001</v>
      </c>
      <c r="F39" s="295">
        <f t="shared" si="3"/>
        <v>55.454122330000004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736.41401251999991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1079.8686664749998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1079.8686664749998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9822.1938019100016</v>
      </c>
      <c r="E42" s="295">
        <f>+SUM(E39,E32)</f>
        <v>8002.8050164699998</v>
      </c>
      <c r="F42" s="295">
        <f>+SUM(F39,F32)</f>
        <v>99.131016289999991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16945.710600410002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17662.632717040004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67981.926136840004</v>
      </c>
      <c r="E46" s="296">
        <f t="shared" si="5"/>
        <v>26084.06047063</v>
      </c>
      <c r="F46" s="296">
        <f t="shared" si="5"/>
        <v>902.0741105799998</v>
      </c>
      <c r="G46" s="296">
        <f t="shared" si="5"/>
        <v>404.35549481999999</v>
      </c>
      <c r="H46" s="296">
        <f t="shared" si="5"/>
        <v>483.11623037000004</v>
      </c>
      <c r="I46" s="296">
        <f t="shared" si="5"/>
        <v>18.481658079999999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5.5125000000000002</v>
      </c>
      <c r="R46" s="296">
        <f t="shared" si="5"/>
        <v>4.7932849999999999E-2</v>
      </c>
      <c r="S46" s="296">
        <f t="shared" si="5"/>
        <v>0</v>
      </c>
      <c r="T46" s="296">
        <f t="shared" si="5"/>
        <v>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7.6130880699999999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66159.938803110039</v>
      </c>
      <c r="AK46" s="296">
        <f t="shared" si="5"/>
        <v>0</v>
      </c>
      <c r="AL46" s="296">
        <f t="shared" si="5"/>
        <v>0.36099259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626.39590107000004</v>
      </c>
      <c r="AS46" s="296">
        <f>+SUM(AS42,AS25,AS18,AS44)</f>
        <v>81348.444733904995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81348.444733904995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2019-10-01T14:42:05Z</dcterms:created>
  <dcterms:modified xsi:type="dcterms:W3CDTF">2019-10-01T14:42:05Z</dcterms:modified>
  <cp:category/>
</cp:coreProperties>
</file>