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AS19" i="2" s="1"/>
  <c r="AS20" i="19" s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E32" i="2"/>
  <c r="F32" i="2"/>
  <c r="G32" i="2"/>
  <c r="H32" i="2"/>
  <c r="H42" i="2" s="1"/>
  <c r="I32" i="2"/>
  <c r="J32" i="2"/>
  <c r="K32" i="2"/>
  <c r="L32" i="2"/>
  <c r="M32" i="2"/>
  <c r="N32" i="2"/>
  <c r="O32" i="2"/>
  <c r="P32" i="2"/>
  <c r="P42" i="2" s="1"/>
  <c r="Q32" i="2"/>
  <c r="R32" i="2"/>
  <c r="S32" i="2"/>
  <c r="T32" i="2"/>
  <c r="U32" i="2"/>
  <c r="V32" i="2"/>
  <c r="W32" i="2"/>
  <c r="X32" i="2"/>
  <c r="X42" i="2" s="1"/>
  <c r="Y32" i="2"/>
  <c r="Z32" i="2"/>
  <c r="AA32" i="2"/>
  <c r="AB32" i="2"/>
  <c r="AC32" i="2"/>
  <c r="AD32" i="2"/>
  <c r="AE32" i="2"/>
  <c r="AF32" i="2"/>
  <c r="AF42" i="2" s="1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AS39" i="2" s="1"/>
  <c r="E39" i="2"/>
  <c r="F39" i="2"/>
  <c r="G39" i="2"/>
  <c r="H39" i="2"/>
  <c r="I39" i="2"/>
  <c r="J39" i="2"/>
  <c r="J42" i="2" s="1"/>
  <c r="K39" i="2"/>
  <c r="L39" i="2"/>
  <c r="L42" i="2" s="1"/>
  <c r="M39" i="2"/>
  <c r="N39" i="2"/>
  <c r="O39" i="2"/>
  <c r="P39" i="2"/>
  <c r="Q39" i="2"/>
  <c r="R39" i="2"/>
  <c r="R42" i="2" s="1"/>
  <c r="S39" i="2"/>
  <c r="T39" i="2"/>
  <c r="T42" i="2" s="1"/>
  <c r="U39" i="2"/>
  <c r="V39" i="2"/>
  <c r="W39" i="2"/>
  <c r="X39" i="2"/>
  <c r="Y39" i="2"/>
  <c r="Z39" i="2"/>
  <c r="Z42" i="2" s="1"/>
  <c r="AA39" i="2"/>
  <c r="AB39" i="2"/>
  <c r="AB42" i="2" s="1"/>
  <c r="AC39" i="2"/>
  <c r="AD39" i="2"/>
  <c r="AE39" i="2"/>
  <c r="AF39" i="2"/>
  <c r="AG39" i="2"/>
  <c r="AH39" i="2"/>
  <c r="AH42" i="2" s="1"/>
  <c r="AI39" i="2"/>
  <c r="AJ39" i="2"/>
  <c r="AJ42" i="2" s="1"/>
  <c r="AK39" i="2"/>
  <c r="AL39" i="2"/>
  <c r="AM39" i="2"/>
  <c r="AN39" i="2"/>
  <c r="AO39" i="2"/>
  <c r="AP39" i="2"/>
  <c r="AP42" i="2" s="1"/>
  <c r="AQ39" i="2"/>
  <c r="AR39" i="2"/>
  <c r="AR42" i="2" s="1"/>
  <c r="E42" i="2"/>
  <c r="F42" i="2"/>
  <c r="G42" i="2"/>
  <c r="I42" i="2"/>
  <c r="I46" i="2" s="1"/>
  <c r="I47" i="19" s="1"/>
  <c r="K42" i="2"/>
  <c r="M42" i="2"/>
  <c r="N42" i="2"/>
  <c r="O42" i="2"/>
  <c r="Q42" i="2"/>
  <c r="Q46" i="2" s="1"/>
  <c r="Q47" i="19" s="1"/>
  <c r="S42" i="2"/>
  <c r="U42" i="2"/>
  <c r="V42" i="2"/>
  <c r="W42" i="2"/>
  <c r="Y42" i="2"/>
  <c r="Y46" i="2" s="1"/>
  <c r="Y47" i="19" s="1"/>
  <c r="AA42" i="2"/>
  <c r="AC42" i="2"/>
  <c r="AD42" i="2"/>
  <c r="AE42" i="2"/>
  <c r="AG42" i="2"/>
  <c r="AG46" i="2" s="1"/>
  <c r="AG47" i="19" s="1"/>
  <c r="AI42" i="2"/>
  <c r="AK42" i="2"/>
  <c r="AL42" i="2"/>
  <c r="AM42" i="2"/>
  <c r="AN42" i="2"/>
  <c r="AO42" i="2"/>
  <c r="AO46" i="2" s="1"/>
  <c r="AO47" i="19" s="1"/>
  <c r="AQ42" i="2"/>
  <c r="E46" i="2"/>
  <c r="F46" i="2"/>
  <c r="G46" i="2"/>
  <c r="K46" i="2"/>
  <c r="M46" i="2"/>
  <c r="N46" i="2"/>
  <c r="O46" i="2"/>
  <c r="S46" i="2"/>
  <c r="U46" i="2"/>
  <c r="V46" i="2"/>
  <c r="W46" i="2"/>
  <c r="AA46" i="2"/>
  <c r="AC46" i="2"/>
  <c r="AD46" i="2"/>
  <c r="AE46" i="2"/>
  <c r="AI46" i="2"/>
  <c r="AK46" i="2"/>
  <c r="AL46" i="2"/>
  <c r="AM46" i="2"/>
  <c r="AN46" i="2"/>
  <c r="AQ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E43" i="19"/>
  <c r="F43" i="19"/>
  <c r="G43" i="19"/>
  <c r="I43" i="19"/>
  <c r="K43" i="19"/>
  <c r="M43" i="19"/>
  <c r="N43" i="19"/>
  <c r="O43" i="19"/>
  <c r="Q43" i="19"/>
  <c r="S43" i="19"/>
  <c r="U43" i="19"/>
  <c r="V43" i="19"/>
  <c r="W43" i="19"/>
  <c r="Y43" i="19"/>
  <c r="AA43" i="19"/>
  <c r="AC43" i="19"/>
  <c r="AD43" i="19"/>
  <c r="AE43" i="19"/>
  <c r="AG43" i="19"/>
  <c r="AI43" i="19"/>
  <c r="AK43" i="19"/>
  <c r="AL43" i="19"/>
  <c r="AM43" i="19"/>
  <c r="AN43" i="19"/>
  <c r="AO43" i="19"/>
  <c r="AQ43" i="19"/>
  <c r="E47" i="19"/>
  <c r="F47" i="19"/>
  <c r="G47" i="19"/>
  <c r="K47" i="19"/>
  <c r="M47" i="19"/>
  <c r="N47" i="19"/>
  <c r="O47" i="19"/>
  <c r="S47" i="19"/>
  <c r="U47" i="19"/>
  <c r="V47" i="19"/>
  <c r="W47" i="19"/>
  <c r="AA47" i="19"/>
  <c r="AC47" i="19"/>
  <c r="AD47" i="19"/>
  <c r="AE47" i="19"/>
  <c r="AI47" i="19"/>
  <c r="AK47" i="19"/>
  <c r="AL47" i="19"/>
  <c r="AM47" i="19"/>
  <c r="AN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H18" i="42"/>
  <c r="I18" i="42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AS18" i="42"/>
  <c r="D19" i="42"/>
  <c r="F19" i="42"/>
  <c r="G19" i="42"/>
  <c r="H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F32" i="42"/>
  <c r="G32" i="42"/>
  <c r="H32" i="42"/>
  <c r="H42" i="42" s="1"/>
  <c r="H47" i="42" s="1"/>
  <c r="H48" i="42" s="1"/>
  <c r="I32" i="42"/>
  <c r="I33" i="42" s="1"/>
  <c r="J32" i="42"/>
  <c r="J33" i="42" s="1"/>
  <c r="K32" i="42"/>
  <c r="L32" i="42"/>
  <c r="L33" i="42" s="1"/>
  <c r="M32" i="42"/>
  <c r="N32" i="42"/>
  <c r="O32" i="42"/>
  <c r="P32" i="42"/>
  <c r="Q32" i="42"/>
  <c r="R32" i="42"/>
  <c r="R42" i="42" s="1"/>
  <c r="R47" i="42" s="1"/>
  <c r="S32" i="42"/>
  <c r="T32" i="42"/>
  <c r="U32" i="42"/>
  <c r="V32" i="42"/>
  <c r="W32" i="42"/>
  <c r="X32" i="42"/>
  <c r="Y32" i="42"/>
  <c r="Z32" i="42"/>
  <c r="Z42" i="42" s="1"/>
  <c r="Z47" i="42" s="1"/>
  <c r="AA32" i="42"/>
  <c r="AB32" i="42"/>
  <c r="AC32" i="42"/>
  <c r="AD32" i="42"/>
  <c r="AE32" i="42"/>
  <c r="AF32" i="42"/>
  <c r="AG32" i="42"/>
  <c r="AH32" i="42"/>
  <c r="AH42" i="42" s="1"/>
  <c r="AH47" i="42" s="1"/>
  <c r="AI32" i="42"/>
  <c r="AJ32" i="42"/>
  <c r="AK32" i="42"/>
  <c r="AL32" i="42"/>
  <c r="AM32" i="42"/>
  <c r="AN32" i="42"/>
  <c r="AO32" i="42"/>
  <c r="AP32" i="42"/>
  <c r="AP42" i="42" s="1"/>
  <c r="AP47" i="42" s="1"/>
  <c r="AQ32" i="42"/>
  <c r="AR32" i="42"/>
  <c r="E33" i="42"/>
  <c r="F33" i="42"/>
  <c r="G33" i="42"/>
  <c r="H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G39" i="42"/>
  <c r="G42" i="42" s="1"/>
  <c r="G47" i="42" s="1"/>
  <c r="G48" i="42" s="1"/>
  <c r="H39" i="42"/>
  <c r="H40" i="42" s="1"/>
  <c r="I39" i="42"/>
  <c r="I40" i="42" s="1"/>
  <c r="J39" i="42"/>
  <c r="K39" i="42"/>
  <c r="K40" i="42" s="1"/>
  <c r="L39" i="42"/>
  <c r="M39" i="42"/>
  <c r="N39" i="42"/>
  <c r="O39" i="42"/>
  <c r="O42" i="42" s="1"/>
  <c r="O47" i="42" s="1"/>
  <c r="P39" i="42"/>
  <c r="Q39" i="42"/>
  <c r="Q42" i="42" s="1"/>
  <c r="Q47" i="42" s="1"/>
  <c r="R39" i="42"/>
  <c r="S39" i="42"/>
  <c r="S42" i="42" s="1"/>
  <c r="S47" i="42" s="1"/>
  <c r="T39" i="42"/>
  <c r="U39" i="42"/>
  <c r="V39" i="42"/>
  <c r="W39" i="42"/>
  <c r="W42" i="42" s="1"/>
  <c r="W47" i="42" s="1"/>
  <c r="X39" i="42"/>
  <c r="Y39" i="42"/>
  <c r="Y42" i="42" s="1"/>
  <c r="Y47" i="42" s="1"/>
  <c r="Z39" i="42"/>
  <c r="AA39" i="42"/>
  <c r="AA42" i="42" s="1"/>
  <c r="AA47" i="42" s="1"/>
  <c r="AB39" i="42"/>
  <c r="AC39" i="42"/>
  <c r="AD39" i="42"/>
  <c r="AE39" i="42"/>
  <c r="AE42" i="42" s="1"/>
  <c r="AE47" i="42" s="1"/>
  <c r="AF39" i="42"/>
  <c r="AG39" i="42"/>
  <c r="AG42" i="42" s="1"/>
  <c r="AG47" i="42" s="1"/>
  <c r="AH39" i="42"/>
  <c r="AI39" i="42"/>
  <c r="AI42" i="42" s="1"/>
  <c r="AI47" i="42" s="1"/>
  <c r="AJ39" i="42"/>
  <c r="AK39" i="42"/>
  <c r="AL39" i="42"/>
  <c r="AM39" i="42"/>
  <c r="AM42" i="42" s="1"/>
  <c r="AM47" i="42" s="1"/>
  <c r="AN39" i="42"/>
  <c r="AO39" i="42"/>
  <c r="AO42" i="42" s="1"/>
  <c r="AO47" i="42" s="1"/>
  <c r="AP39" i="42"/>
  <c r="AQ39" i="42"/>
  <c r="AQ42" i="42" s="1"/>
  <c r="AQ47" i="42" s="1"/>
  <c r="AR39" i="42"/>
  <c r="D40" i="42"/>
  <c r="E40" i="42"/>
  <c r="F40" i="42"/>
  <c r="G40" i="42"/>
  <c r="J40" i="42"/>
  <c r="L40" i="42"/>
  <c r="D42" i="42"/>
  <c r="E42" i="42"/>
  <c r="E47" i="42" s="1"/>
  <c r="E48" i="42" s="1"/>
  <c r="F42" i="42"/>
  <c r="F47" i="42" s="1"/>
  <c r="F48" i="42" s="1"/>
  <c r="L42" i="42"/>
  <c r="M42" i="42"/>
  <c r="M47" i="42" s="1"/>
  <c r="N42" i="42"/>
  <c r="N47" i="42" s="1"/>
  <c r="P42" i="42"/>
  <c r="P47" i="42" s="1"/>
  <c r="T42" i="42"/>
  <c r="U42" i="42"/>
  <c r="U47" i="42" s="1"/>
  <c r="V42" i="42"/>
  <c r="V47" i="42" s="1"/>
  <c r="X42" i="42"/>
  <c r="X47" i="42" s="1"/>
  <c r="AB42" i="42"/>
  <c r="AC42" i="42"/>
  <c r="AC47" i="42" s="1"/>
  <c r="AD42" i="42"/>
  <c r="AD47" i="42" s="1"/>
  <c r="AF42" i="42"/>
  <c r="AF47" i="42" s="1"/>
  <c r="AJ42" i="42"/>
  <c r="AK42" i="42"/>
  <c r="AK47" i="42" s="1"/>
  <c r="AL42" i="42"/>
  <c r="AL47" i="42" s="1"/>
  <c r="AN42" i="42"/>
  <c r="AN47" i="42" s="1"/>
  <c r="AR42" i="42"/>
  <c r="D47" i="42"/>
  <c r="D48" i="42" s="1"/>
  <c r="L47" i="42"/>
  <c r="L48" i="42" s="1"/>
  <c r="T47" i="42"/>
  <c r="AB47" i="42"/>
  <c r="AJ47" i="42"/>
  <c r="AR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O21" i="14" s="1"/>
  <c r="M19" i="14"/>
  <c r="N19" i="14"/>
  <c r="O19" i="14"/>
  <c r="M20" i="14"/>
  <c r="P22" i="28" s="1"/>
  <c r="N20" i="14"/>
  <c r="O20" i="14"/>
  <c r="R22" i="28" s="1"/>
  <c r="D21" i="14"/>
  <c r="E21" i="14"/>
  <c r="E21" i="43" s="1"/>
  <c r="F21" i="14"/>
  <c r="G21" i="14"/>
  <c r="H21" i="14"/>
  <c r="I21" i="14"/>
  <c r="I23" i="28" s="1"/>
  <c r="J21" i="14"/>
  <c r="K21" i="14"/>
  <c r="L21" i="14"/>
  <c r="N21" i="14"/>
  <c r="M25" i="14"/>
  <c r="N25" i="14"/>
  <c r="O25" i="14"/>
  <c r="M26" i="14"/>
  <c r="P27" i="28" s="1"/>
  <c r="N26" i="14"/>
  <c r="O26" i="14"/>
  <c r="R28" i="28" s="1"/>
  <c r="M27" i="14"/>
  <c r="N27" i="14"/>
  <c r="O27" i="14"/>
  <c r="D28" i="14"/>
  <c r="M28" i="14" s="1"/>
  <c r="P30" i="28" s="1"/>
  <c r="E28" i="14"/>
  <c r="F28" i="14"/>
  <c r="O28" i="14" s="1"/>
  <c r="R30" i="28" s="1"/>
  <c r="G28" i="14"/>
  <c r="H28" i="14"/>
  <c r="I30" i="28" s="1"/>
  <c r="I28" i="14"/>
  <c r="J28" i="14"/>
  <c r="K28" i="14"/>
  <c r="L28" i="14"/>
  <c r="N28" i="14"/>
  <c r="Q30" i="28" s="1"/>
  <c r="M32" i="14"/>
  <c r="N32" i="14"/>
  <c r="O32" i="14"/>
  <c r="M33" i="14"/>
  <c r="N33" i="14"/>
  <c r="Q35" i="28" s="1"/>
  <c r="O33" i="14"/>
  <c r="M34" i="14"/>
  <c r="P36" i="28" s="1"/>
  <c r="N34" i="14"/>
  <c r="O34" i="14"/>
  <c r="D35" i="14"/>
  <c r="M35" i="14" s="1"/>
  <c r="E35" i="14"/>
  <c r="N35" i="14" s="1"/>
  <c r="F35" i="14"/>
  <c r="G35" i="14"/>
  <c r="H37" i="28" s="1"/>
  <c r="H35" i="14"/>
  <c r="I35" i="14"/>
  <c r="I37" i="28" s="1"/>
  <c r="J35" i="14"/>
  <c r="K35" i="14"/>
  <c r="L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Q22" i="28"/>
  <c r="D23" i="28"/>
  <c r="E23" i="28"/>
  <c r="F23" i="28"/>
  <c r="G23" i="28"/>
  <c r="A6" i="14" s="1"/>
  <c r="H23" i="28"/>
  <c r="L23" i="28"/>
  <c r="M23" i="28"/>
  <c r="N23" i="28"/>
  <c r="Q23" i="28"/>
  <c r="G27" i="28"/>
  <c r="K27" i="28"/>
  <c r="O27" i="28"/>
  <c r="Q27" i="28"/>
  <c r="R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D37" i="28"/>
  <c r="E37" i="28"/>
  <c r="F37" i="28"/>
  <c r="G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F21" i="43"/>
  <c r="G21" i="43"/>
  <c r="H21" i="43"/>
  <c r="J21" i="43"/>
  <c r="K21" i="43"/>
  <c r="L21" i="43"/>
  <c r="N21" i="43"/>
  <c r="P23" i="28" l="1"/>
  <c r="M21" i="43"/>
  <c r="AR46" i="2"/>
  <c r="AR47" i="19" s="1"/>
  <c r="AR43" i="19"/>
  <c r="AJ46" i="2"/>
  <c r="AJ47" i="19" s="1"/>
  <c r="AJ43" i="19"/>
  <c r="AB46" i="2"/>
  <c r="AB47" i="19" s="1"/>
  <c r="AB43" i="19"/>
  <c r="T46" i="2"/>
  <c r="T47" i="19" s="1"/>
  <c r="T43" i="19"/>
  <c r="L46" i="2"/>
  <c r="L47" i="19" s="1"/>
  <c r="L43" i="19"/>
  <c r="AS40" i="19"/>
  <c r="AS39" i="42"/>
  <c r="O23" i="28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P34" i="28"/>
  <c r="P37" i="28"/>
  <c r="AP43" i="19"/>
  <c r="AP46" i="2"/>
  <c r="AP47" i="19" s="1"/>
  <c r="AH43" i="19"/>
  <c r="AH46" i="2"/>
  <c r="AH47" i="19" s="1"/>
  <c r="Z43" i="19"/>
  <c r="Z46" i="2"/>
  <c r="Z47" i="19" s="1"/>
  <c r="R43" i="19"/>
  <c r="R46" i="2"/>
  <c r="R47" i="19" s="1"/>
  <c r="J43" i="19"/>
  <c r="J46" i="2"/>
  <c r="J47" i="19" s="1"/>
  <c r="Q37" i="28"/>
  <c r="Q36" i="28"/>
  <c r="R23" i="28"/>
  <c r="O21" i="43"/>
  <c r="AS33" i="2"/>
  <c r="O35" i="14"/>
  <c r="I21" i="43"/>
  <c r="M20" i="43"/>
  <c r="M18" i="43"/>
  <c r="J37" i="28"/>
  <c r="P28" i="28"/>
  <c r="A5" i="14"/>
  <c r="K42" i="42"/>
  <c r="K47" i="42" s="1"/>
  <c r="K48" i="42" s="1"/>
  <c r="D42" i="2"/>
  <c r="AS32" i="2"/>
  <c r="J42" i="42"/>
  <c r="J47" i="42" s="1"/>
  <c r="J48" i="42" s="1"/>
  <c r="AS40" i="2"/>
  <c r="J23" i="28"/>
  <c r="I42" i="42"/>
  <c r="I47" i="42" s="1"/>
  <c r="I48" i="42" s="1"/>
  <c r="E8" i="27" l="1"/>
  <c r="D46" i="2"/>
  <c r="D47" i="19" s="1"/>
  <c r="D43" i="19"/>
  <c r="A5" i="2" s="1"/>
  <c r="AS42" i="2"/>
  <c r="R36" i="28"/>
  <c r="A3" i="14" s="1"/>
  <c r="R37" i="28"/>
  <c r="A4" i="14" s="1"/>
  <c r="AS42" i="42"/>
  <c r="AS47" i="42" s="1"/>
  <c r="AS33" i="19"/>
  <c r="AS32" i="42"/>
  <c r="K23" i="28"/>
  <c r="AS34" i="19"/>
  <c r="AS47" i="2"/>
  <c r="AS41" i="19"/>
  <c r="T16" i="28" l="1"/>
  <c r="AS46" i="2"/>
  <c r="AS47" i="19" s="1"/>
  <c r="A7" i="2" s="1"/>
  <c r="AS43" i="19"/>
  <c r="A3" i="2" s="1"/>
  <c r="AS48" i="19" l="1"/>
  <c r="E6" i="27" l="1"/>
  <c r="E5" i="27"/>
  <c r="A6" i="2"/>
</calcChain>
</file>

<file path=xl/sharedStrings.xml><?xml version="1.0" encoding="utf-8"?>
<sst xmlns="http://schemas.openxmlformats.org/spreadsheetml/2006/main" count="967" uniqueCount="403">
  <si>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</si>
  <si>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</si>
  <si>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</si>
  <si>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</si>
  <si>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</si>
  <si>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</si>
  <si>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</si>
  <si>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</si>
  <si>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</si>
  <si>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</si>
  <si>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</si>
  <si>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</si>
  <si>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</si>
  <si>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</si>
  <si>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</si>
  <si>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</si>
  <si>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</si>
  <si>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</si>
  <si>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</si>
  <si>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</si>
  <si>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</si>
  <si>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</si>
  <si>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</si>
  <si>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</si>
  <si>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</si>
  <si>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</si>
  <si>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</si>
  <si>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</si>
  <si>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</si>
  <si>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</si>
  <si>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</si>
  <si>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</si>
  <si>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</si>
  <si>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</si>
  <si>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</si>
  <si>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</si>
  <si>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</si>
  <si>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</si>
  <si>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</si>
  <si>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</si>
  <si>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</si>
  <si>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</si>
  <si>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</si>
  <si>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</si>
  <si>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</si>
  <si>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</si>
  <si>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</si>
  <si>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</si>
  <si>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</si>
  <si>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</si>
  <si>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</si>
  <si>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</si>
  <si>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</si>
  <si>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</si>
  <si>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</si>
  <si>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</si>
  <si>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</si>
  <si>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</si>
  <si>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</si>
  <si>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</si>
  <si>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</si>
  <si>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</si>
  <si>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</si>
  <si>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</si>
  <si>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</si>
  <si>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</si>
  <si>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</si>
  <si>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</si>
  <si>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</si>
  <si>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</si>
  <si>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</si>
  <si>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</si>
  <si>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</si>
  <si>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</si>
  <si>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</si>
  <si>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</si>
  <si>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</si>
  <si>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</si>
  <si>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</si>
  <si>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</si>
  <si>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</si>
  <si>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</si>
  <si>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</si>
  <si>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</si>
  <si>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</si>
  <si>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</si>
  <si>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</si>
  <si>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</si>
  <si>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</si>
  <si>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</si>
  <si>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</si>
  <si>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</si>
  <si>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</si>
  <si>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</si>
  <si>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</si>
  <si>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</si>
  <si>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</si>
  <si>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</si>
  <si>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</si>
  <si>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</si>
  <si>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</si>
  <si>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</si>
  <si>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</si>
  <si>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</si>
  <si>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</si>
  <si>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</si>
  <si>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</si>
  <si>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</si>
  <si>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</si>
  <si>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</si>
  <si>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</si>
  <si>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</si>
  <si>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</si>
  <si>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</si>
  <si>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</si>
  <si>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</si>
  <si>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</si>
  <si>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</si>
  <si>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</si>
  <si>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</si>
  <si>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</si>
  <si>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</si>
  <si>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</si>
  <si>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</si>
  <si>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</si>
  <si>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</si>
  <si>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</si>
  <si>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</si>
  <si>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</si>
  <si>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</si>
  <si>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</si>
  <si>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</si>
  <si>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</si>
  <si>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</si>
  <si>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</si>
  <si>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</si>
  <si>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</si>
  <si>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</si>
  <si>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</si>
  <si>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</si>
  <si>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</si>
  <si>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</si>
  <si>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</si>
  <si>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</si>
  <si>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</si>
  <si>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</si>
  <si>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</si>
  <si>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</si>
  <si>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</si>
  <si>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</si>
  <si>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</si>
  <si>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</si>
  <si>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</si>
  <si>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</si>
  <si>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</si>
  <si>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</si>
  <si>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</si>
  <si>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</si>
  <si>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</si>
  <si>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</si>
  <si>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</si>
  <si>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</si>
  <si>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</si>
  <si>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</si>
  <si>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</si>
  <si>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</si>
  <si>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</si>
  <si>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</si>
  <si>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</si>
  <si>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</si>
  <si>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</si>
  <si>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</si>
  <si>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</si>
  <si>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</si>
  <si>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</si>
  <si>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</si>
  <si>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</si>
  <si>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</si>
  <si>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</si>
  <si>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</si>
  <si>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</si>
  <si>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</si>
  <si>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</si>
  <si>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</si>
  <si>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</si>
  <si>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</si>
  <si>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</si>
  <si>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</si>
  <si>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</si>
  <si>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</si>
  <si>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</si>
  <si>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</si>
  <si>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</si>
  <si>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</si>
  <si>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</si>
  <si>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</si>
  <si>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</si>
  <si>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</si>
  <si>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</si>
  <si>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</si>
  <si>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</si>
  <si>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</si>
  <si>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</si>
  <si>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</si>
  <si>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</si>
  <si>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</si>
  <si>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</si>
  <si>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июля  2009 года </t>
  </si>
  <si>
    <t>Nominal or notional principal amounts outstanding at end-July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</si>
  <si>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</si>
  <si>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</si>
  <si>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</si>
  <si>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</si>
  <si>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</si>
  <si>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</si>
  <si>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</si>
  <si>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</si>
  <si>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</si>
  <si>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</si>
  <si>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</si>
  <si>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</si>
  <si>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</si>
  <si>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</si>
  <si>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</si>
  <si>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</si>
  <si>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</si>
  <si>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</si>
  <si>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</si>
  <si>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</si>
  <si>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</si>
  <si>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354</t>
  </si>
  <si>
    <t>ГПБ (ОАО)</t>
  </si>
  <si>
    <t>410</t>
  </si>
  <si>
    <t>ЗАО "БАНК ВЕФК-СИБИРЬ"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</si>
  <si>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</si>
  <si>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</si>
  <si>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</si>
  <si>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</si>
  <si>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</si>
  <si>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</si>
  <si>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705</t>
  </si>
  <si>
    <t>ОАО "СКБ-БАНК"</t>
  </si>
  <si>
    <t>СВЕРДЛОВСКАЯ ОБЛАСТЬ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</si>
  <si>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</si>
  <si>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</si>
  <si>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</si>
  <si>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</si>
  <si>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</si>
  <si>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</si>
  <si>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</si>
  <si>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</si>
  <si>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</si>
  <si>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</si>
  <si>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</si>
  <si>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</si>
  <si>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</si>
  <si>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</si>
  <si>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</si>
  <si>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</si>
  <si>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</si>
  <si>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</si>
  <si>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</si>
  <si>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</si>
  <si>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</si>
  <si>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</si>
  <si>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</si>
  <si>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</si>
  <si>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</si>
  <si>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</si>
  <si>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</si>
  <si>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</si>
  <si>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</si>
  <si>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</si>
  <si>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</si>
  <si>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</si>
  <si>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</si>
  <si>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</si>
  <si>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</si>
  <si>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</si>
  <si>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</si>
  <si>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</si>
  <si>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</si>
  <si>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</si>
  <si>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</si>
  <si>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</si>
  <si>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</si>
  <si>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</si>
  <si>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</si>
  <si>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</si>
  <si>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</si>
  <si>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</si>
  <si>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</si>
  <si>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</si>
  <si>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</si>
  <si>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</si>
  <si>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</si>
  <si>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</si>
  <si>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</si>
  <si>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</si>
  <si>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</si>
  <si>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</si>
  <si>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</si>
  <si>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</si>
  <si>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</si>
  <si>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</si>
  <si>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</si>
  <si>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</si>
  <si>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</si>
  <si>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</si>
  <si>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</si>
  <si>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</si>
  <si>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</si>
  <si>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</si>
  <si>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</si>
  <si>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</si>
  <si>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</si>
  <si>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</si>
  <si>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</si>
  <si>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</si>
  <si>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</si>
  <si>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</si>
  <si>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</si>
  <si>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</si>
  <si>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</si>
  <si>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</si>
  <si>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</si>
  <si>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</si>
  <si>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</si>
  <si>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</si>
  <si>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</si>
  <si>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</si>
  <si>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</si>
  <si>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</si>
  <si>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</si>
  <si>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</si>
  <si>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</si>
  <si>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</si>
  <si>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</si>
  <si>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</si>
  <si>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</si>
  <si>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</si>
  <si>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</si>
  <si>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</si>
  <si>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</si>
  <si>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</si>
  <si>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</si>
  <si>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</si>
  <si>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</si>
  <si>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</si>
  <si>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</si>
  <si>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</si>
  <si>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</si>
  <si>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</si>
  <si>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</si>
  <si>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</si>
  <si>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</si>
  <si>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</si>
  <si>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</si>
  <si>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</si>
  <si>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</si>
  <si>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</si>
  <si>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</si>
  <si>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</si>
  <si>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</si>
  <si>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</si>
  <si>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</si>
  <si>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</si>
  <si>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</si>
  <si>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</si>
  <si>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</si>
  <si>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</si>
  <si>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</si>
  <si>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</si>
  <si>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</si>
  <si>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</si>
  <si>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</si>
  <si>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</si>
  <si>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</si>
  <si>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</si>
  <si>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</si>
  <si>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</si>
  <si>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</si>
  <si>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</si>
  <si>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</si>
  <si>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</si>
  <si>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</si>
  <si>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</si>
  <si>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</si>
  <si>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</si>
  <si>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</si>
  <si>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</si>
  <si>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</si>
  <si>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</si>
  <si>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</si>
  <si>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</si>
  <si>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1481/1160</t>
  </si>
  <si>
    <t>ПРИМОРСКОЕ ОСБ N8635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</si>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</sst>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223</v>
      </c>
    </row>
    <row r="16" spans="1:4">
      <c r="A16">
        <v>13</v>
      </c>
      <c r="B16" s="438" t="s">
        <v>238</v>
      </c>
      <c r="C16" s="439" t="s">
        <v>239</v>
      </c>
      <c r="D16" s="439" t="s">
        <v>216</v>
      </c>
    </row>
    <row r="17" spans="1:4">
      <c r="A17">
        <v>14</v>
      </c>
      <c r="B17" s="438" t="s">
        <v>240</v>
      </c>
      <c r="C17" s="439" t="s">
        <v>241</v>
      </c>
      <c r="D17" s="439" t="s">
        <v>242</v>
      </c>
    </row>
    <row r="18" spans="1:4">
      <c r="A18">
        <v>15</v>
      </c>
      <c r="B18" s="438" t="s">
        <v>243</v>
      </c>
      <c r="C18" s="439" t="s">
        <v>244</v>
      </c>
      <c r="D18" s="439" t="s">
        <v>242</v>
      </c>
    </row>
    <row r="19" spans="1:4">
      <c r="A19">
        <v>16</v>
      </c>
      <c r="B19" s="438" t="s">
        <v>245</v>
      </c>
      <c r="C19" s="439" t="s">
        <v>246</v>
      </c>
      <c r="D19" s="439" t="s">
        <v>247</v>
      </c>
    </row>
    <row r="20" spans="1:4">
      <c r="A20">
        <v>17</v>
      </c>
      <c r="B20" s="438" t="s">
        <v>248</v>
      </c>
      <c r="C20" s="439" t="s">
        <v>249</v>
      </c>
      <c r="D20" s="439" t="s">
        <v>211</v>
      </c>
    </row>
    <row r="21" spans="1:4">
      <c r="A21">
        <v>18</v>
      </c>
      <c r="B21" s="438" t="s">
        <v>250</v>
      </c>
      <c r="C21" s="439" t="s">
        <v>251</v>
      </c>
      <c r="D21" s="439" t="s">
        <v>211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223</v>
      </c>
    </row>
    <row r="29" spans="1:4">
      <c r="A29">
        <v>26</v>
      </c>
      <c r="B29" s="438" t="s">
        <v>266</v>
      </c>
      <c r="C29" s="439" t="s">
        <v>267</v>
      </c>
      <c r="D29" s="439" t="s">
        <v>211</v>
      </c>
    </row>
    <row r="30" spans="1:4">
      <c r="A30">
        <v>27</v>
      </c>
      <c r="B30" s="438" t="s">
        <v>268</v>
      </c>
      <c r="C30" s="439" t="s">
        <v>269</v>
      </c>
      <c r="D30" s="439" t="s">
        <v>216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288</v>
      </c>
    </row>
    <row r="40" spans="1:4">
      <c r="A40">
        <v>37</v>
      </c>
      <c r="B40" s="438" t="s">
        <v>289</v>
      </c>
      <c r="C40" s="439" t="s">
        <v>290</v>
      </c>
      <c r="D40" s="439" t="s">
        <v>211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216</v>
      </c>
    </row>
    <row r="47" spans="1:4">
      <c r="A47">
        <v>44</v>
      </c>
      <c r="B47" s="438" t="s">
        <v>303</v>
      </c>
      <c r="C47" s="439" t="s">
        <v>304</v>
      </c>
      <c r="D47" s="439" t="s">
        <v>211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223</v>
      </c>
    </row>
    <row r="52" spans="1:4">
      <c r="A52">
        <v>49</v>
      </c>
      <c r="B52" s="438" t="s">
        <v>313</v>
      </c>
      <c r="C52" s="439" t="s">
        <v>314</v>
      </c>
      <c r="D52" s="439" t="s">
        <v>211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216</v>
      </c>
    </row>
    <row r="55" spans="1:4">
      <c r="A55">
        <v>52</v>
      </c>
      <c r="B55" s="438" t="s">
        <v>319</v>
      </c>
      <c r="C55" s="439" t="s">
        <v>320</v>
      </c>
      <c r="D55" s="439" t="s">
        <v>211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247</v>
      </c>
    </row>
    <row r="62" spans="1:4">
      <c r="A62">
        <v>59</v>
      </c>
      <c r="B62" s="438" t="s">
        <v>333</v>
      </c>
      <c r="C62" s="439" t="s">
        <v>334</v>
      </c>
      <c r="D62" s="439" t="s">
        <v>211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242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211</v>
      </c>
    </row>
    <row r="70" spans="1:4">
      <c r="A70">
        <v>67</v>
      </c>
      <c r="B70" s="438" t="s">
        <v>349</v>
      </c>
      <c r="C70" s="439" t="s">
        <v>350</v>
      </c>
      <c r="D70" s="439" t="s">
        <v>216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223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211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211</v>
      </c>
    </row>
    <row r="89" spans="1:4">
      <c r="A89">
        <v>86</v>
      </c>
      <c r="B89" s="438" t="s">
        <v>387</v>
      </c>
      <c r="C89" s="439" t="s">
        <v>388</v>
      </c>
      <c r="D89" s="439" t="s">
        <v>211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  <row r="93" spans="1:4">
      <c r="A93">
        <v>90</v>
      </c>
      <c r="B93" s="438" t="s">
        <v>395</v>
      </c>
      <c r="C93" s="439" t="s">
        <v>396</v>
      </c>
      <c r="D93" s="439" t="s">
        <v>247</v>
      </c>
    </row>
    <row r="94" spans="1:4">
      <c r="A94">
        <v>91</v>
      </c>
      <c r="B94" s="438" t="s">
        <v>397</v>
      </c>
      <c r="C94" s="439" t="s">
        <v>398</v>
      </c>
      <c r="D94" s="439" t="s">
        <v>216</v>
      </c>
    </row>
    <row r="95" spans="1:4">
      <c r="A95">
        <v>92</v>
      </c>
      <c r="B95" s="438" t="s">
        <v>399</v>
      </c>
      <c r="C95" s="439" t="s">
        <v>400</v>
      </c>
      <c r="D95" s="439" t="s">
        <v>211</v>
      </c>
    </row>
    <row r="96" spans="1:4">
      <c r="A96">
        <v>93</v>
      </c>
      <c r="B96" s="438" t="s">
        <v>401</v>
      </c>
      <c r="C96" s="439" t="s">
        <v>402</v>
      </c>
      <c r="D9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8803.1031287500045</v>
      </c>
      <c r="E18" s="315">
        <v>6650.7851347800024</v>
      </c>
      <c r="F18" s="315">
        <v>129.43245138999998</v>
      </c>
      <c r="G18" s="315">
        <v>181.24127479000003</v>
      </c>
      <c r="H18" s="315">
        <v>8214.9766642600007</v>
      </c>
      <c r="I18" s="315">
        <v>0</v>
      </c>
      <c r="J18" s="315">
        <v>143.31365979</v>
      </c>
      <c r="K18" s="315">
        <v>382.85792193000009</v>
      </c>
      <c r="L18" s="316">
        <v>0</v>
      </c>
      <c r="M18" s="297">
        <f t="shared" ref="M18:O20" si="0">+SUM(D18,G18,J18)</f>
        <v>9127.6580633300036</v>
      </c>
      <c r="N18" s="297">
        <f>+SUM(E18,H18,K18)</f>
        <v>15248.619720970004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45710.142808844968</v>
      </c>
      <c r="E19" s="315">
        <v>16821.70239767999</v>
      </c>
      <c r="F19" s="315">
        <v>536.62262607999992</v>
      </c>
      <c r="G19" s="315">
        <v>1012.1705315</v>
      </c>
      <c r="H19" s="315">
        <v>7638.3896403500021</v>
      </c>
      <c r="I19" s="315">
        <v>0</v>
      </c>
      <c r="J19" s="315">
        <v>456.48282418499997</v>
      </c>
      <c r="K19" s="315">
        <v>566.75077623000004</v>
      </c>
      <c r="L19" s="316">
        <v>0</v>
      </c>
      <c r="M19" s="297">
        <f t="shared" si="0"/>
        <v>47178.796164529966</v>
      </c>
      <c r="N19" s="297">
        <f>+SUM(E19,H19,K19)</f>
        <v>25026.842814259995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3335.5544667449999</v>
      </c>
      <c r="E20" s="315">
        <v>2325.6675306250004</v>
      </c>
      <c r="F20" s="315">
        <v>11.389088749999999</v>
      </c>
      <c r="G20" s="315">
        <v>611.35649597999998</v>
      </c>
      <c r="H20" s="315">
        <v>857.24184150999986</v>
      </c>
      <c r="I20" s="315">
        <v>12.097759030000001</v>
      </c>
      <c r="J20" s="315">
        <v>128.2586483</v>
      </c>
      <c r="K20" s="315">
        <v>281.44135683000002</v>
      </c>
      <c r="L20" s="316">
        <v>15.170583690000001</v>
      </c>
      <c r="M20" s="297">
        <f t="shared" si="0"/>
        <v>4075.169611025</v>
      </c>
      <c r="N20" s="297">
        <f t="shared" si="0"/>
        <v>3464.3507289650001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57848.800404339971</v>
      </c>
      <c r="E21" s="296">
        <f t="shared" ref="E21:K21" si="1">+SUM(E18:E20)</f>
        <v>25798.155063084992</v>
      </c>
      <c r="F21" s="296">
        <f t="shared" si="1"/>
        <v>677.44416621999994</v>
      </c>
      <c r="G21" s="296">
        <f t="shared" si="1"/>
        <v>1804.7683022700003</v>
      </c>
      <c r="H21" s="296">
        <f t="shared" si="1"/>
        <v>16710.608146120001</v>
      </c>
      <c r="I21" s="296">
        <f>+SUM(I18:I20)</f>
        <v>12.097759030000001</v>
      </c>
      <c r="J21" s="296">
        <f>+SUM(J18:J20)</f>
        <v>728.05513227500001</v>
      </c>
      <c r="K21" s="296">
        <f t="shared" si="1"/>
        <v>1231.0500549900003</v>
      </c>
      <c r="L21" s="313">
        <f>+SUM(L18:L20)</f>
        <v>15.170583690000001</v>
      </c>
      <c r="M21" s="314">
        <f>+SUM(M18:M20)</f>
        <v>60381.623838884967</v>
      </c>
      <c r="N21" s="296">
        <f>+SUM(N18:N20)</f>
        <v>43739.813264195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14675.650046810009</v>
      </c>
      <c r="E15" s="430">
        <f>OUT_1!E15</f>
        <v>2986.3045238599998</v>
      </c>
      <c r="F15" s="430">
        <f>OUT_1!F15</f>
        <v>17.892631919999999</v>
      </c>
      <c r="G15" s="430">
        <f>OUT_1!G15</f>
        <v>28.160735200000001</v>
      </c>
      <c r="H15" s="430">
        <f>OUT_1!H15</f>
        <v>13.103658489999999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1.8443502199999999</v>
      </c>
      <c r="AE15" s="430">
        <f>OUT_1!AE15</f>
        <v>8.1946579999999991E-2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13332.948463140005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87.155073680000001</v>
      </c>
      <c r="AS15" s="430">
        <f>OUT_1!AS15</f>
        <v>15583.320714950007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60268.23339612002</v>
      </c>
      <c r="E16" s="430">
        <f>OUT_1!E16</f>
        <v>16513.582870119993</v>
      </c>
      <c r="F16" s="430">
        <f>OUT_1!F16</f>
        <v>405.31088236000005</v>
      </c>
      <c r="G16" s="430">
        <f>OUT_1!G16</f>
        <v>376.15276021999995</v>
      </c>
      <c r="H16" s="430">
        <f>OUT_1!H16</f>
        <v>294.81434172999997</v>
      </c>
      <c r="I16" s="430">
        <f>OUT_1!I16</f>
        <v>19.1652524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0.52900000000000003</v>
      </c>
      <c r="R16" s="430">
        <f>OUT_1!R16</f>
        <v>9.3972620000000007E-2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0.33913274999999998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47975.543589320085</v>
      </c>
      <c r="AK16" s="430">
        <f>OUT_1!AK16</f>
        <v>0</v>
      </c>
      <c r="AL16" s="430">
        <f>OUT_1!AL16</f>
        <v>0.20527355999999999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277.14022977000002</v>
      </c>
      <c r="AS16" s="430">
        <f>OUT_1!AS16</f>
        <v>63068.467832595037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4419.9747737900007</v>
      </c>
      <c r="E17" s="430">
        <f>OUT_1!E17</f>
        <v>1381.1630973599995</v>
      </c>
      <c r="F17" s="430">
        <f>OUT_1!F17</f>
        <v>5.9841800000000001E-2</v>
      </c>
      <c r="G17" s="430">
        <f>OUT_1!G17</f>
        <v>47.370721819999986</v>
      </c>
      <c r="H17" s="430">
        <f>OUT_1!H17</f>
        <v>0</v>
      </c>
      <c r="I17" s="430">
        <f>OUT_1!I17</f>
        <v>14.94699614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33.856992050000002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5443.9486177799972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3.83698271</v>
      </c>
      <c r="AS17" s="430">
        <f>OUT_1!AS17</f>
        <v>5672.6110861249981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79363.858216720037</v>
      </c>
      <c r="E18" s="430">
        <f>OUT_1!E18</f>
        <v>20881.050491339993</v>
      </c>
      <c r="F18" s="430">
        <f>OUT_1!F18</f>
        <v>423.26335608000005</v>
      </c>
      <c r="G18" s="430">
        <f>OUT_1!G18</f>
        <v>451.6842172399999</v>
      </c>
      <c r="H18" s="430">
        <f>OUT_1!H18</f>
        <v>307.91800021999995</v>
      </c>
      <c r="I18" s="430">
        <f>OUT_1!I18</f>
        <v>34.112248539999996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0.52900000000000003</v>
      </c>
      <c r="R18" s="430">
        <f>OUT_1!R18</f>
        <v>9.3972620000000007E-2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33.856992050000002</v>
      </c>
      <c r="AB18" s="430">
        <f>OUT_1!AB18</f>
        <v>0</v>
      </c>
      <c r="AC18" s="430">
        <f>OUT_1!AC18</f>
        <v>0</v>
      </c>
      <c r="AD18" s="430">
        <f>OUT_1!AD18</f>
        <v>2.18348297</v>
      </c>
      <c r="AE18" s="430">
        <f>OUT_1!AE18</f>
        <v>8.1946579999999991E-2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66752.440670240088</v>
      </c>
      <c r="AK18" s="430">
        <f>OUT_1!AK18</f>
        <v>0</v>
      </c>
      <c r="AL18" s="430">
        <f>OUT_1!AL18</f>
        <v>0.20527355999999999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368.13228615999998</v>
      </c>
      <c r="AS18" s="430">
        <f>OUT_1!AS18</f>
        <v>84324.399633670051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79363.858216720037</v>
      </c>
      <c r="E19" s="436">
        <f t="shared" si="0"/>
        <v>20881.050491339993</v>
      </c>
      <c r="F19" s="436">
        <f t="shared" si="0"/>
        <v>423.26335608000005</v>
      </c>
      <c r="G19" s="436">
        <f t="shared" si="0"/>
        <v>451.6842172399999</v>
      </c>
      <c r="H19" s="436">
        <f t="shared" si="0"/>
        <v>307.91800021999995</v>
      </c>
      <c r="I19" s="436">
        <f t="shared" si="0"/>
        <v>34.112248539999996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4278.2530670599999</v>
      </c>
      <c r="E29" s="430">
        <f>OUT_1!E29</f>
        <v>4117.9648720000005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8368.5541938099996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8396.2179390599995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5151.0863236500008</v>
      </c>
      <c r="E30" s="430">
        <f>OUT_1!E30</f>
        <v>3568.1555692500001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8360.9346780100004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8650.5601718500002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1308.8605490900004</v>
      </c>
      <c r="E31" s="430">
        <f>OUT_1!E31</f>
        <v>334.20164877999997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1276.2628319199998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1480.69609653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10738.199939800001</v>
      </c>
      <c r="E32" s="430">
        <f>OUT_1!E32</f>
        <v>8020.3220900300012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18005.751703740003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18527.474207440002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10738.199939800001</v>
      </c>
      <c r="E33" s="436">
        <f t="shared" si="1"/>
        <v>8020.3220900300012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373.83537888000001</v>
      </c>
      <c r="E36" s="430">
        <f>OUT_1!E36</f>
        <v>152.33620284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487.69726585000001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526.17158172000006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830.25434546999986</v>
      </c>
      <c r="E37" s="430">
        <f>OUT_1!E37</f>
        <v>375.48584868999995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687.19034927999996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1023.233600425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161.9128748</v>
      </c>
      <c r="E38" s="430">
        <f>OUT_1!E38</f>
        <v>262.95771402000003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424.87058882000002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424.87058882000002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1366.0025991499999</v>
      </c>
      <c r="E39" s="430">
        <f>OUT_1!E39</f>
        <v>790.77976554999998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1599.7582039500001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1974.2757709649998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790.77976554999998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12104.202538950001</v>
      </c>
      <c r="E42" s="430">
        <f t="shared" si="3"/>
        <v>8811.1018555800019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19605.509907690004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20501.749978405001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91468.060755670042</v>
      </c>
      <c r="E47" s="431">
        <f t="shared" si="4"/>
        <v>29692.152346919996</v>
      </c>
      <c r="F47" s="431">
        <f t="shared" si="4"/>
        <v>519.87152557000002</v>
      </c>
      <c r="G47" s="431">
        <f t="shared" si="4"/>
        <v>451.6842172399999</v>
      </c>
      <c r="H47" s="431">
        <f t="shared" si="4"/>
        <v>307.91800021999995</v>
      </c>
      <c r="I47" s="431">
        <f t="shared" si="4"/>
        <v>34.112248539999996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0.52900000000000003</v>
      </c>
      <c r="R47" s="431">
        <f t="shared" si="4"/>
        <v>9.3972620000000007E-2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33.856992050000002</v>
      </c>
      <c r="AB47" s="431">
        <f t="shared" si="4"/>
        <v>0</v>
      </c>
      <c r="AC47" s="431">
        <f t="shared" si="4"/>
        <v>0</v>
      </c>
      <c r="AD47" s="431">
        <f t="shared" si="4"/>
        <v>2.18348297</v>
      </c>
      <c r="AE47" s="431">
        <f t="shared" si="4"/>
        <v>8.1946579999999991E-2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86357.950577930096</v>
      </c>
      <c r="AK47" s="431">
        <f t="shared" si="4"/>
        <v>0</v>
      </c>
      <c r="AL47" s="431">
        <f t="shared" si="4"/>
        <v>0.20527355999999999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754.20977126000002</v>
      </c>
      <c r="AS47" s="431">
        <f t="shared" si="4"/>
        <v>104826.14961207505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91468.060755670042</v>
      </c>
      <c r="E48" s="390">
        <f t="shared" si="5"/>
        <v>29692.152346919996</v>
      </c>
      <c r="F48" s="390">
        <f t="shared" si="5"/>
        <v>519.87152557000002</v>
      </c>
      <c r="G48" s="390">
        <f t="shared" si="5"/>
        <v>451.6842172399999</v>
      </c>
      <c r="H48" s="390">
        <f t="shared" si="5"/>
        <v>307.91800021999995</v>
      </c>
      <c r="I48" s="390">
        <f t="shared" si="5"/>
        <v>34.112248539999996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июля  2009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8803.1031287500045</v>
      </c>
      <c r="E18" s="430">
        <f>OUT_4!E18</f>
        <v>6650.7851347800024</v>
      </c>
      <c r="F18" s="430">
        <f>OUT_4!F18</f>
        <v>129.43245138999998</v>
      </c>
      <c r="G18" s="430">
        <f>OUT_4!G18</f>
        <v>181.24127479000003</v>
      </c>
      <c r="H18" s="430">
        <f>OUT_4!H18</f>
        <v>8214.9766642600007</v>
      </c>
      <c r="I18" s="430">
        <f>OUT_4!I18</f>
        <v>0</v>
      </c>
      <c r="J18" s="430">
        <f>OUT_4!J18</f>
        <v>143.31365979</v>
      </c>
      <c r="K18" s="430">
        <f>OUT_4!K18</f>
        <v>382.85792193000009</v>
      </c>
      <c r="L18" s="430">
        <f>OUT_4!L18</f>
        <v>0</v>
      </c>
      <c r="M18" s="430">
        <f>OUT_4!M18</f>
        <v>9127.6580633300036</v>
      </c>
      <c r="N18" s="430">
        <f>OUT_4!N18</f>
        <v>15248.619720970004</v>
      </c>
      <c r="O18" s="430">
        <f>OUT_4!O18</f>
        <v>129.43245138999998</v>
      </c>
    </row>
    <row r="19" spans="1:16" s="376" customFormat="1" ht="15">
      <c r="A19" s="385"/>
      <c r="B19" s="441" t="s">
        <v>158</v>
      </c>
      <c r="C19" s="442"/>
      <c r="D19" s="430">
        <f>OUT_4!D19</f>
        <v>45710.142808844968</v>
      </c>
      <c r="E19" s="430">
        <f>OUT_4!E19</f>
        <v>16821.70239767999</v>
      </c>
      <c r="F19" s="430">
        <f>OUT_4!F19</f>
        <v>536.62262607999992</v>
      </c>
      <c r="G19" s="430">
        <f>OUT_4!G19</f>
        <v>1012.1705315</v>
      </c>
      <c r="H19" s="430">
        <f>OUT_4!H19</f>
        <v>7638.3896403500021</v>
      </c>
      <c r="I19" s="430">
        <f>OUT_4!I19</f>
        <v>0</v>
      </c>
      <c r="J19" s="430">
        <f>OUT_4!J19</f>
        <v>456.48282418499997</v>
      </c>
      <c r="K19" s="430">
        <f>OUT_4!K19</f>
        <v>566.75077623000004</v>
      </c>
      <c r="L19" s="430">
        <f>OUT_4!L19</f>
        <v>0</v>
      </c>
      <c r="M19" s="430">
        <f>OUT_4!M19</f>
        <v>47178.796164529966</v>
      </c>
      <c r="N19" s="430">
        <f>OUT_4!N19</f>
        <v>25026.842814259995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3335.5544667449999</v>
      </c>
      <c r="E20" s="430">
        <f>OUT_4!E20</f>
        <v>2325.6675306250004</v>
      </c>
      <c r="F20" s="430">
        <f>OUT_4!F20</f>
        <v>11.389088749999999</v>
      </c>
      <c r="G20" s="430">
        <f>OUT_4!G20</f>
        <v>611.35649597999998</v>
      </c>
      <c r="H20" s="430">
        <f>OUT_4!H20</f>
        <v>857.24184150999986</v>
      </c>
      <c r="I20" s="430">
        <f>OUT_4!I20</f>
        <v>12.097759030000001</v>
      </c>
      <c r="J20" s="430">
        <f>OUT_4!J20</f>
        <v>128.2586483</v>
      </c>
      <c r="K20" s="430">
        <f>OUT_4!K20</f>
        <v>281.44135683000002</v>
      </c>
      <c r="L20" s="430">
        <f>OUT_4!L20</f>
        <v>15.170583690000001</v>
      </c>
      <c r="M20" s="430">
        <f>OUT_4!M20</f>
        <v>4075.169611025</v>
      </c>
      <c r="N20" s="430">
        <f>OUT_4!N20</f>
        <v>3464.3507289650001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57848.800404339971</v>
      </c>
      <c r="E21" s="431">
        <f>OUT_4!E21</f>
        <v>25798.155063084992</v>
      </c>
      <c r="F21" s="431">
        <f>OUT_4!F21</f>
        <v>677.44416621999994</v>
      </c>
      <c r="G21" s="431">
        <f>OUT_4!G21</f>
        <v>1804.7683022700003</v>
      </c>
      <c r="H21" s="431">
        <f>OUT_4!H21</f>
        <v>16710.608146120001</v>
      </c>
      <c r="I21" s="431">
        <f>OUT_4!I21</f>
        <v>12.097759030000001</v>
      </c>
      <c r="J21" s="431">
        <f>OUT_4!J21</f>
        <v>728.05513227500001</v>
      </c>
      <c r="K21" s="431">
        <f>OUT_4!K21</f>
        <v>1231.0500549900003</v>
      </c>
      <c r="L21" s="431">
        <f>OUT_4!L21</f>
        <v>15.170583690000001</v>
      </c>
      <c r="M21" s="431">
        <f>OUT_4!M21</f>
        <v>60381.623838884967</v>
      </c>
      <c r="N21" s="431">
        <f>OUT_4!N21</f>
        <v>43739.813264195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14675.650046810009</v>
      </c>
      <c r="E15" s="227">
        <v>2986.3045238599998</v>
      </c>
      <c r="F15" s="225">
        <v>17.892631919999999</v>
      </c>
      <c r="G15" s="227">
        <v>28.160735200000001</v>
      </c>
      <c r="H15" s="227">
        <v>13.103658489999999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>
        <v>1.8443502199999999</v>
      </c>
      <c r="AE15" s="227">
        <v>8.1946579999999991E-2</v>
      </c>
      <c r="AF15" s="227"/>
      <c r="AG15" s="227"/>
      <c r="AH15" s="227"/>
      <c r="AI15" s="227"/>
      <c r="AJ15" s="227">
        <v>13332.948463140005</v>
      </c>
      <c r="AK15" s="227"/>
      <c r="AL15" s="227"/>
      <c r="AM15" s="227"/>
      <c r="AN15" s="227"/>
      <c r="AO15" s="227"/>
      <c r="AP15" s="227"/>
      <c r="AQ15" s="227"/>
      <c r="AR15" s="227">
        <v>87.155073680000001</v>
      </c>
      <c r="AS15" s="295">
        <f>SUM(D15:AR15)/2</f>
        <v>15583.320714950007</v>
      </c>
    </row>
    <row r="16" spans="1:62" s="23" customFormat="1" ht="18" customHeight="1">
      <c r="A16" s="26"/>
      <c r="B16" s="51" t="s">
        <v>106</v>
      </c>
      <c r="C16" s="328"/>
      <c r="D16" s="227">
        <v>60268.23339612002</v>
      </c>
      <c r="E16" s="227">
        <v>16513.582870119993</v>
      </c>
      <c r="F16" s="227">
        <v>405.31088236000005</v>
      </c>
      <c r="G16" s="227">
        <v>376.15276021999995</v>
      </c>
      <c r="H16" s="227">
        <v>294.81434172999997</v>
      </c>
      <c r="I16" s="225">
        <v>19.1652524</v>
      </c>
      <c r="J16" s="227"/>
      <c r="K16" s="227"/>
      <c r="L16" s="227"/>
      <c r="M16" s="227"/>
      <c r="N16" s="227"/>
      <c r="O16" s="227"/>
      <c r="P16" s="227"/>
      <c r="Q16" s="227">
        <v>0.52900000000000003</v>
      </c>
      <c r="R16" s="227">
        <v>9.3972620000000007E-2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0.33913274999999998</v>
      </c>
      <c r="AE16" s="227"/>
      <c r="AF16" s="227"/>
      <c r="AG16" s="227"/>
      <c r="AH16" s="227"/>
      <c r="AI16" s="227"/>
      <c r="AJ16" s="227">
        <v>47975.543589320085</v>
      </c>
      <c r="AK16" s="227"/>
      <c r="AL16" s="227">
        <v>0.20527355999999999</v>
      </c>
      <c r="AM16" s="227"/>
      <c r="AN16" s="227"/>
      <c r="AO16" s="227"/>
      <c r="AP16" s="227"/>
      <c r="AQ16" s="227"/>
      <c r="AR16" s="227">
        <v>277.14022977000002</v>
      </c>
      <c r="AS16" s="295">
        <f>SUM(D16:AR16)/2</f>
        <v>63068.467832595037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4419.9747737900007</v>
      </c>
      <c r="E17" s="227">
        <v>1381.1630973599995</v>
      </c>
      <c r="F17" s="227">
        <v>5.9841800000000001E-2</v>
      </c>
      <c r="G17" s="227">
        <v>47.370721819999986</v>
      </c>
      <c r="H17" s="227"/>
      <c r="I17" s="227">
        <v>14.94699614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>
        <v>33.856992050000002</v>
      </c>
      <c r="AB17" s="227"/>
      <c r="AC17" s="227"/>
      <c r="AD17" s="227"/>
      <c r="AE17" s="227"/>
      <c r="AF17" s="227"/>
      <c r="AG17" s="227"/>
      <c r="AH17" s="227"/>
      <c r="AI17" s="227"/>
      <c r="AJ17" s="227">
        <v>5443.9486177799972</v>
      </c>
      <c r="AK17" s="227"/>
      <c r="AL17" s="227"/>
      <c r="AM17" s="227"/>
      <c r="AN17" s="227"/>
      <c r="AO17" s="227"/>
      <c r="AP17" s="227"/>
      <c r="AQ17" s="227"/>
      <c r="AR17" s="227">
        <v>3.83698271</v>
      </c>
      <c r="AS17" s="295">
        <f>SUM(D17:AR17)/2</f>
        <v>5672.6110861249981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79363.858216720037</v>
      </c>
      <c r="E18" s="295">
        <f t="shared" si="0"/>
        <v>20881.050491339993</v>
      </c>
      <c r="F18" s="295">
        <f t="shared" si="0"/>
        <v>423.26335608000005</v>
      </c>
      <c r="G18" s="295">
        <f t="shared" si="0"/>
        <v>451.6842172399999</v>
      </c>
      <c r="H18" s="295">
        <f t="shared" si="0"/>
        <v>307.91800021999995</v>
      </c>
      <c r="I18" s="295">
        <f t="shared" si="0"/>
        <v>34.112248539999996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0.52900000000000003</v>
      </c>
      <c r="R18" s="295">
        <f t="shared" si="0"/>
        <v>9.3972620000000007E-2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33.856992050000002</v>
      </c>
      <c r="AB18" s="295">
        <f t="shared" si="0"/>
        <v>0</v>
      </c>
      <c r="AC18" s="295">
        <f t="shared" si="0"/>
        <v>0</v>
      </c>
      <c r="AD18" s="295">
        <f t="shared" si="0"/>
        <v>2.18348297</v>
      </c>
      <c r="AE18" s="295">
        <f t="shared" si="0"/>
        <v>8.1946579999999991E-2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66752.440670240088</v>
      </c>
      <c r="AK18" s="295">
        <f t="shared" si="0"/>
        <v>0</v>
      </c>
      <c r="AL18" s="295">
        <f t="shared" si="0"/>
        <v>0.20527355999999999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368.13228615999998</v>
      </c>
      <c r="AS18" s="295">
        <f>SUM(D18:AR18)/2</f>
        <v>84324.399633670051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84324.399633670051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4278.2530670599999</v>
      </c>
      <c r="E29" s="227">
        <v>4117.9648720000005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8368.5541938099996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8396.2179390599995</v>
      </c>
    </row>
    <row r="30" spans="1:62" s="17" customFormat="1" ht="18" customHeight="1">
      <c r="A30" s="24"/>
      <c r="B30" s="51" t="s">
        <v>106</v>
      </c>
      <c r="C30" s="25"/>
      <c r="D30" s="227">
        <v>5151.0863236500008</v>
      </c>
      <c r="E30" s="227">
        <v>3568.1555692500001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8360.9346780100004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8650.5601718500002</v>
      </c>
    </row>
    <row r="31" spans="1:62" s="17" customFormat="1" ht="18" customHeight="1">
      <c r="A31" s="20"/>
      <c r="B31" s="51" t="s">
        <v>107</v>
      </c>
      <c r="C31" s="25"/>
      <c r="D31" s="227">
        <v>1308.8605490900004</v>
      </c>
      <c r="E31" s="227">
        <v>334.20164877999997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1276.2628319199998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1480.69609653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10738.199939800001</v>
      </c>
      <c r="E32" s="295">
        <f t="shared" si="2"/>
        <v>8020.3220900300012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18005.751703740003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18527.474207440002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18527.474207440002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373.83537888000001</v>
      </c>
      <c r="E36" s="227">
        <v>152.33620284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487.69726585000001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526.17158172000006</v>
      </c>
    </row>
    <row r="37" spans="1:62" s="17" customFormat="1" ht="18" customHeight="1">
      <c r="A37" s="24"/>
      <c r="B37" s="51" t="s">
        <v>106</v>
      </c>
      <c r="C37" s="25"/>
      <c r="D37" s="227">
        <v>830.25434546999986</v>
      </c>
      <c r="E37" s="227">
        <v>375.48584868999995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687.19034927999996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1023.233600425</v>
      </c>
    </row>
    <row r="38" spans="1:62" s="17" customFormat="1" ht="18" customHeight="1">
      <c r="A38" s="20"/>
      <c r="B38" s="51" t="s">
        <v>107</v>
      </c>
      <c r="C38" s="25"/>
      <c r="D38" s="227">
        <v>161.9128748</v>
      </c>
      <c r="E38" s="227">
        <v>262.95771402000003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424.87058882000002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424.87058882000002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1366.0025991499999</v>
      </c>
      <c r="E39" s="295">
        <f t="shared" si="3"/>
        <v>790.77976554999998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1599.7582039500001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1974.2757709649998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1974.2757709649998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12104.202538950001</v>
      </c>
      <c r="E42" s="295">
        <f>+SUM(E39,E32)</f>
        <v>8811.1018555800019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19605.509907690004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20501.749978405001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91468.060755670042</v>
      </c>
      <c r="E46" s="296">
        <f t="shared" si="5"/>
        <v>29692.152346919996</v>
      </c>
      <c r="F46" s="296">
        <f t="shared" si="5"/>
        <v>519.87152557000002</v>
      </c>
      <c r="G46" s="296">
        <f t="shared" si="5"/>
        <v>451.6842172399999</v>
      </c>
      <c r="H46" s="296">
        <f t="shared" si="5"/>
        <v>307.91800021999995</v>
      </c>
      <c r="I46" s="296">
        <f t="shared" si="5"/>
        <v>34.112248539999996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0.52900000000000003</v>
      </c>
      <c r="R46" s="296">
        <f t="shared" si="5"/>
        <v>9.3972620000000007E-2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33.856992050000002</v>
      </c>
      <c r="AB46" s="296">
        <f t="shared" si="5"/>
        <v>0</v>
      </c>
      <c r="AC46" s="296">
        <f t="shared" si="5"/>
        <v>0</v>
      </c>
      <c r="AD46" s="296">
        <f t="shared" si="5"/>
        <v>2.18348297</v>
      </c>
      <c r="AE46" s="296">
        <f t="shared" si="5"/>
        <v>8.1946579999999991E-2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86357.950577930096</v>
      </c>
      <c r="AK46" s="296">
        <f t="shared" si="5"/>
        <v>0</v>
      </c>
      <c r="AL46" s="296">
        <f t="shared" si="5"/>
        <v>0.20527355999999999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754.20977126000002</v>
      </c>
      <c r="AS46" s="296">
        <f>+SUM(AS42,AS25,AS18,AS44)</f>
        <v>104826.14961207505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104826.14961207505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2019-10-01T14:39:31Z</dcterms:created>
  <dcterms:modified xsi:type="dcterms:W3CDTF">2019-10-01T14:39:32Z</dcterms:modified>
  <cp:category/>
</cp:coreProperties>
</file>