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9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H18" i="2"/>
  <c r="I18" i="2"/>
  <c r="AS18" i="2" s="1"/>
  <c r="J18" i="2"/>
  <c r="K18" i="2"/>
  <c r="L18" i="2"/>
  <c r="M18" i="2"/>
  <c r="N18" i="2"/>
  <c r="O18" i="2"/>
  <c r="P18" i="2"/>
  <c r="Q18" i="2"/>
  <c r="Q46" i="2" s="1"/>
  <c r="Q47" i="19" s="1"/>
  <c r="R18" i="2"/>
  <c r="S18" i="2"/>
  <c r="T18" i="2"/>
  <c r="U18" i="2"/>
  <c r="V18" i="2"/>
  <c r="W18" i="2"/>
  <c r="X18" i="2"/>
  <c r="Y18" i="2"/>
  <c r="Y46" i="2" s="1"/>
  <c r="Y47" i="19" s="1"/>
  <c r="Z18" i="2"/>
  <c r="AA18" i="2"/>
  <c r="AB18" i="2"/>
  <c r="AC18" i="2"/>
  <c r="AD18" i="2"/>
  <c r="AE18" i="2"/>
  <c r="AF18" i="2"/>
  <c r="AG18" i="2"/>
  <c r="AG46" i="2" s="1"/>
  <c r="AG47" i="19" s="1"/>
  <c r="AH18" i="2"/>
  <c r="AI18" i="2"/>
  <c r="AJ18" i="2"/>
  <c r="AK18" i="2"/>
  <c r="AL18" i="2"/>
  <c r="AM18" i="2"/>
  <c r="AN18" i="2"/>
  <c r="AO18" i="2"/>
  <c r="AO46" i="2" s="1"/>
  <c r="AO47" i="19" s="1"/>
  <c r="AP18" i="2"/>
  <c r="AQ18" i="2"/>
  <c r="AR18" i="2"/>
  <c r="AS22" i="2"/>
  <c r="AS23" i="2"/>
  <c r="AS24" i="2"/>
  <c r="G22" i="28" s="1"/>
  <c r="D25" i="2"/>
  <c r="E25" i="2"/>
  <c r="F25" i="2"/>
  <c r="G25" i="2"/>
  <c r="H25" i="2"/>
  <c r="I25" i="2"/>
  <c r="J25" i="2"/>
  <c r="K25" i="2"/>
  <c r="AS25" i="2" s="1"/>
  <c r="AS26" i="19" s="1"/>
  <c r="L25" i="2"/>
  <c r="M25" i="2"/>
  <c r="N25" i="2"/>
  <c r="O25" i="2"/>
  <c r="P25" i="2"/>
  <c r="Q25" i="2"/>
  <c r="R25" i="2"/>
  <c r="S25" i="2"/>
  <c r="S26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AS30" i="2"/>
  <c r="AS31" i="2"/>
  <c r="D32" i="2"/>
  <c r="E32" i="2"/>
  <c r="F32" i="2"/>
  <c r="F42" i="2" s="1"/>
  <c r="G32" i="2"/>
  <c r="H32" i="2"/>
  <c r="I32" i="2"/>
  <c r="J32" i="2"/>
  <c r="K32" i="2"/>
  <c r="L32" i="2"/>
  <c r="M32" i="2"/>
  <c r="N32" i="2"/>
  <c r="N42" i="2" s="1"/>
  <c r="O32" i="2"/>
  <c r="P32" i="2"/>
  <c r="Q32" i="2"/>
  <c r="R32" i="2"/>
  <c r="S32" i="2"/>
  <c r="T32" i="2"/>
  <c r="U32" i="2"/>
  <c r="V32" i="2"/>
  <c r="V42" i="2" s="1"/>
  <c r="W32" i="2"/>
  <c r="X32" i="2"/>
  <c r="Y32" i="2"/>
  <c r="Z32" i="2"/>
  <c r="AA32" i="2"/>
  <c r="AB32" i="2"/>
  <c r="AC32" i="2"/>
  <c r="AD32" i="2"/>
  <c r="AD42" i="2" s="1"/>
  <c r="AE32" i="2"/>
  <c r="AF32" i="2"/>
  <c r="AG32" i="2"/>
  <c r="AH32" i="2"/>
  <c r="AI32" i="2"/>
  <c r="AJ32" i="2"/>
  <c r="AK32" i="2"/>
  <c r="AL32" i="2"/>
  <c r="AL42" i="2" s="1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H39" i="2"/>
  <c r="H39" i="42" s="1"/>
  <c r="I39" i="2"/>
  <c r="J39" i="2"/>
  <c r="K39" i="2"/>
  <c r="L39" i="2"/>
  <c r="M39" i="2"/>
  <c r="N39" i="2"/>
  <c r="O39" i="2"/>
  <c r="P39" i="2"/>
  <c r="P39" i="42" s="1"/>
  <c r="P42" i="42" s="1"/>
  <c r="P47" i="42" s="1"/>
  <c r="Q39" i="2"/>
  <c r="R39" i="2"/>
  <c r="S39" i="2"/>
  <c r="T39" i="2"/>
  <c r="U39" i="2"/>
  <c r="V39" i="2"/>
  <c r="W39" i="2"/>
  <c r="X39" i="2"/>
  <c r="X39" i="42" s="1"/>
  <c r="X42" i="42" s="1"/>
  <c r="X47" i="42" s="1"/>
  <c r="Y39" i="2"/>
  <c r="Z39" i="2"/>
  <c r="AA39" i="2"/>
  <c r="AB39" i="2"/>
  <c r="AC39" i="2"/>
  <c r="AD39" i="2"/>
  <c r="AE39" i="2"/>
  <c r="AF39" i="2"/>
  <c r="AF39" i="42" s="1"/>
  <c r="AF42" i="42" s="1"/>
  <c r="AF47" i="42" s="1"/>
  <c r="AG39" i="2"/>
  <c r="AH39" i="2"/>
  <c r="AI39" i="2"/>
  <c r="AJ39" i="2"/>
  <c r="AK39" i="2"/>
  <c r="AL39" i="2"/>
  <c r="AM39" i="2"/>
  <c r="AN39" i="2"/>
  <c r="AN39" i="42" s="1"/>
  <c r="AN42" i="42" s="1"/>
  <c r="AN47" i="42" s="1"/>
  <c r="AO39" i="2"/>
  <c r="AP39" i="2"/>
  <c r="AQ39" i="2"/>
  <c r="AR39" i="2"/>
  <c r="D42" i="2"/>
  <c r="E42" i="2"/>
  <c r="E46" i="2" s="1"/>
  <c r="E47" i="19" s="1"/>
  <c r="G42" i="2"/>
  <c r="I42" i="2"/>
  <c r="J42" i="2"/>
  <c r="K42" i="2"/>
  <c r="L42" i="2"/>
  <c r="M42" i="2"/>
  <c r="M46" i="2" s="1"/>
  <c r="M47" i="19" s="1"/>
  <c r="O42" i="2"/>
  <c r="Q42" i="2"/>
  <c r="R42" i="2"/>
  <c r="S42" i="2"/>
  <c r="T42" i="2"/>
  <c r="U42" i="2"/>
  <c r="U46" i="2" s="1"/>
  <c r="U47" i="19" s="1"/>
  <c r="W42" i="2"/>
  <c r="Y42" i="2"/>
  <c r="Z42" i="2"/>
  <c r="AA42" i="2"/>
  <c r="AB42" i="2"/>
  <c r="AC42" i="2"/>
  <c r="AC46" i="2" s="1"/>
  <c r="AC47" i="19" s="1"/>
  <c r="AE42" i="2"/>
  <c r="AG42" i="2"/>
  <c r="AH42" i="2"/>
  <c r="AI42" i="2"/>
  <c r="AJ42" i="2"/>
  <c r="AK42" i="2"/>
  <c r="AK46" i="2" s="1"/>
  <c r="AK47" i="19" s="1"/>
  <c r="AM42" i="2"/>
  <c r="AO42" i="2"/>
  <c r="AP42" i="2"/>
  <c r="AQ42" i="2"/>
  <c r="AR42" i="2"/>
  <c r="D46" i="2"/>
  <c r="G46" i="2"/>
  <c r="J46" i="2"/>
  <c r="K46" i="2"/>
  <c r="K47" i="19" s="1"/>
  <c r="L46" i="2"/>
  <c r="O46" i="2"/>
  <c r="R46" i="2"/>
  <c r="S46" i="2"/>
  <c r="S47" i="19" s="1"/>
  <c r="T46" i="2"/>
  <c r="W46" i="2"/>
  <c r="Z46" i="2"/>
  <c r="AA46" i="2"/>
  <c r="AA47" i="19" s="1"/>
  <c r="AB46" i="2"/>
  <c r="AE46" i="2"/>
  <c r="AH46" i="2"/>
  <c r="AI46" i="2"/>
  <c r="AI47" i="19" s="1"/>
  <c r="AJ46" i="2"/>
  <c r="AM46" i="2"/>
  <c r="AP46" i="2"/>
  <c r="AQ46" i="2"/>
  <c r="AQ47" i="19" s="1"/>
  <c r="AR46" i="2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G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D47" i="19"/>
  <c r="G47" i="19"/>
  <c r="J47" i="19"/>
  <c r="L47" i="19"/>
  <c r="O47" i="19"/>
  <c r="R47" i="19"/>
  <c r="T47" i="19"/>
  <c r="W47" i="19"/>
  <c r="Z47" i="19"/>
  <c r="AB47" i="19"/>
  <c r="AE47" i="19"/>
  <c r="AH47" i="19"/>
  <c r="AJ47" i="19"/>
  <c r="AM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42" i="42" s="1"/>
  <c r="E47" i="42" s="1"/>
  <c r="E48" i="42" s="1"/>
  <c r="G32" i="42"/>
  <c r="G33" i="42" s="1"/>
  <c r="H32" i="42"/>
  <c r="H33" i="42" s="1"/>
  <c r="I32" i="42"/>
  <c r="J32" i="42"/>
  <c r="K32" i="42"/>
  <c r="L32" i="42"/>
  <c r="L33" i="42" s="1"/>
  <c r="M32" i="42"/>
  <c r="M42" i="42" s="1"/>
  <c r="M47" i="42" s="1"/>
  <c r="O32" i="42"/>
  <c r="P32" i="42"/>
  <c r="Q32" i="42"/>
  <c r="R32" i="42"/>
  <c r="S32" i="42"/>
  <c r="T32" i="42"/>
  <c r="U32" i="42"/>
  <c r="U42" i="42" s="1"/>
  <c r="U47" i="42" s="1"/>
  <c r="W32" i="42"/>
  <c r="X32" i="42"/>
  <c r="Y32" i="42"/>
  <c r="Z32" i="42"/>
  <c r="AA32" i="42"/>
  <c r="AB32" i="42"/>
  <c r="AC32" i="42"/>
  <c r="AC42" i="42" s="1"/>
  <c r="AC47" i="42" s="1"/>
  <c r="AE32" i="42"/>
  <c r="AF32" i="42"/>
  <c r="AG32" i="42"/>
  <c r="AH32" i="42"/>
  <c r="AI32" i="42"/>
  <c r="AJ32" i="42"/>
  <c r="AK32" i="42"/>
  <c r="AK42" i="42" s="1"/>
  <c r="AK47" i="42" s="1"/>
  <c r="AM32" i="42"/>
  <c r="AN32" i="42"/>
  <c r="AO32" i="42"/>
  <c r="AP32" i="42"/>
  <c r="AQ32" i="42"/>
  <c r="AR32" i="42"/>
  <c r="I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I39" i="42"/>
  <c r="J39" i="42"/>
  <c r="J42" i="42" s="1"/>
  <c r="J47" i="42" s="1"/>
  <c r="J48" i="42" s="1"/>
  <c r="K39" i="42"/>
  <c r="K40" i="42" s="1"/>
  <c r="L39" i="42"/>
  <c r="L40" i="42" s="1"/>
  <c r="M39" i="42"/>
  <c r="N39" i="42"/>
  <c r="O39" i="42"/>
  <c r="O42" i="42" s="1"/>
  <c r="O47" i="42" s="1"/>
  <c r="Q39" i="42"/>
  <c r="R39" i="42"/>
  <c r="R42" i="42" s="1"/>
  <c r="R47" i="42" s="1"/>
  <c r="S39" i="42"/>
  <c r="S42" i="42" s="1"/>
  <c r="S47" i="42" s="1"/>
  <c r="T39" i="42"/>
  <c r="U39" i="42"/>
  <c r="V39" i="42"/>
  <c r="W39" i="42"/>
  <c r="W42" i="42" s="1"/>
  <c r="W47" i="42" s="1"/>
  <c r="Y39" i="42"/>
  <c r="Z39" i="42"/>
  <c r="Z42" i="42" s="1"/>
  <c r="Z47" i="42" s="1"/>
  <c r="AA39" i="42"/>
  <c r="AA42" i="42" s="1"/>
  <c r="AA47" i="42" s="1"/>
  <c r="AB39" i="42"/>
  <c r="AC39" i="42"/>
  <c r="AD39" i="42"/>
  <c r="AE39" i="42"/>
  <c r="AE42" i="42" s="1"/>
  <c r="AE47" i="42" s="1"/>
  <c r="AG39" i="42"/>
  <c r="AH39" i="42"/>
  <c r="AH42" i="42" s="1"/>
  <c r="AH47" i="42" s="1"/>
  <c r="AI39" i="42"/>
  <c r="AI42" i="42" s="1"/>
  <c r="AI47" i="42" s="1"/>
  <c r="AJ39" i="42"/>
  <c r="AK39" i="42"/>
  <c r="AL39" i="42"/>
  <c r="AM39" i="42"/>
  <c r="AM42" i="42" s="1"/>
  <c r="AM47" i="42" s="1"/>
  <c r="AO39" i="42"/>
  <c r="AP39" i="42"/>
  <c r="AP42" i="42" s="1"/>
  <c r="AP47" i="42" s="1"/>
  <c r="AQ39" i="42"/>
  <c r="AQ42" i="42" s="1"/>
  <c r="AQ47" i="42" s="1"/>
  <c r="AR39" i="42"/>
  <c r="D40" i="42"/>
  <c r="E40" i="42"/>
  <c r="I40" i="42"/>
  <c r="J40" i="42"/>
  <c r="D42" i="42"/>
  <c r="D47" i="42" s="1"/>
  <c r="D48" i="42" s="1"/>
  <c r="I42" i="42"/>
  <c r="I47" i="42" s="1"/>
  <c r="I48" i="42" s="1"/>
  <c r="L42" i="42"/>
  <c r="L47" i="42" s="1"/>
  <c r="L48" i="42" s="1"/>
  <c r="Q42" i="42"/>
  <c r="Q47" i="42" s="1"/>
  <c r="T42" i="42"/>
  <c r="T47" i="42" s="1"/>
  <c r="Y42" i="42"/>
  <c r="Y47" i="42" s="1"/>
  <c r="AB42" i="42"/>
  <c r="AB47" i="42" s="1"/>
  <c r="AG42" i="42"/>
  <c r="AG47" i="42" s="1"/>
  <c r="AJ42" i="42"/>
  <c r="AJ47" i="42" s="1"/>
  <c r="AO42" i="42"/>
  <c r="AO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O18" i="43" s="1"/>
  <c r="M19" i="14"/>
  <c r="M21" i="14" s="1"/>
  <c r="N19" i="14"/>
  <c r="O19" i="14"/>
  <c r="M20" i="14"/>
  <c r="P22" i="28" s="1"/>
  <c r="N20" i="14"/>
  <c r="O20" i="14"/>
  <c r="R22" i="28" s="1"/>
  <c r="D21" i="14"/>
  <c r="D23" i="28" s="1"/>
  <c r="E21" i="14"/>
  <c r="F21" i="14"/>
  <c r="F23" i="28" s="1"/>
  <c r="G21" i="14"/>
  <c r="H21" i="14"/>
  <c r="H21" i="43" s="1"/>
  <c r="I21" i="14"/>
  <c r="J23" i="28" s="1"/>
  <c r="J21" i="14"/>
  <c r="K21" i="14"/>
  <c r="L21" i="14"/>
  <c r="N23" i="28" s="1"/>
  <c r="N21" i="14"/>
  <c r="M25" i="14"/>
  <c r="P27" i="28" s="1"/>
  <c r="N25" i="14"/>
  <c r="Q27" i="28" s="1"/>
  <c r="O25" i="14"/>
  <c r="M26" i="14"/>
  <c r="N26" i="14"/>
  <c r="O26" i="14"/>
  <c r="R28" i="28" s="1"/>
  <c r="M27" i="14"/>
  <c r="N27" i="14"/>
  <c r="O27" i="14"/>
  <c r="D28" i="14"/>
  <c r="M28" i="14" s="1"/>
  <c r="P30" i="28" s="1"/>
  <c r="E28" i="14"/>
  <c r="F28" i="14"/>
  <c r="G28" i="14"/>
  <c r="H28" i="14"/>
  <c r="N28" i="14" s="1"/>
  <c r="Q30" i="28" s="1"/>
  <c r="I28" i="14"/>
  <c r="O28" i="14" s="1"/>
  <c r="R30" i="28" s="1"/>
  <c r="J28" i="14"/>
  <c r="K28" i="14"/>
  <c r="L28" i="14"/>
  <c r="N30" i="28" s="1"/>
  <c r="M32" i="14"/>
  <c r="N32" i="14"/>
  <c r="Q34" i="28" s="1"/>
  <c r="O32" i="14"/>
  <c r="M33" i="14"/>
  <c r="N33" i="14"/>
  <c r="Q35" i="28" s="1"/>
  <c r="O33" i="14"/>
  <c r="M34" i="14"/>
  <c r="P36" i="28" s="1"/>
  <c r="N34" i="14"/>
  <c r="O34" i="14"/>
  <c r="D35" i="14"/>
  <c r="D37" i="28" s="1"/>
  <c r="E35" i="14"/>
  <c r="F35" i="14"/>
  <c r="G35" i="14"/>
  <c r="H37" i="28" s="1"/>
  <c r="H35" i="14"/>
  <c r="I35" i="14"/>
  <c r="I37" i="28" s="1"/>
  <c r="J35" i="14"/>
  <c r="L37" i="28" s="1"/>
  <c r="K35" i="14"/>
  <c r="M37" i="28" s="1"/>
  <c r="L35" i="14"/>
  <c r="N37" i="28" s="1"/>
  <c r="O35" i="14"/>
  <c r="R37" i="28" s="1"/>
  <c r="P16" i="28"/>
  <c r="Q16" i="28"/>
  <c r="A5" i="14" s="1"/>
  <c r="R16" i="28"/>
  <c r="K20" i="28"/>
  <c r="O20" i="28"/>
  <c r="P20" i="28"/>
  <c r="G21" i="28"/>
  <c r="K21" i="28"/>
  <c r="O21" i="28"/>
  <c r="Q21" i="28"/>
  <c r="R21" i="28"/>
  <c r="K22" i="28"/>
  <c r="O22" i="28"/>
  <c r="Q22" i="28"/>
  <c r="E23" i="28"/>
  <c r="H23" i="28"/>
  <c r="L23" i="28"/>
  <c r="M23" i="28"/>
  <c r="Q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K30" i="28"/>
  <c r="L30" i="28"/>
  <c r="M30" i="28"/>
  <c r="O30" i="28"/>
  <c r="G34" i="28"/>
  <c r="K34" i="28"/>
  <c r="O34" i="28"/>
  <c r="R34" i="28"/>
  <c r="G35" i="28"/>
  <c r="K35" i="28"/>
  <c r="O35" i="28"/>
  <c r="P35" i="28"/>
  <c r="R35" i="28"/>
  <c r="G36" i="28"/>
  <c r="K36" i="28"/>
  <c r="O36" i="28"/>
  <c r="R36" i="28"/>
  <c r="E37" i="28"/>
  <c r="F37" i="28"/>
  <c r="G37" i="28"/>
  <c r="K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J21" i="43"/>
  <c r="K21" i="43"/>
  <c r="L21" i="43"/>
  <c r="N21" i="43"/>
  <c r="AS19" i="19" l="1"/>
  <c r="G23" i="28"/>
  <c r="A6" i="14" s="1"/>
  <c r="AS18" i="42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AS42" i="2"/>
  <c r="F43" i="19"/>
  <c r="H40" i="42"/>
  <c r="H42" i="42"/>
  <c r="H47" i="42" s="1"/>
  <c r="H48" i="42" s="1"/>
  <c r="M21" i="43"/>
  <c r="P23" i="28"/>
  <c r="M20" i="43"/>
  <c r="N35" i="14"/>
  <c r="K42" i="42"/>
  <c r="K47" i="42" s="1"/>
  <c r="K48" i="42" s="1"/>
  <c r="E33" i="42"/>
  <c r="AS32" i="2"/>
  <c r="AS34" i="19" s="1"/>
  <c r="I21" i="43"/>
  <c r="J37" i="28"/>
  <c r="J30" i="28"/>
  <c r="P21" i="28"/>
  <c r="M35" i="14"/>
  <c r="P37" i="28" s="1"/>
  <c r="O21" i="14"/>
  <c r="AL32" i="42"/>
  <c r="AL42" i="42" s="1"/>
  <c r="AL47" i="42" s="1"/>
  <c r="AD32" i="42"/>
  <c r="AD42" i="42" s="1"/>
  <c r="AD47" i="42" s="1"/>
  <c r="V32" i="42"/>
  <c r="V42" i="42" s="1"/>
  <c r="V47" i="42" s="1"/>
  <c r="N32" i="42"/>
  <c r="N42" i="42" s="1"/>
  <c r="N47" i="42" s="1"/>
  <c r="F32" i="42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K26" i="19"/>
  <c r="AS25" i="19"/>
  <c r="AO19" i="19"/>
  <c r="AG19" i="19"/>
  <c r="Y19" i="19"/>
  <c r="Q19" i="19"/>
  <c r="I19" i="19"/>
  <c r="A4" i="2" s="1"/>
  <c r="AS16" i="19"/>
  <c r="I46" i="2"/>
  <c r="I47" i="19" s="1"/>
  <c r="AS40" i="2"/>
  <c r="AS39" i="2"/>
  <c r="AS19" i="2"/>
  <c r="AS20" i="19" s="1"/>
  <c r="I23" i="28"/>
  <c r="G42" i="42"/>
  <c r="G47" i="42" s="1"/>
  <c r="G48" i="42" s="1"/>
  <c r="AN42" i="2"/>
  <c r="AF42" i="2"/>
  <c r="X42" i="2"/>
  <c r="P42" i="2"/>
  <c r="H42" i="2"/>
  <c r="R20" i="28"/>
  <c r="O23" i="28" l="1"/>
  <c r="AS40" i="19"/>
  <c r="AS39" i="42"/>
  <c r="O21" i="43"/>
  <c r="R23" i="28"/>
  <c r="A4" i="14" s="1"/>
  <c r="AS46" i="2"/>
  <c r="AS47" i="19" s="1"/>
  <c r="AS43" i="19"/>
  <c r="H43" i="19"/>
  <c r="A5" i="2" s="1"/>
  <c r="H46" i="2"/>
  <c r="H47" i="19" s="1"/>
  <c r="A7" i="2" s="1"/>
  <c r="P43" i="19"/>
  <c r="P46" i="2"/>
  <c r="P47" i="19" s="1"/>
  <c r="AS47" i="2"/>
  <c r="AS41" i="19"/>
  <c r="Q37" i="28"/>
  <c r="Q36" i="28"/>
  <c r="P34" i="28"/>
  <c r="A3" i="14"/>
  <c r="AS33" i="19"/>
  <c r="AS32" i="42"/>
  <c r="K23" i="28"/>
  <c r="E8" i="27" s="1"/>
  <c r="X43" i="19"/>
  <c r="X46" i="2"/>
  <c r="X47" i="19" s="1"/>
  <c r="AF43" i="19"/>
  <c r="AF46" i="2"/>
  <c r="AF47" i="19" s="1"/>
  <c r="F42" i="42"/>
  <c r="F47" i="42" s="1"/>
  <c r="F48" i="42" s="1"/>
  <c r="F33" i="42"/>
  <c r="AN43" i="19"/>
  <c r="AN46" i="2"/>
  <c r="AN47" i="19" s="1"/>
  <c r="E6" i="27" l="1"/>
  <c r="A3" i="2"/>
  <c r="AS42" i="42"/>
  <c r="AS47" i="42" s="1"/>
  <c r="AS48" i="19"/>
  <c r="E5" i="27" s="1"/>
  <c r="T16" i="28"/>
  <c r="A6" i="2" l="1"/>
</calcChain>
</file>

<file path=xl/sharedStrings.xml><?xml version="1.0" encoding="utf-8"?>
<sst xmlns="http://schemas.openxmlformats.org/spreadsheetml/2006/main" count="940" uniqueCount="383">
  <si>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</si>
  <si>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</si>
  <si>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</si>
  <si>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</si>
  <si>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</si>
  <si>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</si>
  <si>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</si>
  <si>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</si>
  <si>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</si>
  <si>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</si>
  <si>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</si>
  <si>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</si>
  <si>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</si>
  <si>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</si>
  <si>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</si>
  <si>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</si>
  <si>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</si>
  <si>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</si>
  <si>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</si>
  <si>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</si>
  <si>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</si>
  <si>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</si>
  <si>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</si>
  <si>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</si>
  <si>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</si>
  <si>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</si>
  <si>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</si>
  <si>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</si>
  <si>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</si>
  <si>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</si>
  <si>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</si>
  <si>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</si>
  <si>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</si>
  <si>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</si>
  <si>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</si>
  <si>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</si>
  <si>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</si>
  <si>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</si>
  <si>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</si>
  <si>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</si>
  <si>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</si>
  <si>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</si>
  <si>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</si>
  <si>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</si>
  <si>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</si>
  <si>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</si>
  <si>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</si>
  <si>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</si>
  <si>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</si>
  <si>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</si>
  <si>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</si>
  <si>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</si>
  <si>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</si>
  <si>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</si>
  <si>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</si>
  <si>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</si>
  <si>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</si>
  <si>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</si>
  <si>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</si>
  <si>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</si>
  <si>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</si>
  <si>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</si>
  <si>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</si>
  <si>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</si>
  <si>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</si>
  <si>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</si>
  <si>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</si>
  <si>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</si>
  <si>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</si>
  <si>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</si>
  <si>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</si>
  <si>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</si>
  <si>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</si>
  <si>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</si>
  <si>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</si>
  <si>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</si>
  <si>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</si>
  <si>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</si>
  <si>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</si>
  <si>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</si>
  <si>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</si>
  <si>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</si>
  <si>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</si>
  <si>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</si>
  <si>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</si>
  <si>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</si>
  <si>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</si>
  <si>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</si>
  <si>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</si>
  <si>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</si>
  <si>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</si>
  <si>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</si>
  <si>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</si>
  <si>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</si>
  <si>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</si>
  <si>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</si>
  <si>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</si>
  <si>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</si>
  <si>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</si>
  <si>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</si>
  <si>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</si>
  <si>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</si>
  <si>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</si>
  <si>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</si>
  <si>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</si>
  <si>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</si>
  <si>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</si>
  <si>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</si>
  <si>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</si>
  <si>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</si>
  <si>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</si>
  <si>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</si>
  <si>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</si>
  <si>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</si>
  <si>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</si>
  <si>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</si>
  <si>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</si>
  <si>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</si>
  <si>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</si>
  <si>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</si>
  <si>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</si>
  <si>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</si>
  <si>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</si>
  <si>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</si>
  <si>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</si>
  <si>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</si>
  <si>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</si>
  <si>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</si>
  <si>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</si>
  <si>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</si>
  <si>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</si>
  <si>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</si>
  <si>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</si>
  <si>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</si>
  <si>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</si>
  <si>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</si>
  <si>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</si>
  <si>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</si>
  <si>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</si>
  <si>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</si>
  <si>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</si>
  <si>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</si>
  <si>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</si>
  <si>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</si>
  <si>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</si>
  <si>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</si>
  <si>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</si>
  <si>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</si>
  <si>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</si>
  <si>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</si>
  <si>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</si>
  <si>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</si>
  <si>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</si>
  <si>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</si>
  <si>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</si>
  <si>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</si>
  <si>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</si>
  <si>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</si>
  <si>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</si>
  <si>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</si>
  <si>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</si>
  <si>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</si>
  <si>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</si>
  <si>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</si>
  <si>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</si>
  <si>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</si>
  <si>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</si>
  <si>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</si>
  <si>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</si>
  <si>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</si>
  <si>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</si>
  <si>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</si>
  <si>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</si>
  <si>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</si>
  <si>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</si>
  <si>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</si>
  <si>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</si>
  <si>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</si>
  <si>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</si>
  <si>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</si>
  <si>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</si>
  <si>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</si>
  <si>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</si>
  <si>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</si>
  <si>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</si>
  <si>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</si>
  <si>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</si>
  <si>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</si>
  <si>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</si>
  <si>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</si>
  <si>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</si>
  <si>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</si>
  <si>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</si>
  <si>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</si>
  <si>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</si>
  <si>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</si>
  <si>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</si>
  <si>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</si>
  <si>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</si>
  <si>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</si>
  <si>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</si>
  <si>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</si>
  <si>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</si>
  <si>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</si>
  <si>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</si>
  <si>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</si>
  <si>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</si>
  <si>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июня  2010 года </t>
  </si>
  <si>
    <t>Nominal or notional principal amounts outstanding at end-June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</si>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</sst>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221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214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229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214</v>
      </c>
    </row>
    <row r="61" spans="1:4">
      <c r="A61">
        <v>58</v>
      </c>
      <c r="B61" s="438" t="s">
        <v>329</v>
      </c>
      <c r="C61" s="439" t="s">
        <v>330</v>
      </c>
      <c r="D61" s="439" t="s">
        <v>221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214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214</v>
      </c>
    </row>
    <row r="85" spans="1:4">
      <c r="A85">
        <v>82</v>
      </c>
      <c r="B85" s="438" t="s">
        <v>377</v>
      </c>
      <c r="C85" s="439" t="s">
        <v>378</v>
      </c>
      <c r="D85" s="439" t="s">
        <v>211</v>
      </c>
    </row>
    <row r="86" spans="1:4">
      <c r="A86">
        <v>83</v>
      </c>
      <c r="B86" s="438" t="s">
        <v>379</v>
      </c>
      <c r="C86" s="439" t="s">
        <v>380</v>
      </c>
      <c r="D86" s="439" t="s">
        <v>211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tabSelected="1"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14221.301713820005</v>
      </c>
      <c r="E18" s="315">
        <v>5675.9235838700042</v>
      </c>
      <c r="F18" s="315">
        <v>624.36430983000002</v>
      </c>
      <c r="G18" s="315">
        <v>704.86046874999977</v>
      </c>
      <c r="H18" s="315">
        <v>7906.6550514700011</v>
      </c>
      <c r="I18" s="315">
        <v>0</v>
      </c>
      <c r="J18" s="315">
        <v>255.60439177999996</v>
      </c>
      <c r="K18" s="315">
        <v>95.888002839999999</v>
      </c>
      <c r="L18" s="316">
        <v>0</v>
      </c>
      <c r="M18" s="297">
        <f t="shared" ref="M18:O20" si="0">+SUM(D18,G18,J18)</f>
        <v>15181.766574350004</v>
      </c>
      <c r="N18" s="297">
        <f>+SUM(E18,H18,K18)</f>
        <v>13678.466638180005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28105.885411420026</v>
      </c>
      <c r="E19" s="315">
        <v>8526.4294657200098</v>
      </c>
      <c r="F19" s="315">
        <v>1037.92886894</v>
      </c>
      <c r="G19" s="315">
        <v>15659.905487844995</v>
      </c>
      <c r="H19" s="315">
        <v>7460.5390029300006</v>
      </c>
      <c r="I19" s="315">
        <v>0</v>
      </c>
      <c r="J19" s="315">
        <v>178.42317451000002</v>
      </c>
      <c r="K19" s="315">
        <v>149.69202609999996</v>
      </c>
      <c r="L19" s="316">
        <v>0</v>
      </c>
      <c r="M19" s="297">
        <f t="shared" si="0"/>
        <v>43944.214073775016</v>
      </c>
      <c r="N19" s="297">
        <f>+SUM(E19,H19,K19)</f>
        <v>16136.660494750011</v>
      </c>
      <c r="O19" s="297">
        <f>+SUM(F19,I19,L19)</f>
        <v>1037.92886894</v>
      </c>
    </row>
    <row r="20" spans="1:15" s="17" customFormat="1" ht="18" customHeight="1">
      <c r="A20" s="20"/>
      <c r="B20" s="51" t="s">
        <v>107</v>
      </c>
      <c r="C20" s="25"/>
      <c r="D20" s="315">
        <v>8351.9244463650102</v>
      </c>
      <c r="E20" s="315">
        <v>2236.9317187500005</v>
      </c>
      <c r="F20" s="315">
        <v>1048.0538497300001</v>
      </c>
      <c r="G20" s="315">
        <v>10849.469281395001</v>
      </c>
      <c r="H20" s="315">
        <v>314.5777735800001</v>
      </c>
      <c r="I20" s="315">
        <v>12.097759030000001</v>
      </c>
      <c r="J20" s="315">
        <v>1641.2650766150002</v>
      </c>
      <c r="K20" s="315">
        <v>664.71325232000015</v>
      </c>
      <c r="L20" s="316">
        <v>15.170583690000001</v>
      </c>
      <c r="M20" s="297">
        <f t="shared" si="0"/>
        <v>20842.658804375013</v>
      </c>
      <c r="N20" s="297">
        <f t="shared" si="0"/>
        <v>3216.222744650001</v>
      </c>
      <c r="O20" s="297">
        <f t="shared" si="0"/>
        <v>1075.3221924500001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50679.111571605041</v>
      </c>
      <c r="E21" s="296">
        <f t="shared" ref="E21:K21" si="1">+SUM(E18:E20)</f>
        <v>16439.284768340014</v>
      </c>
      <c r="F21" s="296">
        <f t="shared" si="1"/>
        <v>2710.3470285000003</v>
      </c>
      <c r="G21" s="296">
        <f t="shared" si="1"/>
        <v>27214.235237989997</v>
      </c>
      <c r="H21" s="296">
        <f t="shared" si="1"/>
        <v>15681.771827980003</v>
      </c>
      <c r="I21" s="296">
        <f>+SUM(I18:I20)</f>
        <v>12.097759030000001</v>
      </c>
      <c r="J21" s="296">
        <f>+SUM(J18:J20)</f>
        <v>2075.2926429050003</v>
      </c>
      <c r="K21" s="296">
        <f t="shared" si="1"/>
        <v>910.29328126000019</v>
      </c>
      <c r="L21" s="313">
        <f>+SUM(L18:L20)</f>
        <v>15.170583690000001</v>
      </c>
      <c r="M21" s="314">
        <f>+SUM(M18:M20)</f>
        <v>79968.639452500036</v>
      </c>
      <c r="N21" s="296">
        <f>+SUM(N18:N20)</f>
        <v>33031.349877580018</v>
      </c>
      <c r="O21" s="296">
        <f>+SUM(O18:O20)</f>
        <v>2737.6153712200003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A15" sqref="A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19573.469759210016</v>
      </c>
      <c r="E15" s="430">
        <f>OUT_1!E15</f>
        <v>3793.3959772400012</v>
      </c>
      <c r="F15" s="430">
        <f>OUT_1!F15</f>
        <v>8.4944315100000001</v>
      </c>
      <c r="G15" s="430">
        <f>OUT_1!G15</f>
        <v>53.447254779999994</v>
      </c>
      <c r="H15" s="430">
        <f>OUT_1!H15</f>
        <v>582.69013512000004</v>
      </c>
      <c r="I15" s="430">
        <f>OUT_1!I15</f>
        <v>6.3016429999999998E-2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16956.059678900012</v>
      </c>
      <c r="AK15" s="430">
        <f>OUT_1!AK15</f>
        <v>0</v>
      </c>
      <c r="AL15" s="430">
        <f>OUT_1!AL15</f>
        <v>0.17991804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52.437043820000007</v>
      </c>
      <c r="AS15" s="430">
        <f>OUT_1!AS15</f>
        <v>20521.589607525013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36007.100117700014</v>
      </c>
      <c r="E16" s="430">
        <f>OUT_1!E16</f>
        <v>8357.4659662800004</v>
      </c>
      <c r="F16" s="430">
        <f>OUT_1!F16</f>
        <v>288.10665834000002</v>
      </c>
      <c r="G16" s="430">
        <f>OUT_1!G16</f>
        <v>42.313157440000005</v>
      </c>
      <c r="H16" s="430">
        <f>OUT_1!H16</f>
        <v>708.26931473000013</v>
      </c>
      <c r="I16" s="430">
        <f>OUT_1!I16</f>
        <v>26.449046670000001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5.8003135600000002</v>
      </c>
      <c r="R16" s="430">
        <f>OUT_1!R16</f>
        <v>0.1243139</v>
      </c>
      <c r="S16" s="430">
        <f>OUT_1!S16</f>
        <v>0</v>
      </c>
      <c r="T16" s="430">
        <f>OUT_1!T16</f>
        <v>12.012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0.30867889999999998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29666.675943230042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224.75851022999996</v>
      </c>
      <c r="AS16" s="430">
        <f>OUT_1!AS16</f>
        <v>37670.243746095031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10009.683775349991</v>
      </c>
      <c r="E17" s="430">
        <f>OUT_1!E17</f>
        <v>5894.2712266900016</v>
      </c>
      <c r="F17" s="430">
        <f>OUT_1!F17</f>
        <v>77.552014790000001</v>
      </c>
      <c r="G17" s="430">
        <f>OUT_1!G17</f>
        <v>22.761117200000001</v>
      </c>
      <c r="H17" s="430">
        <f>OUT_1!H17</f>
        <v>979.27375782000001</v>
      </c>
      <c r="I17" s="430">
        <f>OUT_1!I17</f>
        <v>9.9418067900000011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6251.4970208499999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2.01259626</v>
      </c>
      <c r="AS17" s="430">
        <f>OUT_1!AS17</f>
        <v>11636.910014859997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65590.253652260013</v>
      </c>
      <c r="E18" s="430">
        <f>OUT_1!E18</f>
        <v>18045.133170210003</v>
      </c>
      <c r="F18" s="430">
        <f>OUT_1!F18</f>
        <v>374.15310464000004</v>
      </c>
      <c r="G18" s="430">
        <f>OUT_1!G18</f>
        <v>118.52152942000001</v>
      </c>
      <c r="H18" s="430">
        <f>OUT_1!H18</f>
        <v>2270.23320767</v>
      </c>
      <c r="I18" s="430">
        <f>OUT_1!I18</f>
        <v>36.453869890000007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5.8003135600000002</v>
      </c>
      <c r="R18" s="430">
        <f>OUT_1!R18</f>
        <v>0.1243139</v>
      </c>
      <c r="S18" s="430">
        <f>OUT_1!S18</f>
        <v>0</v>
      </c>
      <c r="T18" s="430">
        <f>OUT_1!T18</f>
        <v>12.012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0.30867889999999998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52874.23264298006</v>
      </c>
      <c r="AK18" s="430">
        <f>OUT_1!AK18</f>
        <v>0</v>
      </c>
      <c r="AL18" s="430">
        <f>OUT_1!AL18</f>
        <v>0.17991804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279.20815030999995</v>
      </c>
      <c r="AS18" s="430">
        <f>OUT_1!AS18</f>
        <v>69828.743368480034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65590.253652260013</v>
      </c>
      <c r="E19" s="436">
        <f t="shared" si="0"/>
        <v>18045.133170210003</v>
      </c>
      <c r="F19" s="436">
        <f t="shared" si="0"/>
        <v>374.15310464000004</v>
      </c>
      <c r="G19" s="436">
        <f t="shared" si="0"/>
        <v>118.52152942000001</v>
      </c>
      <c r="H19" s="436">
        <f t="shared" si="0"/>
        <v>2270.23320767</v>
      </c>
      <c r="I19" s="436">
        <f t="shared" si="0"/>
        <v>36.453869890000007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4765.9378058599996</v>
      </c>
      <c r="E29" s="430">
        <f>OUT_1!E29</f>
        <v>3872.7708236499998</v>
      </c>
      <c r="F29" s="430">
        <f>OUT_1!F29</f>
        <v>0</v>
      </c>
      <c r="G29" s="430">
        <f>OUT_1!G29</f>
        <v>29.785996950000001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8526.8726687099988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8611.5155202099995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19689.017399489992</v>
      </c>
      <c r="E30" s="430">
        <f>OUT_1!E30</f>
        <v>15842.376894939996</v>
      </c>
      <c r="F30" s="430">
        <f>OUT_1!F30</f>
        <v>0</v>
      </c>
      <c r="G30" s="430">
        <f>OUT_1!G30</f>
        <v>801.92044992000001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9741.8481478600006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23120.444490784997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11053.770430500001</v>
      </c>
      <c r="E31" s="430">
        <f>OUT_1!E31</f>
        <v>10067.51049694</v>
      </c>
      <c r="F31" s="430">
        <f>OUT_1!F31</f>
        <v>45.002819240000001</v>
      </c>
      <c r="G31" s="430">
        <f>OUT_1!G31</f>
        <v>801.87146717999985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384.13441412999998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11176.144813994999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35508.725635849994</v>
      </c>
      <c r="E32" s="430">
        <f>OUT_1!E32</f>
        <v>29782.658215529998</v>
      </c>
      <c r="F32" s="430">
        <f>OUT_1!F32</f>
        <v>45.002819240000001</v>
      </c>
      <c r="G32" s="430">
        <f>OUT_1!G32</f>
        <v>1633.5779140499999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18652.855230699999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42908.104824989998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35508.725635849994</v>
      </c>
      <c r="E33" s="436">
        <f t="shared" si="1"/>
        <v>29782.658215529998</v>
      </c>
      <c r="F33" s="436">
        <f t="shared" si="1"/>
        <v>45.002819240000001</v>
      </c>
      <c r="G33" s="436">
        <f t="shared" si="1"/>
        <v>1633.5779140499999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338.55934730000001</v>
      </c>
      <c r="E36" s="430">
        <f>OUT_1!E36</f>
        <v>40.126156610000002</v>
      </c>
      <c r="F36" s="430">
        <f>OUT_1!F36</f>
        <v>10.98032246</v>
      </c>
      <c r="G36" s="430">
        <f>OUT_1!G36</f>
        <v>28.895996950000001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256.92897248999998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351.49239461000002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287.59809622</v>
      </c>
      <c r="E37" s="430">
        <f>OUT_1!E37</f>
        <v>40.51710439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131.28288722999997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328.11520060999999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1988.8534724500005</v>
      </c>
      <c r="E38" s="430">
        <f>OUT_1!E38</f>
        <v>363.21024802999995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2290.2341047300001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2321.1489126050001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2615.0109159700005</v>
      </c>
      <c r="E39" s="430">
        <f>OUT_1!E39</f>
        <v>443.85350902999994</v>
      </c>
      <c r="F39" s="430">
        <f>OUT_1!F39</f>
        <v>55.983141700000004</v>
      </c>
      <c r="G39" s="430">
        <f>OUT_1!G39</f>
        <v>98.243510850000007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2678.4459644500002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3000.7565078250004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443.85350902999994</v>
      </c>
      <c r="F40" s="436">
        <f t="shared" si="2"/>
        <v>55.983141700000004</v>
      </c>
      <c r="G40" s="436">
        <f t="shared" si="2"/>
        <v>98.243510850000007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38123.736551819995</v>
      </c>
      <c r="E42" s="430">
        <f t="shared" si="3"/>
        <v>30226.511724559998</v>
      </c>
      <c r="F42" s="430">
        <f t="shared" si="3"/>
        <v>100.98596094000001</v>
      </c>
      <c r="G42" s="430">
        <f t="shared" si="3"/>
        <v>1731.8214248999998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21331.301195150001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45908.861332814995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103713.99020408001</v>
      </c>
      <c r="E47" s="431">
        <f t="shared" si="4"/>
        <v>48271.644894769997</v>
      </c>
      <c r="F47" s="431">
        <f t="shared" si="4"/>
        <v>475.13906558000008</v>
      </c>
      <c r="G47" s="431">
        <f t="shared" si="4"/>
        <v>1850.3429543199998</v>
      </c>
      <c r="H47" s="431">
        <f t="shared" si="4"/>
        <v>2270.23320767</v>
      </c>
      <c r="I47" s="431">
        <f t="shared" si="4"/>
        <v>36.453869890000007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5.8003135600000002</v>
      </c>
      <c r="R47" s="431">
        <f t="shared" si="4"/>
        <v>0.1243139</v>
      </c>
      <c r="S47" s="431">
        <f t="shared" si="4"/>
        <v>0</v>
      </c>
      <c r="T47" s="431">
        <f t="shared" si="4"/>
        <v>12.012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0.30867889999999998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74205.533838130068</v>
      </c>
      <c r="AK47" s="431">
        <f t="shared" si="4"/>
        <v>0</v>
      </c>
      <c r="AL47" s="431">
        <f t="shared" si="4"/>
        <v>0.17991804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582.57395856999995</v>
      </c>
      <c r="AS47" s="431">
        <f t="shared" si="4"/>
        <v>115737.60470129503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103713.99020408001</v>
      </c>
      <c r="E48" s="390">
        <f t="shared" si="5"/>
        <v>48271.644894769997</v>
      </c>
      <c r="F48" s="390">
        <f t="shared" si="5"/>
        <v>475.13906558000008</v>
      </c>
      <c r="G48" s="390">
        <f t="shared" si="5"/>
        <v>1850.3429543199998</v>
      </c>
      <c r="H48" s="390">
        <f t="shared" si="5"/>
        <v>2270.23320767</v>
      </c>
      <c r="I48" s="390">
        <f t="shared" si="5"/>
        <v>36.453869890000007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июня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14221.301713820005</v>
      </c>
      <c r="E18" s="430">
        <f>OUT_4!E18</f>
        <v>5675.9235838700042</v>
      </c>
      <c r="F18" s="430">
        <f>OUT_4!F18</f>
        <v>624.36430983000002</v>
      </c>
      <c r="G18" s="430">
        <f>OUT_4!G18</f>
        <v>704.86046874999977</v>
      </c>
      <c r="H18" s="430">
        <f>OUT_4!H18</f>
        <v>7906.6550514700011</v>
      </c>
      <c r="I18" s="430">
        <f>OUT_4!I18</f>
        <v>0</v>
      </c>
      <c r="J18" s="430">
        <f>OUT_4!J18</f>
        <v>255.60439177999996</v>
      </c>
      <c r="K18" s="430">
        <f>OUT_4!K18</f>
        <v>95.888002839999999</v>
      </c>
      <c r="L18" s="430">
        <f>OUT_4!L18</f>
        <v>0</v>
      </c>
      <c r="M18" s="430">
        <f>OUT_4!M18</f>
        <v>15181.766574350004</v>
      </c>
      <c r="N18" s="430">
        <f>OUT_4!N18</f>
        <v>13678.466638180005</v>
      </c>
      <c r="O18" s="430">
        <f>OUT_4!O18</f>
        <v>624.36430983000002</v>
      </c>
    </row>
    <row r="19" spans="1:16" s="376" customFormat="1" ht="15">
      <c r="A19" s="385"/>
      <c r="B19" s="441" t="s">
        <v>158</v>
      </c>
      <c r="C19" s="442"/>
      <c r="D19" s="430">
        <f>OUT_4!D19</f>
        <v>28105.885411420026</v>
      </c>
      <c r="E19" s="430">
        <f>OUT_4!E19</f>
        <v>8526.4294657200098</v>
      </c>
      <c r="F19" s="430">
        <f>OUT_4!F19</f>
        <v>1037.92886894</v>
      </c>
      <c r="G19" s="430">
        <f>OUT_4!G19</f>
        <v>15659.905487844995</v>
      </c>
      <c r="H19" s="430">
        <f>OUT_4!H19</f>
        <v>7460.5390029300006</v>
      </c>
      <c r="I19" s="430">
        <f>OUT_4!I19</f>
        <v>0</v>
      </c>
      <c r="J19" s="430">
        <f>OUT_4!J19</f>
        <v>178.42317451000002</v>
      </c>
      <c r="K19" s="430">
        <f>OUT_4!K19</f>
        <v>149.69202609999996</v>
      </c>
      <c r="L19" s="430">
        <f>OUT_4!L19</f>
        <v>0</v>
      </c>
      <c r="M19" s="430">
        <f>OUT_4!M19</f>
        <v>43944.214073775016</v>
      </c>
      <c r="N19" s="430">
        <f>OUT_4!N19</f>
        <v>16136.660494750011</v>
      </c>
      <c r="O19" s="430">
        <f>OUT_4!O19</f>
        <v>1037.92886894</v>
      </c>
    </row>
    <row r="20" spans="1:16" s="376" customFormat="1" ht="15">
      <c r="A20" s="382"/>
      <c r="B20" s="386" t="s">
        <v>159</v>
      </c>
      <c r="C20" s="386"/>
      <c r="D20" s="430">
        <f>OUT_4!D20</f>
        <v>8351.9244463650102</v>
      </c>
      <c r="E20" s="430">
        <f>OUT_4!E20</f>
        <v>2236.9317187500005</v>
      </c>
      <c r="F20" s="430">
        <f>OUT_4!F20</f>
        <v>1048.0538497300001</v>
      </c>
      <c r="G20" s="430">
        <f>OUT_4!G20</f>
        <v>10849.469281395001</v>
      </c>
      <c r="H20" s="430">
        <f>OUT_4!H20</f>
        <v>314.5777735800001</v>
      </c>
      <c r="I20" s="430">
        <f>OUT_4!I20</f>
        <v>12.097759030000001</v>
      </c>
      <c r="J20" s="430">
        <f>OUT_4!J20</f>
        <v>1641.2650766150002</v>
      </c>
      <c r="K20" s="430">
        <f>OUT_4!K20</f>
        <v>664.71325232000015</v>
      </c>
      <c r="L20" s="430">
        <f>OUT_4!L20</f>
        <v>15.170583690000001</v>
      </c>
      <c r="M20" s="430">
        <f>OUT_4!M20</f>
        <v>20842.658804375013</v>
      </c>
      <c r="N20" s="430">
        <f>OUT_4!N20</f>
        <v>3216.222744650001</v>
      </c>
      <c r="O20" s="430">
        <f>OUT_4!O20</f>
        <v>1075.3221924500001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50679.111571605041</v>
      </c>
      <c r="E21" s="431">
        <f>OUT_4!E21</f>
        <v>16439.284768340014</v>
      </c>
      <c r="F21" s="431">
        <f>OUT_4!F21</f>
        <v>2710.3470285000003</v>
      </c>
      <c r="G21" s="431">
        <f>OUT_4!G21</f>
        <v>27214.235237989997</v>
      </c>
      <c r="H21" s="431">
        <f>OUT_4!H21</f>
        <v>15681.771827980003</v>
      </c>
      <c r="I21" s="431">
        <f>OUT_4!I21</f>
        <v>12.097759030000001</v>
      </c>
      <c r="J21" s="431">
        <f>OUT_4!J21</f>
        <v>2075.2926429050003</v>
      </c>
      <c r="K21" s="431">
        <f>OUT_4!K21</f>
        <v>910.29328126000019</v>
      </c>
      <c r="L21" s="431">
        <f>OUT_4!L21</f>
        <v>15.170583690000001</v>
      </c>
      <c r="M21" s="431">
        <f>OUT_4!M21</f>
        <v>79968.639452500036</v>
      </c>
      <c r="N21" s="431">
        <f>OUT_4!N21</f>
        <v>33031.349877580018</v>
      </c>
      <c r="O21" s="431">
        <f>OUT_4!O21</f>
        <v>2737.6153712200003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19573.469759210016</v>
      </c>
      <c r="E15" s="227">
        <v>3793.3959772400012</v>
      </c>
      <c r="F15" s="225">
        <v>8.4944315100000001</v>
      </c>
      <c r="G15" s="227">
        <v>53.447254779999994</v>
      </c>
      <c r="H15" s="227">
        <v>582.69013512000004</v>
      </c>
      <c r="I15" s="227">
        <v>6.3016429999999998E-2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16956.059678900012</v>
      </c>
      <c r="AK15" s="227"/>
      <c r="AL15" s="227">
        <v>0.17991804</v>
      </c>
      <c r="AM15" s="227"/>
      <c r="AN15" s="227"/>
      <c r="AO15" s="227"/>
      <c r="AP15" s="227"/>
      <c r="AQ15" s="227"/>
      <c r="AR15" s="227">
        <v>52.437043820000007</v>
      </c>
      <c r="AS15" s="295">
        <f>SUM(D15:AR15)/2</f>
        <v>20521.589607525013</v>
      </c>
    </row>
    <row r="16" spans="1:62" s="23" customFormat="1" ht="18" customHeight="1">
      <c r="A16" s="26"/>
      <c r="B16" s="51" t="s">
        <v>106</v>
      </c>
      <c r="C16" s="328"/>
      <c r="D16" s="227">
        <v>36007.100117700014</v>
      </c>
      <c r="E16" s="227">
        <v>8357.4659662800004</v>
      </c>
      <c r="F16" s="227">
        <v>288.10665834000002</v>
      </c>
      <c r="G16" s="227">
        <v>42.313157440000005</v>
      </c>
      <c r="H16" s="227">
        <v>708.26931473000013</v>
      </c>
      <c r="I16" s="225">
        <v>26.449046670000001</v>
      </c>
      <c r="J16" s="227"/>
      <c r="K16" s="227"/>
      <c r="L16" s="227"/>
      <c r="M16" s="227"/>
      <c r="N16" s="227"/>
      <c r="O16" s="227"/>
      <c r="P16" s="227"/>
      <c r="Q16" s="227">
        <v>5.8003135600000002</v>
      </c>
      <c r="R16" s="227">
        <v>0.1243139</v>
      </c>
      <c r="S16" s="227"/>
      <c r="T16" s="227">
        <v>12.012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0.30867889999999998</v>
      </c>
      <c r="AE16" s="227"/>
      <c r="AF16" s="227"/>
      <c r="AG16" s="227"/>
      <c r="AH16" s="227"/>
      <c r="AI16" s="227"/>
      <c r="AJ16" s="227">
        <v>29666.675943230042</v>
      </c>
      <c r="AK16" s="227"/>
      <c r="AL16" s="227"/>
      <c r="AM16" s="227"/>
      <c r="AN16" s="227"/>
      <c r="AO16" s="227"/>
      <c r="AP16" s="227"/>
      <c r="AQ16" s="227">
        <v>1.1034712099999999</v>
      </c>
      <c r="AR16" s="227">
        <v>224.75851022999996</v>
      </c>
      <c r="AS16" s="295">
        <f>SUM(D16:AR16)/2</f>
        <v>37670.243746095031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10009.683775349991</v>
      </c>
      <c r="E17" s="227">
        <v>5894.2712266900016</v>
      </c>
      <c r="F17" s="227">
        <v>77.552014790000001</v>
      </c>
      <c r="G17" s="227">
        <v>22.761117200000001</v>
      </c>
      <c r="H17" s="227">
        <v>979.27375782000001</v>
      </c>
      <c r="I17" s="227">
        <v>9.9418067900000011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6251.4970208499999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2.01259626</v>
      </c>
      <c r="AS17" s="295">
        <f>SUM(D17:AR17)/2</f>
        <v>11636.910014859997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65590.253652260013</v>
      </c>
      <c r="E18" s="295">
        <f t="shared" si="0"/>
        <v>18045.133170210003</v>
      </c>
      <c r="F18" s="295">
        <f t="shared" si="0"/>
        <v>374.15310464000004</v>
      </c>
      <c r="G18" s="295">
        <f t="shared" si="0"/>
        <v>118.52152942000001</v>
      </c>
      <c r="H18" s="295">
        <f t="shared" si="0"/>
        <v>2270.23320767</v>
      </c>
      <c r="I18" s="295">
        <f t="shared" si="0"/>
        <v>36.453869890000007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5.8003135600000002</v>
      </c>
      <c r="R18" s="295">
        <f t="shared" si="0"/>
        <v>0.1243139</v>
      </c>
      <c r="S18" s="295">
        <f t="shared" si="0"/>
        <v>0</v>
      </c>
      <c r="T18" s="295">
        <f t="shared" si="0"/>
        <v>12.012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0.30867889999999998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52874.23264298006</v>
      </c>
      <c r="AK18" s="295">
        <f t="shared" si="0"/>
        <v>0</v>
      </c>
      <c r="AL18" s="295">
        <f t="shared" si="0"/>
        <v>0.17991804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279.20815030999995</v>
      </c>
      <c r="AS18" s="295">
        <f>SUM(D18:AR18)/2</f>
        <v>69828.743368480034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69828.743368480034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4765.9378058599996</v>
      </c>
      <c r="E29" s="227">
        <v>3872.7708236499998</v>
      </c>
      <c r="F29" s="227"/>
      <c r="G29" s="227">
        <v>29.785996950000001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8526.8726687099988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8611.5155202099995</v>
      </c>
    </row>
    <row r="30" spans="1:62" s="17" customFormat="1" ht="18" customHeight="1">
      <c r="A30" s="24"/>
      <c r="B30" s="51" t="s">
        <v>106</v>
      </c>
      <c r="C30" s="25"/>
      <c r="D30" s="227">
        <v>19689.017399489992</v>
      </c>
      <c r="E30" s="227">
        <v>15842.376894939996</v>
      </c>
      <c r="F30" s="227"/>
      <c r="G30" s="227">
        <v>801.92044992000001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9741.8481478600006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23120.444490784997</v>
      </c>
    </row>
    <row r="31" spans="1:62" s="17" customFormat="1" ht="18" customHeight="1">
      <c r="A31" s="20"/>
      <c r="B31" s="51" t="s">
        <v>107</v>
      </c>
      <c r="C31" s="25"/>
      <c r="D31" s="227">
        <v>11053.770430500001</v>
      </c>
      <c r="E31" s="227">
        <v>10067.51049694</v>
      </c>
      <c r="F31" s="227">
        <v>45.002819240000001</v>
      </c>
      <c r="G31" s="227">
        <v>801.87146717999985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384.13441412999998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11176.144813994999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35508.725635849994</v>
      </c>
      <c r="E32" s="295">
        <f t="shared" si="2"/>
        <v>29782.658215529998</v>
      </c>
      <c r="F32" s="295">
        <f t="shared" si="2"/>
        <v>45.002819240000001</v>
      </c>
      <c r="G32" s="295">
        <f t="shared" si="2"/>
        <v>1633.5779140499999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18652.855230699999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42908.104824989998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42908.104824989998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338.55934730000001</v>
      </c>
      <c r="E36" s="227">
        <v>40.126156610000002</v>
      </c>
      <c r="F36" s="227">
        <v>10.98032246</v>
      </c>
      <c r="G36" s="227">
        <v>28.895996950000001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256.92897248999998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351.49239461000002</v>
      </c>
    </row>
    <row r="37" spans="1:62" s="17" customFormat="1" ht="18" customHeight="1">
      <c r="A37" s="24"/>
      <c r="B37" s="51" t="s">
        <v>106</v>
      </c>
      <c r="C37" s="25"/>
      <c r="D37" s="227">
        <v>287.59809622</v>
      </c>
      <c r="E37" s="227">
        <v>40.51710439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131.28288722999997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328.11520060999999</v>
      </c>
    </row>
    <row r="38" spans="1:62" s="17" customFormat="1" ht="18" customHeight="1">
      <c r="A38" s="20"/>
      <c r="B38" s="51" t="s">
        <v>107</v>
      </c>
      <c r="C38" s="25"/>
      <c r="D38" s="227">
        <v>1988.8534724500005</v>
      </c>
      <c r="E38" s="227">
        <v>363.21024802999995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2290.2341047300001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2321.1489126050001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2615.0109159700005</v>
      </c>
      <c r="E39" s="295">
        <f t="shared" si="3"/>
        <v>443.85350902999994</v>
      </c>
      <c r="F39" s="295">
        <f t="shared" si="3"/>
        <v>55.983141700000004</v>
      </c>
      <c r="G39" s="295">
        <f t="shared" si="3"/>
        <v>98.243510850000007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2678.4459644500002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3000.7565078250004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3000.7565078250004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38123.736551819995</v>
      </c>
      <c r="E42" s="295">
        <f>+SUM(E39,E32)</f>
        <v>30226.511724559998</v>
      </c>
      <c r="F42" s="295">
        <f>+SUM(F39,F32)</f>
        <v>100.98596094000001</v>
      </c>
      <c r="G42" s="295">
        <f>+SUM(G39,G32)</f>
        <v>1731.8214248999998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21331.301195150001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45908.861332815002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103713.99020408001</v>
      </c>
      <c r="E46" s="296">
        <f t="shared" si="5"/>
        <v>48271.644894769997</v>
      </c>
      <c r="F46" s="296">
        <f t="shared" si="5"/>
        <v>475.13906558000008</v>
      </c>
      <c r="G46" s="296">
        <f t="shared" si="5"/>
        <v>1850.3429543199998</v>
      </c>
      <c r="H46" s="296">
        <f t="shared" si="5"/>
        <v>2270.23320767</v>
      </c>
      <c r="I46" s="296">
        <f t="shared" si="5"/>
        <v>36.453869890000007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5.8003135600000002</v>
      </c>
      <c r="R46" s="296">
        <f t="shared" si="5"/>
        <v>0.1243139</v>
      </c>
      <c r="S46" s="296">
        <f t="shared" si="5"/>
        <v>0</v>
      </c>
      <c r="T46" s="296">
        <f t="shared" si="5"/>
        <v>12.012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0.30867889999999998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74205.533838130068</v>
      </c>
      <c r="AK46" s="296">
        <f t="shared" si="5"/>
        <v>0</v>
      </c>
      <c r="AL46" s="296">
        <f t="shared" si="5"/>
        <v>0.17991804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582.57395856999995</v>
      </c>
      <c r="AS46" s="296">
        <f>+SUM(AS42,AS25,AS18,AS44)</f>
        <v>115737.60470129503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115737.60470129503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2019-10-01T14:38:50Z</dcterms:created>
  <dcterms:modified xsi:type="dcterms:W3CDTF">2019-10-01T14:38:50Z</dcterms:modified>
  <cp:category/>
</cp:coreProperties>
</file>