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AS19" i="2" s="1"/>
  <c r="F18" i="2"/>
  <c r="G18" i="2"/>
  <c r="H18" i="2"/>
  <c r="I18" i="2"/>
  <c r="AS18" i="2" s="1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AS25" i="2" s="1"/>
  <c r="AS26" i="19" s="1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AS32" i="2" s="1"/>
  <c r="G32" i="2"/>
  <c r="H32" i="2"/>
  <c r="I32" i="2"/>
  <c r="J32" i="2"/>
  <c r="J42" i="2" s="1"/>
  <c r="K32" i="2"/>
  <c r="L32" i="2"/>
  <c r="M32" i="2"/>
  <c r="N32" i="2"/>
  <c r="O32" i="2"/>
  <c r="P32" i="2"/>
  <c r="Q32" i="2"/>
  <c r="R32" i="2"/>
  <c r="R42" i="2" s="1"/>
  <c r="S32" i="2"/>
  <c r="T32" i="2"/>
  <c r="U32" i="2"/>
  <c r="V32" i="2"/>
  <c r="W32" i="2"/>
  <c r="X32" i="2"/>
  <c r="Y32" i="2"/>
  <c r="Z32" i="2"/>
  <c r="Z42" i="2" s="1"/>
  <c r="AA32" i="2"/>
  <c r="AB32" i="2"/>
  <c r="AC32" i="2"/>
  <c r="AD32" i="2"/>
  <c r="AE32" i="2"/>
  <c r="AF32" i="2"/>
  <c r="AG32" i="2"/>
  <c r="AH32" i="2"/>
  <c r="AH42" i="2" s="1"/>
  <c r="AI32" i="2"/>
  <c r="AJ32" i="2"/>
  <c r="AK32" i="2"/>
  <c r="AL32" i="2"/>
  <c r="AM32" i="2"/>
  <c r="AN32" i="2"/>
  <c r="AO32" i="2"/>
  <c r="AP32" i="2"/>
  <c r="AP42" i="2" s="1"/>
  <c r="AQ32" i="2"/>
  <c r="AR32" i="2"/>
  <c r="AS36" i="2"/>
  <c r="AS37" i="2"/>
  <c r="AS38" i="2"/>
  <c r="D39" i="2"/>
  <c r="AS39" i="2" s="1"/>
  <c r="E39" i="2"/>
  <c r="F39" i="2"/>
  <c r="F42" i="2" s="1"/>
  <c r="G39" i="2"/>
  <c r="G42" i="2" s="1"/>
  <c r="H39" i="2"/>
  <c r="H42" i="2" s="1"/>
  <c r="I39" i="2"/>
  <c r="J39" i="2"/>
  <c r="K39" i="2"/>
  <c r="L39" i="2"/>
  <c r="L42" i="2" s="1"/>
  <c r="M39" i="2"/>
  <c r="N39" i="2"/>
  <c r="N42" i="2" s="1"/>
  <c r="O39" i="2"/>
  <c r="O42" i="2" s="1"/>
  <c r="P39" i="2"/>
  <c r="P42" i="2" s="1"/>
  <c r="Q39" i="2"/>
  <c r="R39" i="2"/>
  <c r="S39" i="2"/>
  <c r="T39" i="2"/>
  <c r="T42" i="2" s="1"/>
  <c r="U39" i="2"/>
  <c r="V39" i="2"/>
  <c r="V42" i="2" s="1"/>
  <c r="W39" i="2"/>
  <c r="W42" i="2" s="1"/>
  <c r="X39" i="2"/>
  <c r="X42" i="2" s="1"/>
  <c r="Y39" i="2"/>
  <c r="Z39" i="2"/>
  <c r="AA39" i="2"/>
  <c r="AB39" i="2"/>
  <c r="AB42" i="2" s="1"/>
  <c r="AC39" i="2"/>
  <c r="AD39" i="2"/>
  <c r="AD42" i="2" s="1"/>
  <c r="AE39" i="2"/>
  <c r="AE42" i="2" s="1"/>
  <c r="AF39" i="2"/>
  <c r="AF42" i="2" s="1"/>
  <c r="AG39" i="2"/>
  <c r="AH39" i="2"/>
  <c r="AI39" i="2"/>
  <c r="AJ39" i="2"/>
  <c r="AJ42" i="2" s="1"/>
  <c r="AK39" i="2"/>
  <c r="AL39" i="2"/>
  <c r="AL42" i="2" s="1"/>
  <c r="AM39" i="2"/>
  <c r="AN39" i="2"/>
  <c r="AN42" i="2" s="1"/>
  <c r="AO39" i="2"/>
  <c r="AP39" i="2"/>
  <c r="AQ39" i="2"/>
  <c r="AR39" i="2"/>
  <c r="AR42" i="2" s="1"/>
  <c r="AS40" i="2"/>
  <c r="E42" i="2"/>
  <c r="E46" i="2" s="1"/>
  <c r="E47" i="19" s="1"/>
  <c r="I42" i="2"/>
  <c r="K42" i="2"/>
  <c r="K46" i="2" s="1"/>
  <c r="K47" i="19" s="1"/>
  <c r="M42" i="2"/>
  <c r="M46" i="2" s="1"/>
  <c r="M47" i="19" s="1"/>
  <c r="Q42" i="2"/>
  <c r="S42" i="2"/>
  <c r="S46" i="2" s="1"/>
  <c r="S47" i="19" s="1"/>
  <c r="U42" i="2"/>
  <c r="U46" i="2" s="1"/>
  <c r="U47" i="19" s="1"/>
  <c r="Y42" i="2"/>
  <c r="AA42" i="2"/>
  <c r="AA46" i="2" s="1"/>
  <c r="AA47" i="19" s="1"/>
  <c r="AC42" i="2"/>
  <c r="AC46" i="2" s="1"/>
  <c r="AC47" i="19" s="1"/>
  <c r="AG42" i="2"/>
  <c r="AI42" i="2"/>
  <c r="AI46" i="2" s="1"/>
  <c r="AI47" i="19" s="1"/>
  <c r="AK42" i="2"/>
  <c r="AK46" i="2" s="1"/>
  <c r="AK47" i="19" s="1"/>
  <c r="AM42" i="2"/>
  <c r="AO42" i="2"/>
  <c r="AQ42" i="2"/>
  <c r="AQ46" i="2" s="1"/>
  <c r="AQ47" i="19" s="1"/>
  <c r="I46" i="2"/>
  <c r="Q46" i="2"/>
  <c r="Y46" i="2"/>
  <c r="AG46" i="2"/>
  <c r="AM46" i="2"/>
  <c r="AO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I43" i="19"/>
  <c r="K43" i="19"/>
  <c r="M43" i="19"/>
  <c r="Q43" i="19"/>
  <c r="S43" i="19"/>
  <c r="U43" i="19"/>
  <c r="Y43" i="19"/>
  <c r="AA43" i="19"/>
  <c r="AC43" i="19"/>
  <c r="AG43" i="19"/>
  <c r="AI43" i="19"/>
  <c r="AK43" i="19"/>
  <c r="AM43" i="19"/>
  <c r="AO43" i="19"/>
  <c r="AQ43" i="19"/>
  <c r="I47" i="19"/>
  <c r="Q47" i="19"/>
  <c r="Y47" i="19"/>
  <c r="AG47" i="19"/>
  <c r="AM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H18" i="42"/>
  <c r="H19" i="42" s="1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F33" i="42" s="1"/>
  <c r="G32" i="42"/>
  <c r="G33" i="42" s="1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2" i="42" s="1"/>
  <c r="E47" i="42" s="1"/>
  <c r="E48" i="42" s="1"/>
  <c r="G39" i="42"/>
  <c r="G42" i="42" s="1"/>
  <c r="G47" i="42" s="1"/>
  <c r="G48" i="42" s="1"/>
  <c r="H39" i="42"/>
  <c r="I39" i="42"/>
  <c r="J39" i="42"/>
  <c r="K39" i="42"/>
  <c r="K42" i="42" s="1"/>
  <c r="K47" i="42" s="1"/>
  <c r="K48" i="42" s="1"/>
  <c r="L39" i="42"/>
  <c r="L40" i="42" s="1"/>
  <c r="M39" i="42"/>
  <c r="M42" i="42" s="1"/>
  <c r="M47" i="42" s="1"/>
  <c r="O39" i="42"/>
  <c r="O42" i="42" s="1"/>
  <c r="O47" i="42" s="1"/>
  <c r="P39" i="42"/>
  <c r="Q39" i="42"/>
  <c r="R39" i="42"/>
  <c r="S39" i="42"/>
  <c r="S42" i="42" s="1"/>
  <c r="S47" i="42" s="1"/>
  <c r="T39" i="42"/>
  <c r="T42" i="42" s="1"/>
  <c r="T47" i="42" s="1"/>
  <c r="U39" i="42"/>
  <c r="U42" i="42" s="1"/>
  <c r="U47" i="42" s="1"/>
  <c r="W39" i="42"/>
  <c r="W42" i="42" s="1"/>
  <c r="W47" i="42" s="1"/>
  <c r="X39" i="42"/>
  <c r="Y39" i="42"/>
  <c r="Z39" i="42"/>
  <c r="AA39" i="42"/>
  <c r="AA42" i="42" s="1"/>
  <c r="AA47" i="42" s="1"/>
  <c r="AB39" i="42"/>
  <c r="AB42" i="42" s="1"/>
  <c r="AB47" i="42" s="1"/>
  <c r="AC39" i="42"/>
  <c r="AC42" i="42" s="1"/>
  <c r="AC47" i="42" s="1"/>
  <c r="AE39" i="42"/>
  <c r="AE42" i="42" s="1"/>
  <c r="AE47" i="42" s="1"/>
  <c r="AF39" i="42"/>
  <c r="AG39" i="42"/>
  <c r="AH39" i="42"/>
  <c r="AI39" i="42"/>
  <c r="AI42" i="42" s="1"/>
  <c r="AI47" i="42" s="1"/>
  <c r="AJ39" i="42"/>
  <c r="AJ42" i="42" s="1"/>
  <c r="AJ47" i="42" s="1"/>
  <c r="AK39" i="42"/>
  <c r="AK42" i="42" s="1"/>
  <c r="AK47" i="42" s="1"/>
  <c r="AM39" i="42"/>
  <c r="AM42" i="42" s="1"/>
  <c r="AM47" i="42" s="1"/>
  <c r="AN39" i="42"/>
  <c r="AO39" i="42"/>
  <c r="AP39" i="42"/>
  <c r="AQ39" i="42"/>
  <c r="AQ42" i="42" s="1"/>
  <c r="AQ47" i="42" s="1"/>
  <c r="AR39" i="42"/>
  <c r="AR42" i="42" s="1"/>
  <c r="AR47" i="42" s="1"/>
  <c r="D40" i="42"/>
  <c r="G40" i="42"/>
  <c r="H40" i="42"/>
  <c r="I40" i="42"/>
  <c r="J40" i="42"/>
  <c r="K40" i="42"/>
  <c r="H42" i="42"/>
  <c r="I42" i="42"/>
  <c r="I47" i="42" s="1"/>
  <c r="I48" i="42" s="1"/>
  <c r="J42" i="42"/>
  <c r="J47" i="42" s="1"/>
  <c r="J48" i="42" s="1"/>
  <c r="P42" i="42"/>
  <c r="Q42" i="42"/>
  <c r="Q47" i="42" s="1"/>
  <c r="R42" i="42"/>
  <c r="R47" i="42" s="1"/>
  <c r="X42" i="42"/>
  <c r="Y42" i="42"/>
  <c r="Y47" i="42" s="1"/>
  <c r="Z42" i="42"/>
  <c r="Z47" i="42" s="1"/>
  <c r="AF42" i="42"/>
  <c r="AG42" i="42"/>
  <c r="AG47" i="42" s="1"/>
  <c r="AH42" i="42"/>
  <c r="AH47" i="42" s="1"/>
  <c r="AN42" i="42"/>
  <c r="AO42" i="42"/>
  <c r="AO47" i="42" s="1"/>
  <c r="AP42" i="42"/>
  <c r="AP47" i="42" s="1"/>
  <c r="H47" i="42"/>
  <c r="H48" i="42" s="1"/>
  <c r="P47" i="42"/>
  <c r="X47" i="42"/>
  <c r="AF47" i="42"/>
  <c r="AN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18" i="43" s="1"/>
  <c r="N18" i="14"/>
  <c r="O18" i="14"/>
  <c r="O18" i="43" s="1"/>
  <c r="M19" i="14"/>
  <c r="M21" i="14" s="1"/>
  <c r="N19" i="14"/>
  <c r="N19" i="43" s="1"/>
  <c r="O19" i="14"/>
  <c r="M20" i="14"/>
  <c r="N20" i="14"/>
  <c r="O20" i="14"/>
  <c r="O20" i="43" s="1"/>
  <c r="D21" i="14"/>
  <c r="E21" i="14"/>
  <c r="E21" i="43" s="1"/>
  <c r="F21" i="14"/>
  <c r="F23" i="28" s="1"/>
  <c r="G21" i="14"/>
  <c r="G21" i="43" s="1"/>
  <c r="H21" i="14"/>
  <c r="H23" i="28" s="1"/>
  <c r="I21" i="14"/>
  <c r="J21" i="14"/>
  <c r="K21" i="14"/>
  <c r="K21" i="43" s="1"/>
  <c r="L21" i="14"/>
  <c r="O21" i="14"/>
  <c r="O21" i="43" s="1"/>
  <c r="M25" i="14"/>
  <c r="N25" i="14"/>
  <c r="O25" i="14"/>
  <c r="M26" i="14"/>
  <c r="P28" i="28" s="1"/>
  <c r="N26" i="14"/>
  <c r="O26" i="14"/>
  <c r="R28" i="28" s="1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N28" i="14" s="1"/>
  <c r="Q30" i="28" s="1"/>
  <c r="I28" i="14"/>
  <c r="J28" i="14"/>
  <c r="L30" i="28" s="1"/>
  <c r="K28" i="14"/>
  <c r="M30" i="28" s="1"/>
  <c r="L28" i="14"/>
  <c r="M32" i="14"/>
  <c r="P34" i="28" s="1"/>
  <c r="N32" i="14"/>
  <c r="Q34" i="28" s="1"/>
  <c r="O32" i="14"/>
  <c r="R34" i="28" s="1"/>
  <c r="M33" i="14"/>
  <c r="N33" i="14"/>
  <c r="Q35" i="28" s="1"/>
  <c r="O33" i="14"/>
  <c r="M34" i="14"/>
  <c r="N34" i="14"/>
  <c r="O34" i="14"/>
  <c r="D35" i="14"/>
  <c r="D37" i="28" s="1"/>
  <c r="E35" i="14"/>
  <c r="E37" i="28" s="1"/>
  <c r="F35" i="14"/>
  <c r="F37" i="28" s="1"/>
  <c r="G35" i="14"/>
  <c r="H35" i="14"/>
  <c r="I35" i="14"/>
  <c r="J37" i="28" s="1"/>
  <c r="J35" i="14"/>
  <c r="K35" i="14"/>
  <c r="M37" i="28" s="1"/>
  <c r="L35" i="14"/>
  <c r="N37" i="28" s="1"/>
  <c r="M35" i="14"/>
  <c r="P37" i="28" s="1"/>
  <c r="P16" i="28"/>
  <c r="Q16" i="28"/>
  <c r="A5" i="14" s="1"/>
  <c r="R16" i="28"/>
  <c r="G20" i="28"/>
  <c r="K20" i="28"/>
  <c r="O20" i="28"/>
  <c r="Q20" i="28"/>
  <c r="G21" i="28"/>
  <c r="K21" i="28"/>
  <c r="O21" i="28"/>
  <c r="P21" i="28"/>
  <c r="R21" i="28"/>
  <c r="G22" i="28"/>
  <c r="K22" i="28"/>
  <c r="O22" i="28"/>
  <c r="P22" i="28"/>
  <c r="Q22" i="28"/>
  <c r="R22" i="28"/>
  <c r="D23" i="28"/>
  <c r="I23" i="28"/>
  <c r="J23" i="28"/>
  <c r="L23" i="28"/>
  <c r="N23" i="28"/>
  <c r="G27" i="28"/>
  <c r="K27" i="28"/>
  <c r="O27" i="28"/>
  <c r="Q27" i="28"/>
  <c r="R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N30" i="28"/>
  <c r="O30" i="28"/>
  <c r="G34" i="28"/>
  <c r="K34" i="28"/>
  <c r="O34" i="28"/>
  <c r="G35" i="28"/>
  <c r="K35" i="28"/>
  <c r="O35" i="28"/>
  <c r="P35" i="28"/>
  <c r="R35" i="28"/>
  <c r="G36" i="28"/>
  <c r="K36" i="28"/>
  <c r="O36" i="28"/>
  <c r="P36" i="28"/>
  <c r="G37" i="28"/>
  <c r="H37" i="28"/>
  <c r="I37" i="28"/>
  <c r="K37" i="28"/>
  <c r="L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D19" i="43"/>
  <c r="E19" i="43"/>
  <c r="F19" i="43"/>
  <c r="G19" i="43"/>
  <c r="H19" i="43"/>
  <c r="I19" i="43"/>
  <c r="J19" i="43"/>
  <c r="K19" i="43"/>
  <c r="L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H21" i="43"/>
  <c r="I21" i="43"/>
  <c r="J21" i="43"/>
  <c r="L21" i="43"/>
  <c r="G23" i="28" l="1"/>
  <c r="AS19" i="19"/>
  <c r="AS18" i="42"/>
  <c r="AD46" i="2"/>
  <c r="AD47" i="19" s="1"/>
  <c r="AD43" i="19"/>
  <c r="N46" i="2"/>
  <c r="N47" i="19" s="1"/>
  <c r="N43" i="19"/>
  <c r="AP43" i="19"/>
  <c r="AP46" i="2"/>
  <c r="AP47" i="19" s="1"/>
  <c r="Z43" i="19"/>
  <c r="Z46" i="2"/>
  <c r="Z47" i="19" s="1"/>
  <c r="R43" i="19"/>
  <c r="R46" i="2"/>
  <c r="R47" i="19" s="1"/>
  <c r="AR46" i="2"/>
  <c r="AR47" i="19" s="1"/>
  <c r="AR43" i="19"/>
  <c r="AJ46" i="2"/>
  <c r="AJ47" i="19" s="1"/>
  <c r="AJ43" i="19"/>
  <c r="AB46" i="2"/>
  <c r="AB47" i="19" s="1"/>
  <c r="AB43" i="19"/>
  <c r="T46" i="2"/>
  <c r="T47" i="19" s="1"/>
  <c r="T43" i="19"/>
  <c r="L46" i="2"/>
  <c r="L47" i="19" s="1"/>
  <c r="L43" i="19"/>
  <c r="O23" i="28"/>
  <c r="AS40" i="19"/>
  <c r="AS41" i="19"/>
  <c r="AS39" i="42"/>
  <c r="AL46" i="2"/>
  <c r="AL47" i="19" s="1"/>
  <c r="AL43" i="19"/>
  <c r="V46" i="2"/>
  <c r="V47" i="19" s="1"/>
  <c r="V43" i="19"/>
  <c r="F46" i="2"/>
  <c r="F47" i="19" s="1"/>
  <c r="F43" i="19"/>
  <c r="AH43" i="19"/>
  <c r="AH46" i="2"/>
  <c r="AH47" i="19" s="1"/>
  <c r="J43" i="19"/>
  <c r="J46" i="2"/>
  <c r="J47" i="19" s="1"/>
  <c r="AS33" i="19"/>
  <c r="AS32" i="42"/>
  <c r="K23" i="28"/>
  <c r="AS20" i="19"/>
  <c r="A6" i="14"/>
  <c r="P27" i="28"/>
  <c r="P23" i="28"/>
  <c r="M21" i="43"/>
  <c r="AN43" i="19"/>
  <c r="AN46" i="2"/>
  <c r="AN47" i="19" s="1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M23" i="28"/>
  <c r="E23" i="28"/>
  <c r="P20" i="28"/>
  <c r="O35" i="14"/>
  <c r="L42" i="42"/>
  <c r="L47" i="42" s="1"/>
  <c r="L48" i="42" s="1"/>
  <c r="E40" i="42"/>
  <c r="AS33" i="2"/>
  <c r="AS34" i="19" s="1"/>
  <c r="Q21" i="28"/>
  <c r="N35" i="14"/>
  <c r="AL39" i="42"/>
  <c r="AL42" i="42" s="1"/>
  <c r="AL47" i="42" s="1"/>
  <c r="AD39" i="42"/>
  <c r="AD42" i="42" s="1"/>
  <c r="AD47" i="42" s="1"/>
  <c r="V39" i="42"/>
  <c r="V42" i="42" s="1"/>
  <c r="V47" i="42" s="1"/>
  <c r="N39" i="42"/>
  <c r="N42" i="42" s="1"/>
  <c r="N47" i="42" s="1"/>
  <c r="F39" i="42"/>
  <c r="D42" i="2"/>
  <c r="N21" i="14"/>
  <c r="M19" i="43"/>
  <c r="R23" i="28"/>
  <c r="F21" i="43"/>
  <c r="R20" i="28"/>
  <c r="AS42" i="42" l="1"/>
  <c r="AS47" i="42" s="1"/>
  <c r="Q23" i="28"/>
  <c r="E8" i="27" s="1"/>
  <c r="N21" i="43"/>
  <c r="Q37" i="28"/>
  <c r="Q36" i="28"/>
  <c r="A3" i="14" s="1"/>
  <c r="F40" i="42"/>
  <c r="F42" i="42"/>
  <c r="F47" i="42" s="1"/>
  <c r="F48" i="42" s="1"/>
  <c r="R37" i="28"/>
  <c r="R36" i="28"/>
  <c r="A4" i="14"/>
  <c r="D46" i="2"/>
  <c r="D47" i="19" s="1"/>
  <c r="D43" i="19"/>
  <c r="A5" i="2" s="1"/>
  <c r="AS42" i="2"/>
  <c r="AS47" i="2"/>
  <c r="T16" i="28" l="1"/>
  <c r="AS46" i="2"/>
  <c r="AS47" i="19" s="1"/>
  <c r="A7" i="2" s="1"/>
  <c r="AS43" i="19"/>
  <c r="A3" i="2" l="1"/>
  <c r="E5" i="27"/>
  <c r="E6" i="27"/>
  <c r="AS48" i="19"/>
  <c r="A6" i="2" s="1"/>
</calcChain>
</file>

<file path=xl/sharedStrings.xml><?xml version="1.0" encoding="utf-8"?>
<sst xmlns="http://schemas.openxmlformats.org/spreadsheetml/2006/main" count="937" uniqueCount="383">
  <si>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</si>
  <si>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</si>
  <si>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</si>
  <si>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</si>
  <si>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</si>
  <si>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</si>
  <si>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</si>
  <si>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</si>
  <si>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</si>
  <si>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</si>
  <si>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</si>
  <si>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</si>
  <si>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</si>
  <si>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</si>
  <si>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</si>
  <si>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</si>
  <si>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</si>
  <si>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</si>
  <si>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</si>
  <si>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</si>
  <si>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</si>
  <si>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</si>
  <si>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</si>
  <si>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</si>
  <si>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</si>
  <si>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</si>
  <si>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</si>
  <si>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</si>
  <si>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</si>
  <si>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</si>
  <si>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</si>
  <si>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</si>
  <si>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</si>
  <si>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</si>
  <si>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</si>
  <si>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</si>
  <si>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</si>
  <si>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</si>
  <si>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</si>
  <si>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</si>
  <si>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</si>
  <si>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</si>
  <si>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</si>
  <si>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</si>
  <si>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</si>
  <si>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</si>
  <si>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</si>
  <si>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</si>
  <si>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</si>
  <si>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</si>
  <si>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</si>
  <si>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</si>
  <si>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</si>
  <si>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</si>
  <si>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</si>
  <si>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</si>
  <si>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</si>
  <si>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</si>
  <si>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</si>
  <si>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</si>
  <si>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</si>
  <si>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</si>
  <si>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</si>
  <si>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</si>
  <si>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</si>
  <si>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</si>
  <si>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</si>
  <si>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</si>
  <si>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</si>
  <si>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</si>
  <si>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</si>
  <si>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</si>
  <si>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</si>
  <si>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</si>
  <si>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</si>
  <si>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</si>
  <si>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</si>
  <si>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</si>
  <si>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</si>
  <si>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</si>
  <si>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</si>
  <si>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</si>
  <si>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</si>
  <si>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</si>
  <si>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</si>
  <si>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</si>
  <si>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</si>
  <si>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</si>
  <si>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</si>
  <si>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</si>
  <si>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</si>
  <si>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</si>
  <si>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</si>
  <si>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</si>
  <si>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</si>
  <si>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</si>
  <si>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</si>
  <si>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</si>
  <si>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</si>
  <si>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</si>
  <si>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</si>
  <si>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</si>
  <si>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</si>
  <si>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</si>
  <si>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</si>
  <si>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</si>
  <si>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</si>
  <si>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</si>
  <si>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</si>
  <si>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</si>
  <si>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</si>
  <si>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</si>
  <si>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</si>
  <si>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</si>
  <si>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</si>
  <si>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</si>
  <si>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</si>
  <si>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</si>
  <si>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</si>
  <si>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</si>
  <si>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</si>
  <si>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</si>
  <si>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</si>
  <si>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</si>
  <si>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</si>
  <si>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</si>
  <si>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</si>
  <si>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</si>
  <si>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</si>
  <si>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</si>
  <si>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</si>
  <si>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</si>
  <si>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</si>
  <si>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</si>
  <si>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</si>
  <si>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</si>
  <si>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</si>
  <si>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</si>
  <si>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</si>
  <si>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</si>
  <si>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</si>
  <si>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</si>
  <si>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</si>
  <si>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</si>
  <si>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</si>
  <si>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</si>
  <si>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</si>
  <si>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</si>
  <si>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</si>
  <si>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</si>
  <si>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</si>
  <si>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</si>
  <si>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</si>
  <si>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</si>
  <si>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</si>
  <si>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</si>
  <si>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</si>
  <si>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</si>
  <si>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</si>
  <si>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</si>
  <si>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</si>
  <si>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</si>
  <si>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</si>
  <si>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</si>
  <si>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</si>
  <si>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</si>
  <si>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</si>
  <si>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</si>
  <si>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</si>
  <si>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</si>
  <si>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</si>
  <si>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</si>
  <si>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</si>
  <si>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</si>
  <si>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</si>
  <si>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</si>
  <si>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</si>
  <si>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</si>
  <si>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</si>
  <si>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</si>
  <si>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</si>
  <si>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</si>
  <si>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</si>
  <si>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</si>
  <si>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</si>
  <si>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</si>
  <si>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</si>
  <si>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</si>
  <si>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</si>
  <si>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</si>
  <si>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</si>
  <si>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</si>
  <si>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</si>
  <si>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</si>
  <si>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</si>
  <si>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</si>
  <si>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</si>
  <si>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</si>
  <si>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</si>
  <si>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</si>
  <si>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</si>
  <si>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</si>
  <si>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</si>
  <si>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</si>
  <si>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</si>
  <si>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</si>
  <si>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</si>
  <si>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марта  2008 года </t>
  </si>
  <si>
    <t>Nominal or notional principal amounts outstanding at end-March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</si>
  <si>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</si>
  <si>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</si>
  <si>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</si>
  <si>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</si>
  <si>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</si>
  <si>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</si>
  <si>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</si>
  <si>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</si>
  <si>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</si>
  <si>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</si>
  <si>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</si>
  <si>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</si>
  <si>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</si>
  <si>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</si>
  <si>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</si>
  <si>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</si>
  <si>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</si>
  <si>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</si>
  <si>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</si>
  <si>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</si>
  <si>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</si>
  <si>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</si>
  <si>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</si>
  <si>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САМАРСКАЯ ОБЛАСТЬ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</si>
  <si>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</si>
  <si>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</si>
  <si>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</si>
  <si>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</si>
  <si>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</si>
  <si>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</si>
  <si>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"ВНЕШЭКОНОМБАНК"</t>
  </si>
  <si>
    <t>1000</t>
  </si>
  <si>
    <t>ОАО БАНК ВТБ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</si>
  <si>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</si>
  <si>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</si>
  <si>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</si>
  <si>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</si>
  <si>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</si>
  <si>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</si>
  <si>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</si>
  <si>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</si>
  <si>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</si>
  <si>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</si>
  <si>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</si>
  <si>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</si>
  <si>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</si>
  <si>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</si>
  <si>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</si>
  <si>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</si>
  <si>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</si>
  <si>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</si>
  <si>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</si>
  <si>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</si>
  <si>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</si>
  <si>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</si>
  <si>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</si>
  <si>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</si>
  <si>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</si>
  <si>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</si>
  <si>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</si>
  <si>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</si>
  <si>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</si>
  <si>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</si>
  <si>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</si>
  <si>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</si>
  <si>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</si>
  <si>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</si>
  <si>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</si>
  <si>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</si>
  <si>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</si>
  <si>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</si>
  <si>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</si>
  <si>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</si>
  <si>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</si>
  <si>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</si>
  <si>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</si>
  <si>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</si>
  <si>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</si>
  <si>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</si>
  <si>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</si>
  <si>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</si>
  <si>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</si>
  <si>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</si>
  <si>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</si>
  <si>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</si>
  <si>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</si>
  <si>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</si>
  <si>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</si>
  <si>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</si>
  <si>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</si>
  <si>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</si>
  <si>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</si>
  <si>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</si>
  <si>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</si>
  <si>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</si>
  <si>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</si>
  <si>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</si>
  <si>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</si>
  <si>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</si>
  <si>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</si>
  <si>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</si>
  <si>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</si>
  <si>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</si>
  <si>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</si>
  <si>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</si>
  <si>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</si>
  <si>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</si>
  <si>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</si>
  <si>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</si>
  <si>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</si>
  <si>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</si>
  <si>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</si>
  <si>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</si>
  <si>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</si>
  <si>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</si>
  <si>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</si>
  <si>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</si>
  <si>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</si>
  <si>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</si>
  <si>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</si>
  <si>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</si>
  <si>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</si>
  <si>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</si>
  <si>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</si>
  <si>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</si>
  <si>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</si>
  <si>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</si>
  <si>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</si>
  <si>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</si>
  <si>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</si>
  <si>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</si>
  <si>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</si>
  <si>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</si>
  <si>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</si>
  <si>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</si>
  <si>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</si>
  <si>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</si>
  <si>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</si>
  <si>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</si>
  <si>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</si>
  <si>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</si>
  <si>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</si>
  <si>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</si>
  <si>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</si>
  <si>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</si>
  <si>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</si>
  <si>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</si>
  <si>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</si>
  <si>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</si>
  <si>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</si>
  <si>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</si>
  <si>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</si>
  <si>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</si>
  <si>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</si>
  <si>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</si>
  <si>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</si>
  <si>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</si>
  <si>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</si>
  <si>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</si>
  <si>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</si>
  <si>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</si>
  <si>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</si>
  <si>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</si>
  <si>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</si>
  <si>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</si>
  <si>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</si>
  <si>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</si>
  <si>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1000/34</t>
  </si>
  <si>
    <t>ФИЛИАЛ ОАО БАНК ВТБ В Г.ВЛАДИВОСТОКЕ</t>
  </si>
  <si>
    <t>ПРИМОРСКИЙ КРАЙ</t>
  </si>
  <si>
    <t>1680/1</t>
  </si>
  <si>
    <t>МФ ЗАО "КАЛИОН РУСБАНК"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</si>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</sst>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220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235</v>
      </c>
    </row>
    <row r="15" spans="1:4">
      <c r="A15">
        <v>12</v>
      </c>
      <c r="B15" s="438" t="s">
        <v>236</v>
      </c>
      <c r="C15" s="439" t="s">
        <v>237</v>
      </c>
      <c r="D15" s="439" t="s">
        <v>220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235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220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220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266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281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220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232</v>
      </c>
    </row>
    <row r="53" spans="1:4">
      <c r="A53">
        <v>50</v>
      </c>
      <c r="B53" s="438" t="s">
        <v>314</v>
      </c>
      <c r="C53" s="439" t="s">
        <v>315</v>
      </c>
      <c r="D53" s="439" t="s">
        <v>232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220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235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220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378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22463.401294079969</v>
      </c>
      <c r="E18" s="315">
        <v>10091.15698344</v>
      </c>
      <c r="F18" s="315">
        <v>88.495888050000019</v>
      </c>
      <c r="G18" s="315">
        <v>632.80703046000008</v>
      </c>
      <c r="H18" s="315">
        <v>503.86407208000003</v>
      </c>
      <c r="I18" s="315">
        <v>0</v>
      </c>
      <c r="J18" s="315">
        <v>634.83972145999996</v>
      </c>
      <c r="K18" s="315">
        <v>182.25066806000001</v>
      </c>
      <c r="L18" s="316">
        <v>0</v>
      </c>
      <c r="M18" s="297">
        <f t="shared" ref="M18:O20" si="0">+SUM(D18,G18,J18)</f>
        <v>23731.048045999971</v>
      </c>
      <c r="N18" s="297">
        <f>+SUM(E18,H18,K18)</f>
        <v>10777.271723579999</v>
      </c>
      <c r="O18" s="297">
        <f>+SUM(F18,I18,L18)</f>
        <v>88.495888050000019</v>
      </c>
    </row>
    <row r="19" spans="1:15" s="17" customFormat="1" ht="18" customHeight="1">
      <c r="A19" s="24"/>
      <c r="B19" s="51" t="s">
        <v>106</v>
      </c>
      <c r="C19" s="25"/>
      <c r="D19" s="315">
        <v>86411.893740990126</v>
      </c>
      <c r="E19" s="315">
        <v>21245.586715559974</v>
      </c>
      <c r="F19" s="315">
        <v>78.691094430000007</v>
      </c>
      <c r="G19" s="315">
        <v>695.19270381999991</v>
      </c>
      <c r="H19" s="315">
        <v>448.25945918999997</v>
      </c>
      <c r="I19" s="315">
        <v>0</v>
      </c>
      <c r="J19" s="315">
        <v>850.26472020999995</v>
      </c>
      <c r="K19" s="315">
        <v>603.35157691999996</v>
      </c>
      <c r="L19" s="316">
        <v>0</v>
      </c>
      <c r="M19" s="297">
        <f t="shared" si="0"/>
        <v>87957.351165020125</v>
      </c>
      <c r="N19" s="297">
        <f>+SUM(E19,H19,K19)</f>
        <v>22297.197751669974</v>
      </c>
      <c r="O19" s="297">
        <f>+SUM(F19,I19,L19)</f>
        <v>78.691094430000007</v>
      </c>
    </row>
    <row r="20" spans="1:15" s="17" customFormat="1" ht="18" customHeight="1">
      <c r="A20" s="20"/>
      <c r="B20" s="51" t="s">
        <v>107</v>
      </c>
      <c r="C20" s="25"/>
      <c r="D20" s="315">
        <v>6208.2124264799977</v>
      </c>
      <c r="E20" s="315">
        <v>1621.8244976849996</v>
      </c>
      <c r="F20" s="315">
        <v>0</v>
      </c>
      <c r="G20" s="315">
        <v>1345.45196779</v>
      </c>
      <c r="H20" s="315">
        <v>307.78508306999998</v>
      </c>
      <c r="I20" s="315">
        <v>5.9465367400000009</v>
      </c>
      <c r="J20" s="315">
        <v>971.20181727000022</v>
      </c>
      <c r="K20" s="315">
        <v>11.147626539999999</v>
      </c>
      <c r="L20" s="316">
        <v>3.00045926</v>
      </c>
      <c r="M20" s="297">
        <f t="shared" si="0"/>
        <v>8524.8662115399984</v>
      </c>
      <c r="N20" s="297">
        <f t="shared" si="0"/>
        <v>1940.7572072949995</v>
      </c>
      <c r="O20" s="297">
        <f t="shared" si="0"/>
        <v>8.9469960000000004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115083.50746155009</v>
      </c>
      <c r="E21" s="296">
        <f t="shared" ref="E21:K21" si="1">+SUM(E18:E20)</f>
        <v>32958.568196684973</v>
      </c>
      <c r="F21" s="296">
        <f t="shared" si="1"/>
        <v>167.18698248000004</v>
      </c>
      <c r="G21" s="296">
        <f t="shared" si="1"/>
        <v>2673.45170207</v>
      </c>
      <c r="H21" s="296">
        <f t="shared" si="1"/>
        <v>1259.90861434</v>
      </c>
      <c r="I21" s="296">
        <f>+SUM(I18:I20)</f>
        <v>5.9465367400000009</v>
      </c>
      <c r="J21" s="296">
        <f>+SUM(J18:J20)</f>
        <v>2456.3062589400001</v>
      </c>
      <c r="K21" s="296">
        <f t="shared" si="1"/>
        <v>796.74987152000006</v>
      </c>
      <c r="L21" s="313">
        <f>+SUM(L18:L20)</f>
        <v>3.00045926</v>
      </c>
      <c r="M21" s="314">
        <f>+SUM(M18:M20)</f>
        <v>120213.26542256009</v>
      </c>
      <c r="N21" s="296">
        <f>+SUM(N18:N20)</f>
        <v>35015.22668254497</v>
      </c>
      <c r="O21" s="296">
        <f>+SUM(O18:O20)</f>
        <v>176.13397848000005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30350.55491482998</v>
      </c>
      <c r="E15" s="430">
        <f>OUT_1!E15</f>
        <v>4261.8561542899997</v>
      </c>
      <c r="F15" s="430">
        <f>OUT_1!F15</f>
        <v>715.32419164999988</v>
      </c>
      <c r="G15" s="430">
        <f>OUT_1!G15</f>
        <v>433.97152304000002</v>
      </c>
      <c r="H15" s="430">
        <f>OUT_1!H15</f>
        <v>55.444310829999999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2.5160399999999999E-2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4.29180472</v>
      </c>
      <c r="AI15" s="430">
        <f>OUT_1!AI15</f>
        <v>0</v>
      </c>
      <c r="AJ15" s="430">
        <f>OUT_1!AJ15</f>
        <v>29169.780302470012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50</v>
      </c>
      <c r="AR15" s="430">
        <f>OUT_1!AR15</f>
        <v>244.85996901000004</v>
      </c>
      <c r="AS15" s="430">
        <f>OUT_1!AS15</f>
        <v>32643.054165619997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105531.35929436996</v>
      </c>
      <c r="E16" s="430">
        <f>OUT_1!E16</f>
        <v>6078.3272417999979</v>
      </c>
      <c r="F16" s="430">
        <f>OUT_1!F16</f>
        <v>630.11246419000008</v>
      </c>
      <c r="G16" s="430">
        <f>OUT_1!G16</f>
        <v>712.02081856999985</v>
      </c>
      <c r="H16" s="430">
        <f>OUT_1!H16</f>
        <v>10.83779099</v>
      </c>
      <c r="I16" s="430">
        <f>OUT_1!I16</f>
        <v>5.8792369200000003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0.11658638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0.23273242000000002</v>
      </c>
      <c r="AE16" s="430">
        <f>OUT_1!AE16</f>
        <v>0.46180540999999997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102129.44288384005</v>
      </c>
      <c r="AK16" s="430">
        <f>OUT_1!AK16</f>
        <v>0</v>
      </c>
      <c r="AL16" s="430">
        <f>OUT_1!AL16</f>
        <v>0.22437675999999998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344.38728686000002</v>
      </c>
      <c r="AS16" s="430">
        <f>OUT_1!AS16</f>
        <v>107736.17155093999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5410.8792630999969</v>
      </c>
      <c r="E17" s="430">
        <f>OUT_1!E17</f>
        <v>2763.9393350099981</v>
      </c>
      <c r="F17" s="430">
        <f>OUT_1!F17</f>
        <v>0</v>
      </c>
      <c r="G17" s="430">
        <f>OUT_1!G17</f>
        <v>1.40139926</v>
      </c>
      <c r="H17" s="430">
        <f>OUT_1!H17</f>
        <v>3.3771650200000001</v>
      </c>
      <c r="I17" s="430">
        <f>OUT_1!I17</f>
        <v>5.8810735200000002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12.22267604</v>
      </c>
      <c r="AI17" s="430">
        <f>OUT_1!AI17</f>
        <v>0</v>
      </c>
      <c r="AJ17" s="430">
        <f>OUT_1!AJ17</f>
        <v>7445.6593199700001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7830.036924144998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141292.79347229996</v>
      </c>
      <c r="E18" s="430">
        <f>OUT_1!E18</f>
        <v>13104.122731099995</v>
      </c>
      <c r="F18" s="430">
        <f>OUT_1!F18</f>
        <v>1345.43665584</v>
      </c>
      <c r="G18" s="430">
        <f>OUT_1!G18</f>
        <v>1147.3937408699999</v>
      </c>
      <c r="H18" s="430">
        <f>OUT_1!H18</f>
        <v>69.659266840000001</v>
      </c>
      <c r="I18" s="430">
        <f>OUT_1!I18</f>
        <v>11.760310440000001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0.14174678000000002</v>
      </c>
      <c r="S18" s="430">
        <f>OUT_1!S18</f>
        <v>0</v>
      </c>
      <c r="T18" s="430">
        <f>OUT_1!T18</f>
        <v>0</v>
      </c>
      <c r="U18" s="430">
        <f>OUT_1!U18</f>
        <v>0.81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0.23273242000000002</v>
      </c>
      <c r="AE18" s="430">
        <f>OUT_1!AE18</f>
        <v>0.46180540999999997</v>
      </c>
      <c r="AF18" s="430">
        <f>OUT_1!AF18</f>
        <v>0</v>
      </c>
      <c r="AG18" s="430">
        <f>OUT_1!AG18</f>
        <v>0</v>
      </c>
      <c r="AH18" s="430">
        <f>OUT_1!AH18</f>
        <v>21.90548076</v>
      </c>
      <c r="AI18" s="430">
        <f>OUT_1!AI18</f>
        <v>0</v>
      </c>
      <c r="AJ18" s="430">
        <f>OUT_1!AJ18</f>
        <v>138744.88250628006</v>
      </c>
      <c r="AK18" s="430">
        <f>OUT_1!AK18</f>
        <v>0</v>
      </c>
      <c r="AL18" s="430">
        <f>OUT_1!AL18</f>
        <v>0.22437675999999998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605.96087224000007</v>
      </c>
      <c r="AS18" s="430">
        <f>OUT_1!AS18</f>
        <v>148209.26264070501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141292.79347229996</v>
      </c>
      <c r="E19" s="436">
        <f t="shared" si="0"/>
        <v>13104.122731099995</v>
      </c>
      <c r="F19" s="436">
        <f t="shared" si="0"/>
        <v>1345.43665584</v>
      </c>
      <c r="G19" s="436">
        <f t="shared" si="0"/>
        <v>1147.3937408699999</v>
      </c>
      <c r="H19" s="436">
        <f t="shared" si="0"/>
        <v>69.659266840000001</v>
      </c>
      <c r="I19" s="436">
        <f t="shared" si="0"/>
        <v>11.760310440000001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1075.4071447599999</v>
      </c>
      <c r="E29" s="430">
        <f>OUT_1!E29</f>
        <v>92.392964149999997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802.33541499000012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1136.67110254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901.80700672000012</v>
      </c>
      <c r="E30" s="430">
        <f>OUT_1!E30</f>
        <v>241.64515630999998</v>
      </c>
      <c r="F30" s="430">
        <f>OUT_1!F30</f>
        <v>96.462607090000006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845.27414857999997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1143.4521630299998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1031.7368418900001</v>
      </c>
      <c r="E31" s="430">
        <f>OUT_1!E31</f>
        <v>862.95532485000001</v>
      </c>
      <c r="F31" s="430">
        <f>OUT_1!F31</f>
        <v>20.058642020000004</v>
      </c>
      <c r="G31" s="430">
        <f>OUT_1!G31</f>
        <v>14.585485500000001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1389.0308809600001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1659.1835876100001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3008.9509933700001</v>
      </c>
      <c r="E32" s="430">
        <f>OUT_1!E32</f>
        <v>1196.99344531</v>
      </c>
      <c r="F32" s="430">
        <f>OUT_1!F32</f>
        <v>116.52124911000001</v>
      </c>
      <c r="G32" s="430">
        <f>OUT_1!G32</f>
        <v>342.37644051000001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3036.6404445300004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3939.3068531800004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3008.9509933700001</v>
      </c>
      <c r="E33" s="436">
        <f t="shared" si="1"/>
        <v>1196.99344531</v>
      </c>
      <c r="F33" s="436">
        <f t="shared" si="1"/>
        <v>116.52124911000001</v>
      </c>
      <c r="G33" s="436">
        <f t="shared" si="1"/>
        <v>342.37644051000001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637.80197305000002</v>
      </c>
      <c r="E36" s="430">
        <f>OUT_1!E36</f>
        <v>252.43089426</v>
      </c>
      <c r="F36" s="430">
        <f>OUT_1!F36</f>
        <v>0</v>
      </c>
      <c r="G36" s="430">
        <f>OUT_1!G36</f>
        <v>14.585485500000001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729.36242622999998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817.09038952000003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1430.9587508300001</v>
      </c>
      <c r="E37" s="430">
        <f>OUT_1!E37</f>
        <v>198.50564497000002</v>
      </c>
      <c r="F37" s="430">
        <f>OUT_1!F37</f>
        <v>99.980663499999991</v>
      </c>
      <c r="G37" s="430">
        <f>OUT_1!G37</f>
        <v>292.8359557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861.86204796000004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23.089531300000001</v>
      </c>
      <c r="AS37" s="430">
        <f>OUT_1!AS37</f>
        <v>1453.61629713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176.07349712000001</v>
      </c>
      <c r="E38" s="430">
        <f>OUT_1!E38</f>
        <v>809.27640596000003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985.34990307999999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985.3499030800001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2244.8342210000001</v>
      </c>
      <c r="E39" s="430">
        <f>OUT_1!E39</f>
        <v>1260.21294519</v>
      </c>
      <c r="F39" s="430">
        <f>OUT_1!F39</f>
        <v>99.980663499999991</v>
      </c>
      <c r="G39" s="430">
        <f>OUT_1!G39</f>
        <v>307.4214412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2576.5743772699998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23.089531300000001</v>
      </c>
      <c r="AS39" s="430">
        <f>OUT_1!AS39</f>
        <v>3256.0565897300003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1260.21294519</v>
      </c>
      <c r="F40" s="436">
        <f t="shared" si="2"/>
        <v>99.980663499999991</v>
      </c>
      <c r="G40" s="436">
        <f t="shared" si="2"/>
        <v>307.4214412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5253.7852143700002</v>
      </c>
      <c r="E42" s="430">
        <f t="shared" si="3"/>
        <v>2457.2063905</v>
      </c>
      <c r="F42" s="430">
        <f t="shared" si="3"/>
        <v>216.50191261000001</v>
      </c>
      <c r="G42" s="430">
        <f t="shared" si="3"/>
        <v>649.79788170999996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5613.2148218000002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200.22066483</v>
      </c>
      <c r="AS42" s="430">
        <f t="shared" si="3"/>
        <v>7195.3634429100002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146546.57868666996</v>
      </c>
      <c r="E47" s="431">
        <f t="shared" si="4"/>
        <v>15561.329121599994</v>
      </c>
      <c r="F47" s="431">
        <f t="shared" si="4"/>
        <v>1561.93856845</v>
      </c>
      <c r="G47" s="431">
        <f t="shared" si="4"/>
        <v>1797.1916225799998</v>
      </c>
      <c r="H47" s="431">
        <f t="shared" si="4"/>
        <v>69.659266840000001</v>
      </c>
      <c r="I47" s="431">
        <f t="shared" si="4"/>
        <v>11.760310440000001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0.14174678000000002</v>
      </c>
      <c r="S47" s="431">
        <f t="shared" si="4"/>
        <v>0</v>
      </c>
      <c r="T47" s="431">
        <f t="shared" si="4"/>
        <v>0</v>
      </c>
      <c r="U47" s="431">
        <f t="shared" si="4"/>
        <v>0.81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0.23273242000000002</v>
      </c>
      <c r="AE47" s="431">
        <f t="shared" si="4"/>
        <v>0.46180540999999997</v>
      </c>
      <c r="AF47" s="431">
        <f t="shared" si="4"/>
        <v>0</v>
      </c>
      <c r="AG47" s="431">
        <f t="shared" si="4"/>
        <v>0</v>
      </c>
      <c r="AH47" s="431">
        <f t="shared" si="4"/>
        <v>21.90548076</v>
      </c>
      <c r="AI47" s="431">
        <f t="shared" si="4"/>
        <v>0</v>
      </c>
      <c r="AJ47" s="431">
        <f t="shared" si="4"/>
        <v>144358.09732808007</v>
      </c>
      <c r="AK47" s="431">
        <f t="shared" si="4"/>
        <v>0</v>
      </c>
      <c r="AL47" s="431">
        <f t="shared" si="4"/>
        <v>0.22437675999999998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50</v>
      </c>
      <c r="AR47" s="431">
        <f t="shared" si="4"/>
        <v>806.1815370700001</v>
      </c>
      <c r="AS47" s="431">
        <f t="shared" si="4"/>
        <v>155404.626083615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146546.57868666996</v>
      </c>
      <c r="E48" s="390">
        <f t="shared" si="5"/>
        <v>15561.329121599994</v>
      </c>
      <c r="F48" s="390">
        <f t="shared" si="5"/>
        <v>1561.93856845</v>
      </c>
      <c r="G48" s="390">
        <f t="shared" si="5"/>
        <v>1797.1916225799998</v>
      </c>
      <c r="H48" s="390">
        <f t="shared" si="5"/>
        <v>69.659266840000001</v>
      </c>
      <c r="I48" s="390">
        <f t="shared" si="5"/>
        <v>11.760310440000001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марта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22463.401294079969</v>
      </c>
      <c r="E18" s="430">
        <f>OUT_4!E18</f>
        <v>10091.15698344</v>
      </c>
      <c r="F18" s="430">
        <f>OUT_4!F18</f>
        <v>88.495888050000019</v>
      </c>
      <c r="G18" s="430">
        <f>OUT_4!G18</f>
        <v>632.80703046000008</v>
      </c>
      <c r="H18" s="430">
        <f>OUT_4!H18</f>
        <v>503.86407208000003</v>
      </c>
      <c r="I18" s="430">
        <f>OUT_4!I18</f>
        <v>0</v>
      </c>
      <c r="J18" s="430">
        <f>OUT_4!J18</f>
        <v>634.83972145999996</v>
      </c>
      <c r="K18" s="430">
        <f>OUT_4!K18</f>
        <v>182.25066806000001</v>
      </c>
      <c r="L18" s="430">
        <f>OUT_4!L18</f>
        <v>0</v>
      </c>
      <c r="M18" s="430">
        <f>OUT_4!M18</f>
        <v>23731.048045999971</v>
      </c>
      <c r="N18" s="430">
        <f>OUT_4!N18</f>
        <v>10777.271723579999</v>
      </c>
      <c r="O18" s="430">
        <f>OUT_4!O18</f>
        <v>88.495888050000019</v>
      </c>
    </row>
    <row r="19" spans="1:16" s="376" customFormat="1" ht="15">
      <c r="A19" s="385"/>
      <c r="B19" s="441" t="s">
        <v>158</v>
      </c>
      <c r="C19" s="442"/>
      <c r="D19" s="430">
        <f>OUT_4!D19</f>
        <v>86411.893740990126</v>
      </c>
      <c r="E19" s="430">
        <f>OUT_4!E19</f>
        <v>21245.586715559974</v>
      </c>
      <c r="F19" s="430">
        <f>OUT_4!F19</f>
        <v>78.691094430000007</v>
      </c>
      <c r="G19" s="430">
        <f>OUT_4!G19</f>
        <v>695.19270381999991</v>
      </c>
      <c r="H19" s="430">
        <f>OUT_4!H19</f>
        <v>448.25945918999997</v>
      </c>
      <c r="I19" s="430">
        <f>OUT_4!I19</f>
        <v>0</v>
      </c>
      <c r="J19" s="430">
        <f>OUT_4!J19</f>
        <v>850.26472020999995</v>
      </c>
      <c r="K19" s="430">
        <f>OUT_4!K19</f>
        <v>603.35157691999996</v>
      </c>
      <c r="L19" s="430">
        <f>OUT_4!L19</f>
        <v>0</v>
      </c>
      <c r="M19" s="430">
        <f>OUT_4!M19</f>
        <v>87957.351165020125</v>
      </c>
      <c r="N19" s="430">
        <f>OUT_4!N19</f>
        <v>22297.197751669974</v>
      </c>
      <c r="O19" s="430">
        <f>OUT_4!O19</f>
        <v>78.691094430000007</v>
      </c>
    </row>
    <row r="20" spans="1:16" s="376" customFormat="1" ht="15">
      <c r="A20" s="382"/>
      <c r="B20" s="386" t="s">
        <v>159</v>
      </c>
      <c r="C20" s="386"/>
      <c r="D20" s="430">
        <f>OUT_4!D20</f>
        <v>6208.2124264799977</v>
      </c>
      <c r="E20" s="430">
        <f>OUT_4!E20</f>
        <v>1621.8244976849996</v>
      </c>
      <c r="F20" s="430">
        <f>OUT_4!F20</f>
        <v>0</v>
      </c>
      <c r="G20" s="430">
        <f>OUT_4!G20</f>
        <v>1345.45196779</v>
      </c>
      <c r="H20" s="430">
        <f>OUT_4!H20</f>
        <v>307.78508306999998</v>
      </c>
      <c r="I20" s="430">
        <f>OUT_4!I20</f>
        <v>5.9465367400000009</v>
      </c>
      <c r="J20" s="430">
        <f>OUT_4!J20</f>
        <v>971.20181727000022</v>
      </c>
      <c r="K20" s="430">
        <f>OUT_4!K20</f>
        <v>11.147626539999999</v>
      </c>
      <c r="L20" s="430">
        <f>OUT_4!L20</f>
        <v>3.00045926</v>
      </c>
      <c r="M20" s="430">
        <f>OUT_4!M20</f>
        <v>8524.8662115399984</v>
      </c>
      <c r="N20" s="430">
        <f>OUT_4!N20</f>
        <v>1940.7572072949995</v>
      </c>
      <c r="O20" s="430">
        <f>OUT_4!O20</f>
        <v>8.9469960000000004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115083.50746155009</v>
      </c>
      <c r="E21" s="431">
        <f>OUT_4!E21</f>
        <v>32958.568196684973</v>
      </c>
      <c r="F21" s="431">
        <f>OUT_4!F21</f>
        <v>167.18698248000004</v>
      </c>
      <c r="G21" s="431">
        <f>OUT_4!G21</f>
        <v>2673.45170207</v>
      </c>
      <c r="H21" s="431">
        <f>OUT_4!H21</f>
        <v>1259.90861434</v>
      </c>
      <c r="I21" s="431">
        <f>OUT_4!I21</f>
        <v>5.9465367400000009</v>
      </c>
      <c r="J21" s="431">
        <f>OUT_4!J21</f>
        <v>2456.3062589400001</v>
      </c>
      <c r="K21" s="431">
        <f>OUT_4!K21</f>
        <v>796.74987152000006</v>
      </c>
      <c r="L21" s="431">
        <f>OUT_4!L21</f>
        <v>3.00045926</v>
      </c>
      <c r="M21" s="431">
        <f>OUT_4!M21</f>
        <v>120213.26542256009</v>
      </c>
      <c r="N21" s="431">
        <f>OUT_4!N21</f>
        <v>35015.22668254497</v>
      </c>
      <c r="O21" s="431">
        <f>OUT_4!O21</f>
        <v>176.13397848000005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B14" sqref="B14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C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30350.55491482998</v>
      </c>
      <c r="E15" s="227">
        <v>4261.8561542899997</v>
      </c>
      <c r="F15" s="225">
        <v>715.32419164999988</v>
      </c>
      <c r="G15" s="227">
        <v>433.97152304000002</v>
      </c>
      <c r="H15" s="227">
        <v>55.444310829999999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>
        <v>2.5160399999999999E-2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4.29180472</v>
      </c>
      <c r="AI15" s="227"/>
      <c r="AJ15" s="227">
        <v>29169.780302470012</v>
      </c>
      <c r="AK15" s="227"/>
      <c r="AL15" s="227"/>
      <c r="AM15" s="227"/>
      <c r="AN15" s="227"/>
      <c r="AO15" s="227"/>
      <c r="AP15" s="227"/>
      <c r="AQ15" s="227">
        <v>50</v>
      </c>
      <c r="AR15" s="227">
        <v>244.85996901000004</v>
      </c>
      <c r="AS15" s="295">
        <f>SUM(D15:AR15)/2</f>
        <v>32643.054165619997</v>
      </c>
    </row>
    <row r="16" spans="1:62" s="23" customFormat="1" ht="18" customHeight="1">
      <c r="A16" s="26"/>
      <c r="B16" s="51" t="s">
        <v>106</v>
      </c>
      <c r="C16" s="328"/>
      <c r="D16" s="227">
        <v>105531.35929436996</v>
      </c>
      <c r="E16" s="227">
        <v>6078.3272417999979</v>
      </c>
      <c r="F16" s="227">
        <v>630.11246419000008</v>
      </c>
      <c r="G16" s="227">
        <v>712.02081856999985</v>
      </c>
      <c r="H16" s="227">
        <v>10.83779099</v>
      </c>
      <c r="I16" s="225">
        <v>5.8792369200000003</v>
      </c>
      <c r="J16" s="227"/>
      <c r="K16" s="227"/>
      <c r="L16" s="227"/>
      <c r="M16" s="227"/>
      <c r="N16" s="227"/>
      <c r="O16" s="227"/>
      <c r="P16" s="227"/>
      <c r="Q16" s="227"/>
      <c r="R16" s="227">
        <v>0.11658638</v>
      </c>
      <c r="S16" s="227"/>
      <c r="T16" s="227"/>
      <c r="U16" s="227">
        <v>0.81</v>
      </c>
      <c r="V16" s="227"/>
      <c r="W16" s="227"/>
      <c r="X16" s="227"/>
      <c r="Y16" s="227"/>
      <c r="Z16" s="227"/>
      <c r="AA16" s="227">
        <v>22.739583369999998</v>
      </c>
      <c r="AB16" s="227"/>
      <c r="AC16" s="227"/>
      <c r="AD16" s="227">
        <v>0.23273242000000002</v>
      </c>
      <c r="AE16" s="227">
        <v>0.46180540999999997</v>
      </c>
      <c r="AF16" s="227"/>
      <c r="AG16" s="227"/>
      <c r="AH16" s="227">
        <v>5.391</v>
      </c>
      <c r="AI16" s="227"/>
      <c r="AJ16" s="227">
        <v>102129.44288384005</v>
      </c>
      <c r="AK16" s="227"/>
      <c r="AL16" s="227">
        <v>0.22437675999999998</v>
      </c>
      <c r="AM16" s="227"/>
      <c r="AN16" s="227"/>
      <c r="AO16" s="227"/>
      <c r="AP16" s="227"/>
      <c r="AQ16" s="227"/>
      <c r="AR16" s="227">
        <v>344.38728686000002</v>
      </c>
      <c r="AS16" s="295">
        <f>SUM(D16:AR16)/2</f>
        <v>107736.17155093999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5410.8792630999969</v>
      </c>
      <c r="E17" s="227">
        <v>2763.9393350099981</v>
      </c>
      <c r="F17" s="227"/>
      <c r="G17" s="227">
        <v>1.40139926</v>
      </c>
      <c r="H17" s="227">
        <v>3.3771650200000001</v>
      </c>
      <c r="I17" s="227">
        <v>5.8810735200000002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12.22267604</v>
      </c>
      <c r="AI17" s="227"/>
      <c r="AJ17" s="227">
        <v>7445.6593199700001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7830.036924144998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141292.79347229996</v>
      </c>
      <c r="E18" s="295">
        <f t="shared" si="0"/>
        <v>13104.122731099995</v>
      </c>
      <c r="F18" s="295">
        <f t="shared" si="0"/>
        <v>1345.43665584</v>
      </c>
      <c r="G18" s="295">
        <f t="shared" si="0"/>
        <v>1147.3937408699999</v>
      </c>
      <c r="H18" s="295">
        <f t="shared" si="0"/>
        <v>69.659266840000001</v>
      </c>
      <c r="I18" s="295">
        <f t="shared" si="0"/>
        <v>11.760310440000001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0.14174678000000002</v>
      </c>
      <c r="S18" s="295">
        <f t="shared" si="0"/>
        <v>0</v>
      </c>
      <c r="T18" s="295">
        <f t="shared" si="0"/>
        <v>0</v>
      </c>
      <c r="U18" s="295">
        <f t="shared" si="0"/>
        <v>0.81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0.23273242000000002</v>
      </c>
      <c r="AE18" s="295">
        <f t="shared" si="0"/>
        <v>0.46180540999999997</v>
      </c>
      <c r="AF18" s="295">
        <f t="shared" si="0"/>
        <v>0</v>
      </c>
      <c r="AG18" s="295">
        <f t="shared" si="0"/>
        <v>0</v>
      </c>
      <c r="AH18" s="295">
        <f t="shared" si="0"/>
        <v>21.90548076</v>
      </c>
      <c r="AI18" s="295">
        <f t="shared" si="0"/>
        <v>0</v>
      </c>
      <c r="AJ18" s="295">
        <f t="shared" si="0"/>
        <v>138744.88250628006</v>
      </c>
      <c r="AK18" s="295">
        <f t="shared" si="0"/>
        <v>0</v>
      </c>
      <c r="AL18" s="295">
        <f t="shared" si="0"/>
        <v>0.22437675999999998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605.96087224000007</v>
      </c>
      <c r="AS18" s="295">
        <f>SUM(D18:AR18)/2</f>
        <v>148209.26264070501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148209.26264070501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1075.4071447599999</v>
      </c>
      <c r="E29" s="227">
        <v>92.392964149999997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802.33541499000012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1136.67110254</v>
      </c>
    </row>
    <row r="30" spans="1:62" s="17" customFormat="1" ht="18" customHeight="1">
      <c r="A30" s="24"/>
      <c r="B30" s="51" t="s">
        <v>106</v>
      </c>
      <c r="C30" s="25"/>
      <c r="D30" s="227">
        <v>901.80700672000012</v>
      </c>
      <c r="E30" s="227">
        <v>241.64515630999998</v>
      </c>
      <c r="F30" s="227">
        <v>96.462607090000006</v>
      </c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845.27414857999997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1143.4521630299998</v>
      </c>
    </row>
    <row r="31" spans="1:62" s="17" customFormat="1" ht="18" customHeight="1">
      <c r="A31" s="20"/>
      <c r="B31" s="51" t="s">
        <v>107</v>
      </c>
      <c r="C31" s="25"/>
      <c r="D31" s="227">
        <v>1031.7368418900001</v>
      </c>
      <c r="E31" s="227">
        <v>862.95532485000001</v>
      </c>
      <c r="F31" s="227">
        <v>20.058642020000004</v>
      </c>
      <c r="G31" s="227">
        <v>14.585485500000001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1389.0308809600001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1659.1835876100001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3008.9509933700001</v>
      </c>
      <c r="E32" s="295">
        <f t="shared" si="2"/>
        <v>1196.99344531</v>
      </c>
      <c r="F32" s="295">
        <f t="shared" si="2"/>
        <v>116.52124911000001</v>
      </c>
      <c r="G32" s="295">
        <f t="shared" si="2"/>
        <v>342.37644051000001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3036.6404445300004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3939.3068531800004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3939.3068531800004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637.80197305000002</v>
      </c>
      <c r="E36" s="227">
        <v>252.43089426</v>
      </c>
      <c r="F36" s="227"/>
      <c r="G36" s="227">
        <v>14.585485500000001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729.36242622999998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817.09038952000003</v>
      </c>
    </row>
    <row r="37" spans="1:62" s="17" customFormat="1" ht="18" customHeight="1">
      <c r="A37" s="24"/>
      <c r="B37" s="51" t="s">
        <v>106</v>
      </c>
      <c r="C37" s="25"/>
      <c r="D37" s="227">
        <v>1430.9587508300001</v>
      </c>
      <c r="E37" s="227">
        <v>198.50564497000002</v>
      </c>
      <c r="F37" s="227">
        <v>99.980663499999991</v>
      </c>
      <c r="G37" s="227">
        <v>292.8359557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861.86204796000004</v>
      </c>
      <c r="AK37" s="227"/>
      <c r="AL37" s="227"/>
      <c r="AM37" s="227"/>
      <c r="AN37" s="227"/>
      <c r="AO37" s="227"/>
      <c r="AP37" s="227"/>
      <c r="AQ37" s="227"/>
      <c r="AR37" s="227">
        <v>23.089531300000001</v>
      </c>
      <c r="AS37" s="295">
        <f>SUM(D37:AR37)/2</f>
        <v>1453.61629713</v>
      </c>
    </row>
    <row r="38" spans="1:62" s="17" customFormat="1" ht="18" customHeight="1">
      <c r="A38" s="20"/>
      <c r="B38" s="51" t="s">
        <v>107</v>
      </c>
      <c r="C38" s="25"/>
      <c r="D38" s="227">
        <v>176.07349712000001</v>
      </c>
      <c r="E38" s="227">
        <v>809.27640596000003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985.34990307999999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985.3499030800001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2244.8342210000001</v>
      </c>
      <c r="E39" s="295">
        <f t="shared" si="3"/>
        <v>1260.21294519</v>
      </c>
      <c r="F39" s="295">
        <f t="shared" si="3"/>
        <v>99.980663499999991</v>
      </c>
      <c r="G39" s="295">
        <f t="shared" si="3"/>
        <v>307.4214412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2576.5743772699998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23.089531300000001</v>
      </c>
      <c r="AS39" s="295">
        <f>SUM(D39:AR39)/2</f>
        <v>3256.0565897300003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3256.0565897300003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5253.7852143700002</v>
      </c>
      <c r="E42" s="295">
        <f>+SUM(E39,E32)</f>
        <v>2457.2063905</v>
      </c>
      <c r="F42" s="295">
        <f>+SUM(F39,F32)</f>
        <v>216.50191261000001</v>
      </c>
      <c r="G42" s="295">
        <f>+SUM(G39,G32)</f>
        <v>649.79788170999996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5613.2148218000002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200.22066483</v>
      </c>
      <c r="AS42" s="295">
        <f>SUM(D42:AR42)/2</f>
        <v>7195.3634429099993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146546.57868666996</v>
      </c>
      <c r="E46" s="296">
        <f t="shared" si="5"/>
        <v>15561.329121599994</v>
      </c>
      <c r="F46" s="296">
        <f t="shared" si="5"/>
        <v>1561.93856845</v>
      </c>
      <c r="G46" s="296">
        <f t="shared" si="5"/>
        <v>1797.1916225799998</v>
      </c>
      <c r="H46" s="296">
        <f t="shared" si="5"/>
        <v>69.659266840000001</v>
      </c>
      <c r="I46" s="296">
        <f t="shared" si="5"/>
        <v>11.760310440000001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0.14174678000000002</v>
      </c>
      <c r="S46" s="296">
        <f t="shared" si="5"/>
        <v>0</v>
      </c>
      <c r="T46" s="296">
        <f t="shared" si="5"/>
        <v>0</v>
      </c>
      <c r="U46" s="296">
        <f t="shared" si="5"/>
        <v>0.81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0.23273242000000002</v>
      </c>
      <c r="AE46" s="296">
        <f t="shared" si="5"/>
        <v>0.46180540999999997</v>
      </c>
      <c r="AF46" s="296">
        <f t="shared" si="5"/>
        <v>0</v>
      </c>
      <c r="AG46" s="296">
        <f t="shared" si="5"/>
        <v>0</v>
      </c>
      <c r="AH46" s="296">
        <f t="shared" si="5"/>
        <v>21.90548076</v>
      </c>
      <c r="AI46" s="296">
        <f t="shared" si="5"/>
        <v>0</v>
      </c>
      <c r="AJ46" s="296">
        <f t="shared" si="5"/>
        <v>144358.09732808007</v>
      </c>
      <c r="AK46" s="296">
        <f t="shared" si="5"/>
        <v>0</v>
      </c>
      <c r="AL46" s="296">
        <f t="shared" si="5"/>
        <v>0.22437675999999998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50</v>
      </c>
      <c r="AR46" s="296">
        <f t="shared" si="5"/>
        <v>806.1815370700001</v>
      </c>
      <c r="AS46" s="296">
        <f>+SUM(AS42,AS25,AS18,AS44)</f>
        <v>155404.626083615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155404.626083615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2019-10-01T14:36:52Z</dcterms:created>
  <dcterms:modified xsi:type="dcterms:W3CDTF">2019-10-01T14:36:52Z</dcterms:modified>
  <cp:category/>
</cp:coreProperties>
</file>