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filterPrivacy="1" codeName="ThisWorkbook" defaultThemeVersion="164011"/>
  <bookViews>
    <workbookView xWindow="1290" yWindow="960" windowWidth="9645" windowHeight="5160" tabRatio="714"/>
  </bookViews>
  <sheets>
    <sheet name="Banks" sheetId="46" r:id="rId1"/>
    <sheet name="OUT_1RUS" sheetId="42" r:id="rId2"/>
    <sheet name="OUT_4RUS" sheetId="43" r:id="rId3"/>
    <sheet name="Complementary_Inf_Rus" sheetId="44" r:id="rId4"/>
    <sheet name="General_Checks" sheetId="27" state="hidden" r:id="rId5"/>
    <sheet name="OUT_1" sheetId="2" r:id="rId6"/>
    <sheet name="OUT_1_Check" sheetId="19" state="hidden" r:id="rId7"/>
    <sheet name="OUT_2_Check" sheetId="21" state="hidden" r:id="rId8"/>
    <sheet name="OUT_3_Check" sheetId="22" state="hidden" r:id="rId9"/>
    <sheet name="OUT_4" sheetId="14" r:id="rId10"/>
    <sheet name="Complementary_Inf" sheetId="39" r:id="rId11"/>
    <sheet name="OUT_4_Check" sheetId="28" state="hidden" r:id="rId12"/>
    <sheet name="CDS_Check" sheetId="36" state="hidden" r:id="rId13"/>
  </sheets>
  <definedNames>
    <definedName name="RgFwd">#REF!</definedName>
    <definedName name="RgMatFwd">#REF!</definedName>
    <definedName name="RgMatSwaps">#REF!</definedName>
    <definedName name="RgSpot">#REF!</definedName>
    <definedName name="RgSwaps">#REF!</definedName>
    <definedName name="_xlnm.Print_Area" localSheetId="10">Complementary_Inf!$A$1:$E$19</definedName>
    <definedName name="_xlnm.Print_Area" localSheetId="3">Complementary_Inf_Rus!$A$1:$E$19</definedName>
    <definedName name="_xlnm.Print_Area" localSheetId="5">OUT_1!$A$1:$AS$55</definedName>
    <definedName name="_xlnm.Print_Area" localSheetId="6">OUT_1_Check!$A$1:$AJ$56</definedName>
    <definedName name="_xlnm.Print_Area" localSheetId="1">OUT_1RUS!$A$1:$AS$55</definedName>
    <definedName name="_xlnm.Print_Area" localSheetId="7">OUT_2_Check!#REF!</definedName>
    <definedName name="_xlnm.Print_Area" localSheetId="8">OUT_3_Check!$A$1:$O$43</definedName>
    <definedName name="_xlnm.Print_Area" localSheetId="9">OUT_4!$A$1:$P$37</definedName>
    <definedName name="_xlnm.Print_Area" localSheetId="11">OUT_4_Check!$A$1:$S$38</definedName>
    <definedName name="_xlnm.Print_Area" localSheetId="2">OUT_4RUS!$A$1:$P$34</definedName>
  </definedNames>
  <calcPr calcId="162913"/>
</workbook>
</file>

<file path=xl/calcChain.xml><?xml version="1.0" encoding="utf-8"?>
<calcChain xmlns="http://schemas.openxmlformats.org/spreadsheetml/2006/main">
  <c r="D17" i="36" l="1"/>
  <c r="E17" i="36"/>
  <c r="D18" i="36"/>
  <c r="E18" i="36"/>
  <c r="D19" i="36"/>
  <c r="E19" i="36"/>
  <c r="D20" i="36"/>
  <c r="E20" i="36"/>
  <c r="F20" i="36"/>
  <c r="G20" i="36"/>
  <c r="H20" i="36"/>
  <c r="I20" i="36"/>
  <c r="D26" i="36"/>
  <c r="E26" i="36"/>
  <c r="D28" i="36"/>
  <c r="E28" i="36"/>
  <c r="J28" i="36"/>
  <c r="K28" i="36"/>
  <c r="D15" i="44"/>
  <c r="D16" i="44"/>
  <c r="D17" i="44"/>
  <c r="E9" i="27"/>
  <c r="AS15" i="2"/>
  <c r="AS16" i="2"/>
  <c r="AS17" i="2"/>
  <c r="D18" i="2"/>
  <c r="E18" i="2"/>
  <c r="F18" i="2"/>
  <c r="G18" i="2"/>
  <c r="H18" i="2"/>
  <c r="AS18" i="2" s="1"/>
  <c r="I18" i="2"/>
  <c r="J18" i="2"/>
  <c r="K18" i="2"/>
  <c r="L18" i="2"/>
  <c r="M18" i="2"/>
  <c r="N18" i="2"/>
  <c r="O18" i="2"/>
  <c r="P18" i="2"/>
  <c r="P46" i="2" s="1"/>
  <c r="P47" i="19" s="1"/>
  <c r="Q18" i="2"/>
  <c r="R18" i="2"/>
  <c r="S18" i="2"/>
  <c r="T18" i="2"/>
  <c r="U18" i="2"/>
  <c r="V18" i="2"/>
  <c r="W18" i="2"/>
  <c r="X18" i="2"/>
  <c r="X46" i="2" s="1"/>
  <c r="X47" i="19" s="1"/>
  <c r="Y18" i="2"/>
  <c r="Z18" i="2"/>
  <c r="AA18" i="2"/>
  <c r="AB18" i="2"/>
  <c r="AC18" i="2"/>
  <c r="AD18" i="2"/>
  <c r="AE18" i="2"/>
  <c r="AF18" i="2"/>
  <c r="AF46" i="2" s="1"/>
  <c r="AF47" i="19" s="1"/>
  <c r="AG18" i="2"/>
  <c r="AH18" i="2"/>
  <c r="AI18" i="2"/>
  <c r="AJ18" i="2"/>
  <c r="AK18" i="2"/>
  <c r="AL18" i="2"/>
  <c r="AM18" i="2"/>
  <c r="AN18" i="2"/>
  <c r="AN46" i="2" s="1"/>
  <c r="AN47" i="19" s="1"/>
  <c r="AO18" i="2"/>
  <c r="AP18" i="2"/>
  <c r="AQ18" i="2"/>
  <c r="AR18" i="2"/>
  <c r="AS22" i="2"/>
  <c r="AS23" i="2"/>
  <c r="G21" i="28" s="1"/>
  <c r="AS24" i="2"/>
  <c r="D25" i="2"/>
  <c r="AS25" i="2" s="1"/>
  <c r="AS26" i="19" s="1"/>
  <c r="E25" i="2"/>
  <c r="F25" i="2"/>
  <c r="G25" i="2"/>
  <c r="H25" i="2"/>
  <c r="I25" i="2"/>
  <c r="J25" i="2"/>
  <c r="J26" i="19" s="1"/>
  <c r="K25" i="2"/>
  <c r="L25" i="2"/>
  <c r="M25" i="2"/>
  <c r="N25" i="2"/>
  <c r="O25" i="2"/>
  <c r="P25" i="2"/>
  <c r="Q25" i="2"/>
  <c r="R25" i="2"/>
  <c r="R26" i="19" s="1"/>
  <c r="S25" i="2"/>
  <c r="T25" i="2"/>
  <c r="U25" i="2"/>
  <c r="V25" i="2"/>
  <c r="W25" i="2"/>
  <c r="X25" i="2"/>
  <c r="Y25" i="2"/>
  <c r="Z25" i="2"/>
  <c r="Z26" i="19" s="1"/>
  <c r="AA25" i="2"/>
  <c r="AB25" i="2"/>
  <c r="AC25" i="2"/>
  <c r="AD25" i="2"/>
  <c r="AE25" i="2"/>
  <c r="AF25" i="2"/>
  <c r="AG25" i="2"/>
  <c r="AH25" i="2"/>
  <c r="AH26" i="19" s="1"/>
  <c r="AI25" i="2"/>
  <c r="AJ25" i="2"/>
  <c r="AK25" i="2"/>
  <c r="AL25" i="2"/>
  <c r="AM25" i="2"/>
  <c r="AN25" i="2"/>
  <c r="AO25" i="2"/>
  <c r="AP25" i="2"/>
  <c r="AP26" i="19" s="1"/>
  <c r="AQ25" i="2"/>
  <c r="AR25" i="2"/>
  <c r="AS29" i="2"/>
  <c r="AS30" i="2"/>
  <c r="AS31" i="2"/>
  <c r="D32" i="2"/>
  <c r="E32" i="2"/>
  <c r="E33" i="19" s="1"/>
  <c r="F32" i="2"/>
  <c r="G32" i="2"/>
  <c r="H32" i="2"/>
  <c r="I32" i="2"/>
  <c r="J32" i="2"/>
  <c r="K32" i="2"/>
  <c r="L32" i="2"/>
  <c r="M32" i="2"/>
  <c r="M33" i="19" s="1"/>
  <c r="N32" i="2"/>
  <c r="O32" i="2"/>
  <c r="P32" i="2"/>
  <c r="Q32" i="2"/>
  <c r="R32" i="2"/>
  <c r="S32" i="2"/>
  <c r="T32" i="2"/>
  <c r="U32" i="2"/>
  <c r="U33" i="19" s="1"/>
  <c r="V32" i="2"/>
  <c r="W32" i="2"/>
  <c r="X32" i="2"/>
  <c r="Y32" i="2"/>
  <c r="Z32" i="2"/>
  <c r="AA32" i="2"/>
  <c r="AB32" i="2"/>
  <c r="AC32" i="2"/>
  <c r="AC33" i="19" s="1"/>
  <c r="AD32" i="2"/>
  <c r="AE32" i="2"/>
  <c r="AF32" i="2"/>
  <c r="AG32" i="2"/>
  <c r="AH32" i="2"/>
  <c r="AI32" i="2"/>
  <c r="AJ32" i="2"/>
  <c r="AK32" i="2"/>
  <c r="AK33" i="19" s="1"/>
  <c r="AL32" i="2"/>
  <c r="AM32" i="2"/>
  <c r="AN32" i="2"/>
  <c r="AO32" i="2"/>
  <c r="AP32" i="2"/>
  <c r="AQ32" i="2"/>
  <c r="AR32" i="2"/>
  <c r="AS32" i="2"/>
  <c r="AS33" i="19" s="1"/>
  <c r="AS36" i="2"/>
  <c r="AS37" i="2"/>
  <c r="AS38" i="2"/>
  <c r="D39" i="2"/>
  <c r="E39" i="2"/>
  <c r="F39" i="2"/>
  <c r="G39" i="2"/>
  <c r="G39" i="42" s="1"/>
  <c r="H39" i="2"/>
  <c r="I39" i="2"/>
  <c r="J39" i="2"/>
  <c r="K39" i="2"/>
  <c r="L39" i="2"/>
  <c r="M39" i="2"/>
  <c r="N39" i="2"/>
  <c r="O39" i="2"/>
  <c r="O39" i="42" s="1"/>
  <c r="O42" i="42" s="1"/>
  <c r="O47" i="42" s="1"/>
  <c r="P39" i="2"/>
  <c r="Q39" i="2"/>
  <c r="R39" i="2"/>
  <c r="S39" i="2"/>
  <c r="T39" i="2"/>
  <c r="U39" i="2"/>
  <c r="V39" i="2"/>
  <c r="W39" i="2"/>
  <c r="W39" i="42" s="1"/>
  <c r="W42" i="42" s="1"/>
  <c r="W47" i="42" s="1"/>
  <c r="X39" i="2"/>
  <c r="Y39" i="2"/>
  <c r="Z39" i="2"/>
  <c r="AA39" i="2"/>
  <c r="AB39" i="2"/>
  <c r="AC39" i="2"/>
  <c r="AD39" i="2"/>
  <c r="AE39" i="2"/>
  <c r="AE39" i="42" s="1"/>
  <c r="AE42" i="42" s="1"/>
  <c r="AE47" i="42" s="1"/>
  <c r="AF39" i="2"/>
  <c r="AG39" i="2"/>
  <c r="AH39" i="2"/>
  <c r="AI39" i="2"/>
  <c r="AJ39" i="2"/>
  <c r="AK39" i="2"/>
  <c r="AL39" i="2"/>
  <c r="AM39" i="2"/>
  <c r="AM39" i="42" s="1"/>
  <c r="AM42" i="42" s="1"/>
  <c r="AM47" i="42" s="1"/>
  <c r="AN39" i="2"/>
  <c r="AO39" i="2"/>
  <c r="AP39" i="2"/>
  <c r="AQ39" i="2"/>
  <c r="AR39" i="2"/>
  <c r="D42" i="2"/>
  <c r="D46" i="2" s="1"/>
  <c r="D47" i="19" s="1"/>
  <c r="F42" i="2"/>
  <c r="H42" i="2"/>
  <c r="I42" i="2"/>
  <c r="J42" i="2"/>
  <c r="K42" i="2"/>
  <c r="L42" i="2"/>
  <c r="L46" i="2" s="1"/>
  <c r="L47" i="19" s="1"/>
  <c r="N42" i="2"/>
  <c r="P42" i="2"/>
  <c r="Q42" i="2"/>
  <c r="R42" i="2"/>
  <c r="S42" i="2"/>
  <c r="T42" i="2"/>
  <c r="T46" i="2" s="1"/>
  <c r="T47" i="19" s="1"/>
  <c r="V42" i="2"/>
  <c r="X42" i="2"/>
  <c r="Y42" i="2"/>
  <c r="Z42" i="2"/>
  <c r="AA42" i="2"/>
  <c r="AB42" i="2"/>
  <c r="AB46" i="2" s="1"/>
  <c r="AB47" i="19" s="1"/>
  <c r="AD42" i="2"/>
  <c r="AF42" i="2"/>
  <c r="AG42" i="2"/>
  <c r="AH42" i="2"/>
  <c r="AI42" i="2"/>
  <c r="AJ42" i="2"/>
  <c r="AJ46" i="2" s="1"/>
  <c r="AJ47" i="19" s="1"/>
  <c r="AL42" i="2"/>
  <c r="AN42" i="2"/>
  <c r="AO42" i="2"/>
  <c r="AP42" i="2"/>
  <c r="AQ42" i="2"/>
  <c r="AR42" i="2"/>
  <c r="AR46" i="2" s="1"/>
  <c r="AR47" i="19" s="1"/>
  <c r="F46" i="2"/>
  <c r="I46" i="2"/>
  <c r="J46" i="2"/>
  <c r="J47" i="19" s="1"/>
  <c r="K46" i="2"/>
  <c r="N46" i="2"/>
  <c r="Q46" i="2"/>
  <c r="R46" i="2"/>
  <c r="R47" i="19" s="1"/>
  <c r="S46" i="2"/>
  <c r="V46" i="2"/>
  <c r="Y46" i="2"/>
  <c r="Z46" i="2"/>
  <c r="Z47" i="19" s="1"/>
  <c r="AA46" i="2"/>
  <c r="AD46" i="2"/>
  <c r="AG46" i="2"/>
  <c r="AH46" i="2"/>
  <c r="AH47" i="19" s="1"/>
  <c r="AI46" i="2"/>
  <c r="AL46" i="2"/>
  <c r="AO46" i="2"/>
  <c r="AP46" i="2"/>
  <c r="AP47" i="19" s="1"/>
  <c r="AQ46" i="2"/>
  <c r="AS50" i="2"/>
  <c r="AS51" i="2"/>
  <c r="AS16" i="19"/>
  <c r="AS17" i="19"/>
  <c r="AS18" i="19"/>
  <c r="D19" i="19"/>
  <c r="E19" i="19"/>
  <c r="F19" i="19"/>
  <c r="G19" i="19"/>
  <c r="I19" i="19"/>
  <c r="J19" i="19"/>
  <c r="K19" i="19"/>
  <c r="L19" i="19"/>
  <c r="M19" i="19"/>
  <c r="N19" i="19"/>
  <c r="O19" i="19"/>
  <c r="Q19" i="19"/>
  <c r="R19" i="19"/>
  <c r="S19" i="19"/>
  <c r="T19" i="19"/>
  <c r="U19" i="19"/>
  <c r="V19" i="19"/>
  <c r="W19" i="19"/>
  <c r="Y19" i="19"/>
  <c r="Z19" i="19"/>
  <c r="AA19" i="19"/>
  <c r="AB19" i="19"/>
  <c r="AC19" i="19"/>
  <c r="AD19" i="19"/>
  <c r="AE19" i="19"/>
  <c r="AG19" i="19"/>
  <c r="AH19" i="19"/>
  <c r="AI19" i="19"/>
  <c r="AJ19" i="19"/>
  <c r="AK19" i="19"/>
  <c r="AL19" i="19"/>
  <c r="AM19" i="19"/>
  <c r="AO19" i="19"/>
  <c r="AP19" i="19"/>
  <c r="AQ19" i="19"/>
  <c r="AR19" i="19"/>
  <c r="AS23" i="19"/>
  <c r="AS25" i="19"/>
  <c r="D26" i="19"/>
  <c r="E26" i="19"/>
  <c r="F26" i="19"/>
  <c r="G26" i="19"/>
  <c r="H26" i="19"/>
  <c r="I26" i="19"/>
  <c r="K26" i="19"/>
  <c r="L26" i="19"/>
  <c r="M26" i="19"/>
  <c r="N26" i="19"/>
  <c r="O26" i="19"/>
  <c r="P26" i="19"/>
  <c r="Q26" i="19"/>
  <c r="S26" i="19"/>
  <c r="T26" i="19"/>
  <c r="U26" i="19"/>
  <c r="V26" i="19"/>
  <c r="W26" i="19"/>
  <c r="X26" i="19"/>
  <c r="Y26" i="19"/>
  <c r="AA26" i="19"/>
  <c r="AB26" i="19"/>
  <c r="AC26" i="19"/>
  <c r="AD26" i="19"/>
  <c r="AE26" i="19"/>
  <c r="AF26" i="19"/>
  <c r="AG26" i="19"/>
  <c r="AI26" i="19"/>
  <c r="AJ26" i="19"/>
  <c r="AK26" i="19"/>
  <c r="AL26" i="19"/>
  <c r="AM26" i="19"/>
  <c r="AN26" i="19"/>
  <c r="AO26" i="19"/>
  <c r="AQ26" i="19"/>
  <c r="AR26" i="19"/>
  <c r="AS30" i="19"/>
  <c r="AS31" i="19"/>
  <c r="AS32" i="19"/>
  <c r="D33" i="19"/>
  <c r="F33" i="19"/>
  <c r="G33" i="19"/>
  <c r="H33" i="19"/>
  <c r="I33" i="19"/>
  <c r="J33" i="19"/>
  <c r="K33" i="19"/>
  <c r="L33" i="19"/>
  <c r="N33" i="19"/>
  <c r="O33" i="19"/>
  <c r="P33" i="19"/>
  <c r="Q33" i="19"/>
  <c r="R33" i="19"/>
  <c r="S33" i="19"/>
  <c r="T33" i="19"/>
  <c r="V33" i="19"/>
  <c r="W33" i="19"/>
  <c r="X33" i="19"/>
  <c r="Y33" i="19"/>
  <c r="Z33" i="19"/>
  <c r="AA33" i="19"/>
  <c r="AB33" i="19"/>
  <c r="AD33" i="19"/>
  <c r="AE33" i="19"/>
  <c r="AF33" i="19"/>
  <c r="AG33" i="19"/>
  <c r="AH33" i="19"/>
  <c r="AI33" i="19"/>
  <c r="AJ33" i="19"/>
  <c r="AL33" i="19"/>
  <c r="AM33" i="19"/>
  <c r="AN33" i="19"/>
  <c r="AO33" i="19"/>
  <c r="AP33" i="19"/>
  <c r="AQ33" i="19"/>
  <c r="AR33" i="19"/>
  <c r="AS37" i="19"/>
  <c r="AS38" i="19"/>
  <c r="AS39" i="19"/>
  <c r="D40" i="19"/>
  <c r="E40" i="19"/>
  <c r="F40" i="19"/>
  <c r="H40" i="19"/>
  <c r="I40" i="19"/>
  <c r="J40" i="19"/>
  <c r="K40" i="19"/>
  <c r="L40" i="19"/>
  <c r="M40" i="19"/>
  <c r="N40" i="19"/>
  <c r="P40" i="19"/>
  <c r="Q40" i="19"/>
  <c r="R40" i="19"/>
  <c r="S40" i="19"/>
  <c r="T40" i="19"/>
  <c r="U40" i="19"/>
  <c r="V40" i="19"/>
  <c r="X40" i="19"/>
  <c r="Y40" i="19"/>
  <c r="Z40" i="19"/>
  <c r="AA40" i="19"/>
  <c r="AB40" i="19"/>
  <c r="AC40" i="19"/>
  <c r="AD40" i="19"/>
  <c r="AF40" i="19"/>
  <c r="AG40" i="19"/>
  <c r="AH40" i="19"/>
  <c r="AI40" i="19"/>
  <c r="AJ40" i="19"/>
  <c r="AK40" i="19"/>
  <c r="AL40" i="19"/>
  <c r="AN40" i="19"/>
  <c r="AO40" i="19"/>
  <c r="AP40" i="19"/>
  <c r="AQ40" i="19"/>
  <c r="AR40" i="19"/>
  <c r="F43" i="19"/>
  <c r="H43" i="19"/>
  <c r="I43" i="19"/>
  <c r="J43" i="19"/>
  <c r="K43" i="19"/>
  <c r="N43" i="19"/>
  <c r="P43" i="19"/>
  <c r="Q43" i="19"/>
  <c r="R43" i="19"/>
  <c r="S43" i="19"/>
  <c r="V43" i="19"/>
  <c r="X43" i="19"/>
  <c r="Y43" i="19"/>
  <c r="Z43" i="19"/>
  <c r="AA43" i="19"/>
  <c r="AD43" i="19"/>
  <c r="AF43" i="19"/>
  <c r="AG43" i="19"/>
  <c r="AH43" i="19"/>
  <c r="AI43" i="19"/>
  <c r="AL43" i="19"/>
  <c r="AN43" i="19"/>
  <c r="AO43" i="19"/>
  <c r="AP43" i="19"/>
  <c r="AQ43" i="19"/>
  <c r="F47" i="19"/>
  <c r="I47" i="19"/>
  <c r="K47" i="19"/>
  <c r="N47" i="19"/>
  <c r="Q47" i="19"/>
  <c r="S47" i="19"/>
  <c r="V47" i="19"/>
  <c r="Y47" i="19"/>
  <c r="AA47" i="19"/>
  <c r="AD47" i="19"/>
  <c r="AG47" i="19"/>
  <c r="AI47" i="19"/>
  <c r="AL47" i="19"/>
  <c r="AO47" i="19"/>
  <c r="AQ47" i="19"/>
  <c r="AS51" i="19"/>
  <c r="AS52" i="19"/>
  <c r="D11" i="42"/>
  <c r="E11" i="42"/>
  <c r="F11" i="42"/>
  <c r="G11" i="42"/>
  <c r="H11" i="42"/>
  <c r="I11" i="42"/>
  <c r="J11" i="42"/>
  <c r="K11" i="42"/>
  <c r="L11" i="42"/>
  <c r="M11" i="42"/>
  <c r="N11" i="42"/>
  <c r="O11" i="42"/>
  <c r="P11" i="42"/>
  <c r="Q11" i="42"/>
  <c r="R11" i="42"/>
  <c r="S11" i="42"/>
  <c r="T11" i="42"/>
  <c r="U11" i="42"/>
  <c r="V11" i="42"/>
  <c r="W11" i="42"/>
  <c r="X11" i="42"/>
  <c r="Y11" i="42"/>
  <c r="Z11" i="42"/>
  <c r="AA11" i="42"/>
  <c r="AB11" i="42"/>
  <c r="AC11" i="42"/>
  <c r="AD11" i="42"/>
  <c r="AE11" i="42"/>
  <c r="AF11" i="42"/>
  <c r="AG11" i="42"/>
  <c r="AH11" i="42"/>
  <c r="AI11" i="42"/>
  <c r="AJ11" i="42"/>
  <c r="AK11" i="42"/>
  <c r="AL11" i="42"/>
  <c r="AM11" i="42"/>
  <c r="AN11" i="42"/>
  <c r="AO11" i="42"/>
  <c r="AP11" i="42"/>
  <c r="AQ11" i="42"/>
  <c r="AR11" i="42"/>
  <c r="AS11" i="42"/>
  <c r="D15" i="42"/>
  <c r="E15" i="42"/>
  <c r="F15" i="42"/>
  <c r="G15" i="42"/>
  <c r="H15" i="42"/>
  <c r="I15" i="42"/>
  <c r="J15" i="42"/>
  <c r="K15" i="42"/>
  <c r="L15" i="42"/>
  <c r="M15" i="42"/>
  <c r="N15" i="42"/>
  <c r="O15" i="42"/>
  <c r="P15" i="42"/>
  <c r="Q15" i="42"/>
  <c r="R15" i="42"/>
  <c r="S15" i="42"/>
  <c r="T15" i="42"/>
  <c r="U15" i="42"/>
  <c r="V15" i="42"/>
  <c r="W15" i="42"/>
  <c r="X15" i="42"/>
  <c r="Y15" i="42"/>
  <c r="Z15" i="42"/>
  <c r="AA15" i="42"/>
  <c r="AB15" i="42"/>
  <c r="AC15" i="42"/>
  <c r="AD15" i="42"/>
  <c r="AE15" i="42"/>
  <c r="AF15" i="42"/>
  <c r="AG15" i="42"/>
  <c r="AH15" i="42"/>
  <c r="AI15" i="42"/>
  <c r="AJ15" i="42"/>
  <c r="AK15" i="42"/>
  <c r="AL15" i="42"/>
  <c r="AM15" i="42"/>
  <c r="AN15" i="42"/>
  <c r="AO15" i="42"/>
  <c r="AP15" i="42"/>
  <c r="AQ15" i="42"/>
  <c r="AR15" i="42"/>
  <c r="AS15" i="42"/>
  <c r="D16" i="42"/>
  <c r="E16" i="42"/>
  <c r="F16" i="42"/>
  <c r="G16" i="42"/>
  <c r="H16" i="42"/>
  <c r="I16" i="42"/>
  <c r="J16" i="42"/>
  <c r="K16" i="42"/>
  <c r="L16" i="42"/>
  <c r="M16" i="42"/>
  <c r="N16" i="42"/>
  <c r="O16" i="42"/>
  <c r="P16" i="42"/>
  <c r="Q16" i="42"/>
  <c r="R16" i="42"/>
  <c r="S16" i="42"/>
  <c r="T16" i="42"/>
  <c r="U16" i="42"/>
  <c r="V16" i="42"/>
  <c r="W16" i="42"/>
  <c r="X16" i="42"/>
  <c r="Y16" i="42"/>
  <c r="Z16" i="42"/>
  <c r="AA16" i="42"/>
  <c r="AB16" i="42"/>
  <c r="AC16" i="42"/>
  <c r="AD16" i="42"/>
  <c r="AE16" i="42"/>
  <c r="AF16" i="42"/>
  <c r="AG16" i="42"/>
  <c r="AH16" i="42"/>
  <c r="AI16" i="42"/>
  <c r="AJ16" i="42"/>
  <c r="AK16" i="42"/>
  <c r="AL16" i="42"/>
  <c r="AM16" i="42"/>
  <c r="AN16" i="42"/>
  <c r="AO16" i="42"/>
  <c r="AP16" i="42"/>
  <c r="AQ16" i="42"/>
  <c r="AR16" i="42"/>
  <c r="AS16" i="42"/>
  <c r="D17" i="42"/>
  <c r="E17" i="42"/>
  <c r="F17" i="42"/>
  <c r="G17" i="42"/>
  <c r="H17" i="42"/>
  <c r="I17" i="42"/>
  <c r="J17" i="42"/>
  <c r="K17" i="42"/>
  <c r="L17" i="42"/>
  <c r="M17" i="42"/>
  <c r="N17" i="42"/>
  <c r="O17" i="42"/>
  <c r="P17" i="42"/>
  <c r="Q17" i="42"/>
  <c r="R17" i="42"/>
  <c r="S17" i="42"/>
  <c r="T17" i="42"/>
  <c r="U17" i="42"/>
  <c r="V17" i="42"/>
  <c r="W17" i="42"/>
  <c r="X17" i="42"/>
  <c r="Y17" i="42"/>
  <c r="Z17" i="42"/>
  <c r="AA17" i="42"/>
  <c r="AB17" i="42"/>
  <c r="AC17" i="42"/>
  <c r="AD17" i="42"/>
  <c r="AE17" i="42"/>
  <c r="AF17" i="42"/>
  <c r="AG17" i="42"/>
  <c r="AH17" i="42"/>
  <c r="AI17" i="42"/>
  <c r="AJ17" i="42"/>
  <c r="AK17" i="42"/>
  <c r="AL17" i="42"/>
  <c r="AM17" i="42"/>
  <c r="AN17" i="42"/>
  <c r="AO17" i="42"/>
  <c r="AP17" i="42"/>
  <c r="AQ17" i="42"/>
  <c r="AR17" i="42"/>
  <c r="AS17" i="42"/>
  <c r="D18" i="42"/>
  <c r="E18" i="42"/>
  <c r="F18" i="42"/>
  <c r="F19" i="42" s="1"/>
  <c r="G18" i="42"/>
  <c r="G19" i="42" s="1"/>
  <c r="I18" i="42"/>
  <c r="I19" i="42" s="1"/>
  <c r="J18" i="42"/>
  <c r="K18" i="42"/>
  <c r="K19" i="42" s="1"/>
  <c r="L18" i="42"/>
  <c r="M18" i="42"/>
  <c r="N18" i="42"/>
  <c r="O18" i="42"/>
  <c r="Q18" i="42"/>
  <c r="R18" i="42"/>
  <c r="S18" i="42"/>
  <c r="T18" i="42"/>
  <c r="U18" i="42"/>
  <c r="V18" i="42"/>
  <c r="W18" i="42"/>
  <c r="Y18" i="42"/>
  <c r="Z18" i="42"/>
  <c r="AA18" i="42"/>
  <c r="AB18" i="42"/>
  <c r="AC18" i="42"/>
  <c r="AD18" i="42"/>
  <c r="AE18" i="42"/>
  <c r="AG18" i="42"/>
  <c r="AH18" i="42"/>
  <c r="AI18" i="42"/>
  <c r="AJ18" i="42"/>
  <c r="AK18" i="42"/>
  <c r="AL18" i="42"/>
  <c r="AM18" i="42"/>
  <c r="AO18" i="42"/>
  <c r="AP18" i="42"/>
  <c r="AQ18" i="42"/>
  <c r="AR18" i="42"/>
  <c r="D19" i="42"/>
  <c r="E19" i="42"/>
  <c r="J19" i="42"/>
  <c r="L19" i="42"/>
  <c r="D29" i="42"/>
  <c r="E29" i="42"/>
  <c r="F29" i="42"/>
  <c r="G29" i="42"/>
  <c r="H29" i="42"/>
  <c r="I29" i="42"/>
  <c r="J29" i="42"/>
  <c r="K29" i="42"/>
  <c r="L29" i="42"/>
  <c r="M29" i="42"/>
  <c r="N29" i="42"/>
  <c r="O29" i="42"/>
  <c r="P29" i="42"/>
  <c r="Q29" i="42"/>
  <c r="R29" i="42"/>
  <c r="S29" i="42"/>
  <c r="T29" i="42"/>
  <c r="U29" i="42"/>
  <c r="V29" i="42"/>
  <c r="W29" i="42"/>
  <c r="X29" i="42"/>
  <c r="Y29" i="42"/>
  <c r="Z29" i="42"/>
  <c r="AA29" i="42"/>
  <c r="AB29" i="42"/>
  <c r="AC29" i="42"/>
  <c r="AD29" i="42"/>
  <c r="AE29" i="42"/>
  <c r="AF29" i="42"/>
  <c r="AG29" i="42"/>
  <c r="AH29" i="42"/>
  <c r="AI29" i="42"/>
  <c r="AJ29" i="42"/>
  <c r="AK29" i="42"/>
  <c r="AL29" i="42"/>
  <c r="AM29" i="42"/>
  <c r="AN29" i="42"/>
  <c r="AO29" i="42"/>
  <c r="AP29" i="42"/>
  <c r="AQ29" i="42"/>
  <c r="AR29" i="42"/>
  <c r="AS29" i="42"/>
  <c r="D30" i="42"/>
  <c r="E30" i="42"/>
  <c r="F30" i="42"/>
  <c r="G30" i="42"/>
  <c r="H30" i="42"/>
  <c r="I30" i="42"/>
  <c r="J30" i="42"/>
  <c r="K30" i="42"/>
  <c r="L30" i="42"/>
  <c r="M30" i="42"/>
  <c r="N30" i="42"/>
  <c r="O30" i="42"/>
  <c r="P30" i="42"/>
  <c r="Q30" i="42"/>
  <c r="R30" i="42"/>
  <c r="S30" i="42"/>
  <c r="T30" i="42"/>
  <c r="U30" i="42"/>
  <c r="V30" i="42"/>
  <c r="W30" i="42"/>
  <c r="X30" i="42"/>
  <c r="Y30" i="42"/>
  <c r="Z30" i="42"/>
  <c r="AA30" i="42"/>
  <c r="AB30" i="42"/>
  <c r="AC30" i="42"/>
  <c r="AD30" i="42"/>
  <c r="AE30" i="42"/>
  <c r="AF30" i="42"/>
  <c r="AG30" i="42"/>
  <c r="AH30" i="42"/>
  <c r="AI30" i="42"/>
  <c r="AJ30" i="42"/>
  <c r="AK30" i="42"/>
  <c r="AL30" i="42"/>
  <c r="AM30" i="42"/>
  <c r="AN30" i="42"/>
  <c r="AO30" i="42"/>
  <c r="AP30" i="42"/>
  <c r="AQ30" i="42"/>
  <c r="AR30" i="42"/>
  <c r="AS30" i="42"/>
  <c r="D31" i="42"/>
  <c r="E31" i="42"/>
  <c r="F31" i="42"/>
  <c r="G31" i="42"/>
  <c r="H31" i="42"/>
  <c r="I31" i="42"/>
  <c r="J31" i="42"/>
  <c r="K31" i="42"/>
  <c r="L31" i="42"/>
  <c r="M31" i="42"/>
  <c r="N31" i="42"/>
  <c r="O31" i="42"/>
  <c r="P31" i="42"/>
  <c r="Q31" i="42"/>
  <c r="R31" i="42"/>
  <c r="S31" i="42"/>
  <c r="T31" i="42"/>
  <c r="U31" i="42"/>
  <c r="V31" i="42"/>
  <c r="W31" i="42"/>
  <c r="X31" i="42"/>
  <c r="Y31" i="42"/>
  <c r="Z31" i="42"/>
  <c r="AA31" i="42"/>
  <c r="AB31" i="42"/>
  <c r="AC31" i="42"/>
  <c r="AD31" i="42"/>
  <c r="AE31" i="42"/>
  <c r="AF31" i="42"/>
  <c r="AG31" i="42"/>
  <c r="AH31" i="42"/>
  <c r="AI31" i="42"/>
  <c r="AJ31" i="42"/>
  <c r="AK31" i="42"/>
  <c r="AL31" i="42"/>
  <c r="AM31" i="42"/>
  <c r="AN31" i="42"/>
  <c r="AO31" i="42"/>
  <c r="AP31" i="42"/>
  <c r="AQ31" i="42"/>
  <c r="AR31" i="42"/>
  <c r="AS31" i="42"/>
  <c r="D32" i="42"/>
  <c r="F32" i="42"/>
  <c r="F33" i="42" s="1"/>
  <c r="G32" i="42"/>
  <c r="H32" i="42"/>
  <c r="H33" i="42" s="1"/>
  <c r="I32" i="42"/>
  <c r="J32" i="42"/>
  <c r="J33" i="42" s="1"/>
  <c r="K32" i="42"/>
  <c r="K42" i="42" s="1"/>
  <c r="K47" i="42" s="1"/>
  <c r="K48" i="42" s="1"/>
  <c r="L32" i="42"/>
  <c r="N32" i="42"/>
  <c r="N42" i="42" s="1"/>
  <c r="N47" i="42" s="1"/>
  <c r="O32" i="42"/>
  <c r="P32" i="42"/>
  <c r="Q32" i="42"/>
  <c r="R32" i="42"/>
  <c r="S32" i="42"/>
  <c r="S42" i="42" s="1"/>
  <c r="S47" i="42" s="1"/>
  <c r="T32" i="42"/>
  <c r="V32" i="42"/>
  <c r="V42" i="42" s="1"/>
  <c r="V47" i="42" s="1"/>
  <c r="W32" i="42"/>
  <c r="X32" i="42"/>
  <c r="Y32" i="42"/>
  <c r="Z32" i="42"/>
  <c r="AA32" i="42"/>
  <c r="AA42" i="42" s="1"/>
  <c r="AA47" i="42" s="1"/>
  <c r="AB32" i="42"/>
  <c r="AD32" i="42"/>
  <c r="AD42" i="42" s="1"/>
  <c r="AD47" i="42" s="1"/>
  <c r="AE32" i="42"/>
  <c r="AF32" i="42"/>
  <c r="AG32" i="42"/>
  <c r="AH32" i="42"/>
  <c r="AI32" i="42"/>
  <c r="AI42" i="42" s="1"/>
  <c r="AI47" i="42" s="1"/>
  <c r="AJ32" i="42"/>
  <c r="AL32" i="42"/>
  <c r="AL42" i="42" s="1"/>
  <c r="AL47" i="42" s="1"/>
  <c r="AM32" i="42"/>
  <c r="AN32" i="42"/>
  <c r="AO32" i="42"/>
  <c r="AP32" i="42"/>
  <c r="AQ32" i="42"/>
  <c r="AQ42" i="42" s="1"/>
  <c r="AQ47" i="42" s="1"/>
  <c r="AR32" i="42"/>
  <c r="D33" i="42"/>
  <c r="G33" i="42"/>
  <c r="I33" i="42"/>
  <c r="K33" i="42"/>
  <c r="L33" i="42"/>
  <c r="D36" i="42"/>
  <c r="E36" i="42"/>
  <c r="F36" i="42"/>
  <c r="G36" i="42"/>
  <c r="H36" i="42"/>
  <c r="I36" i="42"/>
  <c r="J36" i="42"/>
  <c r="K36" i="42"/>
  <c r="L36" i="42"/>
  <c r="M36" i="42"/>
  <c r="N36" i="42"/>
  <c r="O36" i="42"/>
  <c r="P36" i="42"/>
  <c r="Q36" i="42"/>
  <c r="R36" i="42"/>
  <c r="S36" i="42"/>
  <c r="T36" i="42"/>
  <c r="U36" i="42"/>
  <c r="V36" i="42"/>
  <c r="W36" i="42"/>
  <c r="X36" i="42"/>
  <c r="Y36" i="42"/>
  <c r="Z36" i="42"/>
  <c r="AA36" i="42"/>
  <c r="AB36" i="42"/>
  <c r="AC36" i="42"/>
  <c r="AD36" i="42"/>
  <c r="AE36" i="42"/>
  <c r="AF36" i="42"/>
  <c r="AG36" i="42"/>
  <c r="AH36" i="42"/>
  <c r="AI36" i="42"/>
  <c r="AJ36" i="42"/>
  <c r="AK36" i="42"/>
  <c r="AL36" i="42"/>
  <c r="AM36" i="42"/>
  <c r="AN36" i="42"/>
  <c r="AO36" i="42"/>
  <c r="AP36" i="42"/>
  <c r="AQ36" i="42"/>
  <c r="AR36" i="42"/>
  <c r="AS36" i="42"/>
  <c r="D37" i="42"/>
  <c r="E37" i="42"/>
  <c r="F37" i="42"/>
  <c r="G37" i="42"/>
  <c r="H37" i="42"/>
  <c r="I37" i="42"/>
  <c r="J37" i="42"/>
  <c r="K37" i="42"/>
  <c r="L37" i="42"/>
  <c r="M37" i="42"/>
  <c r="N37" i="42"/>
  <c r="O37" i="42"/>
  <c r="P37" i="42"/>
  <c r="Q37" i="42"/>
  <c r="R37" i="42"/>
  <c r="S37" i="42"/>
  <c r="T37" i="42"/>
  <c r="U37" i="42"/>
  <c r="V37" i="42"/>
  <c r="W37" i="42"/>
  <c r="X37" i="42"/>
  <c r="Y37" i="42"/>
  <c r="Z37" i="42"/>
  <c r="AA37" i="42"/>
  <c r="AB37" i="42"/>
  <c r="AC37" i="42"/>
  <c r="AD37" i="42"/>
  <c r="AE37" i="42"/>
  <c r="AF37" i="42"/>
  <c r="AG37" i="42"/>
  <c r="AH37" i="42"/>
  <c r="AI37" i="42"/>
  <c r="AJ37" i="42"/>
  <c r="AK37" i="42"/>
  <c r="AL37" i="42"/>
  <c r="AM37" i="42"/>
  <c r="AN37" i="42"/>
  <c r="AO37" i="42"/>
  <c r="AP37" i="42"/>
  <c r="AQ37" i="42"/>
  <c r="AR37" i="42"/>
  <c r="AS37" i="42"/>
  <c r="D38" i="42"/>
  <c r="E38" i="42"/>
  <c r="F38" i="42"/>
  <c r="G38" i="42"/>
  <c r="H38" i="42"/>
  <c r="I38" i="42"/>
  <c r="J38" i="42"/>
  <c r="K38" i="42"/>
  <c r="L38" i="42"/>
  <c r="M38" i="42"/>
  <c r="N38" i="42"/>
  <c r="O38" i="42"/>
  <c r="P38" i="42"/>
  <c r="Q38" i="42"/>
  <c r="R38" i="42"/>
  <c r="S38" i="42"/>
  <c r="T38" i="42"/>
  <c r="U38" i="42"/>
  <c r="V38" i="42"/>
  <c r="W38" i="42"/>
  <c r="X38" i="42"/>
  <c r="Y38" i="42"/>
  <c r="Z38" i="42"/>
  <c r="AA38" i="42"/>
  <c r="AB38" i="42"/>
  <c r="AC38" i="42"/>
  <c r="AD38" i="42"/>
  <c r="AE38" i="42"/>
  <c r="AF38" i="42"/>
  <c r="AG38" i="42"/>
  <c r="AH38" i="42"/>
  <c r="AI38" i="42"/>
  <c r="AJ38" i="42"/>
  <c r="AK38" i="42"/>
  <c r="AL38" i="42"/>
  <c r="AM38" i="42"/>
  <c r="AN38" i="42"/>
  <c r="AO38" i="42"/>
  <c r="AP38" i="42"/>
  <c r="AQ38" i="42"/>
  <c r="AR38" i="42"/>
  <c r="AS38" i="42"/>
  <c r="D39" i="42"/>
  <c r="D42" i="42" s="1"/>
  <c r="D47" i="42" s="1"/>
  <c r="D48" i="42" s="1"/>
  <c r="E39" i="42"/>
  <c r="E40" i="42" s="1"/>
  <c r="F39" i="42"/>
  <c r="H39" i="42"/>
  <c r="H42" i="42" s="1"/>
  <c r="I39" i="42"/>
  <c r="I40" i="42" s="1"/>
  <c r="J39" i="42"/>
  <c r="K39" i="42"/>
  <c r="L39" i="42"/>
  <c r="L42" i="42" s="1"/>
  <c r="L47" i="42" s="1"/>
  <c r="L48" i="42" s="1"/>
  <c r="M39" i="42"/>
  <c r="N39" i="42"/>
  <c r="P39" i="42"/>
  <c r="P42" i="42" s="1"/>
  <c r="Q39" i="42"/>
  <c r="R39" i="42"/>
  <c r="S39" i="42"/>
  <c r="T39" i="42"/>
  <c r="T42" i="42" s="1"/>
  <c r="T47" i="42" s="1"/>
  <c r="U39" i="42"/>
  <c r="V39" i="42"/>
  <c r="X39" i="42"/>
  <c r="X42" i="42" s="1"/>
  <c r="Y39" i="42"/>
  <c r="Z39" i="42"/>
  <c r="AA39" i="42"/>
  <c r="AB39" i="42"/>
  <c r="AB42" i="42" s="1"/>
  <c r="AB47" i="42" s="1"/>
  <c r="AC39" i="42"/>
  <c r="AD39" i="42"/>
  <c r="AF39" i="42"/>
  <c r="AF42" i="42" s="1"/>
  <c r="AG39" i="42"/>
  <c r="AH39" i="42"/>
  <c r="AI39" i="42"/>
  <c r="AJ39" i="42"/>
  <c r="AJ42" i="42" s="1"/>
  <c r="AJ47" i="42" s="1"/>
  <c r="AK39" i="42"/>
  <c r="AL39" i="42"/>
  <c r="AN39" i="42"/>
  <c r="AN42" i="42" s="1"/>
  <c r="AO39" i="42"/>
  <c r="AP39" i="42"/>
  <c r="AQ39" i="42"/>
  <c r="AR39" i="42"/>
  <c r="AR42" i="42" s="1"/>
  <c r="AR47" i="42" s="1"/>
  <c r="D40" i="42"/>
  <c r="F40" i="42"/>
  <c r="H40" i="42"/>
  <c r="J40" i="42"/>
  <c r="K40" i="42"/>
  <c r="I42" i="42"/>
  <c r="I47" i="42" s="1"/>
  <c r="I48" i="42" s="1"/>
  <c r="J42" i="42"/>
  <c r="J47" i="42" s="1"/>
  <c r="J48" i="42" s="1"/>
  <c r="Q42" i="42"/>
  <c r="Q47" i="42" s="1"/>
  <c r="R42" i="42"/>
  <c r="R47" i="42" s="1"/>
  <c r="Y42" i="42"/>
  <c r="Y47" i="42" s="1"/>
  <c r="Z42" i="42"/>
  <c r="Z47" i="42" s="1"/>
  <c r="AG42" i="42"/>
  <c r="AG47" i="42" s="1"/>
  <c r="AH42" i="42"/>
  <c r="AH47" i="42" s="1"/>
  <c r="AO42" i="42"/>
  <c r="AO47" i="42" s="1"/>
  <c r="AP42" i="42"/>
  <c r="AP47" i="42" s="1"/>
  <c r="AT16" i="21"/>
  <c r="AT17" i="21"/>
  <c r="AT18" i="21"/>
  <c r="D19" i="21"/>
  <c r="E19" i="21"/>
  <c r="F19" i="21"/>
  <c r="G19" i="21"/>
  <c r="H19" i="21"/>
  <c r="I19" i="21"/>
  <c r="J19" i="21"/>
  <c r="K19" i="21"/>
  <c r="L19" i="21"/>
  <c r="M19" i="21"/>
  <c r="N19" i="21"/>
  <c r="O19" i="21"/>
  <c r="P19" i="21"/>
  <c r="Q19" i="21"/>
  <c r="R19" i="21"/>
  <c r="S19" i="21"/>
  <c r="T19" i="21"/>
  <c r="U19" i="21"/>
  <c r="V19" i="21"/>
  <c r="W19" i="21"/>
  <c r="X19" i="21"/>
  <c r="Y19" i="21"/>
  <c r="Z19" i="21"/>
  <c r="AA19" i="21"/>
  <c r="AB19" i="21"/>
  <c r="AC19" i="21"/>
  <c r="AD19" i="21"/>
  <c r="AE19" i="21"/>
  <c r="AF19" i="21"/>
  <c r="AG19" i="21"/>
  <c r="AH19" i="21"/>
  <c r="AI19" i="21"/>
  <c r="AJ19" i="21"/>
  <c r="AK19" i="21"/>
  <c r="AL19" i="21"/>
  <c r="AM19" i="21"/>
  <c r="AN19" i="21"/>
  <c r="AO19" i="21"/>
  <c r="AP19" i="21"/>
  <c r="AQ19" i="21"/>
  <c r="AR19" i="21"/>
  <c r="AS19" i="21"/>
  <c r="AT19" i="21"/>
  <c r="AT22" i="21"/>
  <c r="AT23" i="21"/>
  <c r="AT24" i="21"/>
  <c r="D25" i="21"/>
  <c r="E25" i="21"/>
  <c r="F25" i="21"/>
  <c r="G25" i="21"/>
  <c r="H25" i="21"/>
  <c r="I25" i="21"/>
  <c r="J25" i="21"/>
  <c r="K25" i="21"/>
  <c r="L25" i="21"/>
  <c r="M25" i="21"/>
  <c r="N25" i="21"/>
  <c r="O25" i="21"/>
  <c r="P25" i="21"/>
  <c r="Q25" i="21"/>
  <c r="R25" i="21"/>
  <c r="S25" i="21"/>
  <c r="T25" i="21"/>
  <c r="U25" i="21"/>
  <c r="V25" i="21"/>
  <c r="W25" i="21"/>
  <c r="X25" i="21"/>
  <c r="Y25" i="21"/>
  <c r="Z25" i="21"/>
  <c r="AA25" i="21"/>
  <c r="AB25" i="21"/>
  <c r="AC25" i="21"/>
  <c r="AD25" i="21"/>
  <c r="AE25" i="21"/>
  <c r="AF25" i="21"/>
  <c r="AG25" i="21"/>
  <c r="AH25" i="21"/>
  <c r="AI25" i="21"/>
  <c r="AJ25" i="21"/>
  <c r="AK25" i="21"/>
  <c r="AL25" i="21"/>
  <c r="AM25" i="21"/>
  <c r="AN25" i="21"/>
  <c r="AO25" i="21"/>
  <c r="AP25" i="21"/>
  <c r="AQ25" i="21"/>
  <c r="AR25" i="21"/>
  <c r="AS25" i="21"/>
  <c r="AT25" i="21"/>
  <c r="AT29" i="21"/>
  <c r="AT30" i="21"/>
  <c r="AT31" i="21"/>
  <c r="D32" i="21"/>
  <c r="E32" i="21"/>
  <c r="F32" i="21"/>
  <c r="G32" i="21"/>
  <c r="H32" i="21"/>
  <c r="I32" i="21"/>
  <c r="J32" i="21"/>
  <c r="K32" i="21"/>
  <c r="L32" i="21"/>
  <c r="M32" i="21"/>
  <c r="N32" i="21"/>
  <c r="O32" i="21"/>
  <c r="P32" i="21"/>
  <c r="Q32" i="21"/>
  <c r="R32" i="21"/>
  <c r="S32" i="21"/>
  <c r="T32" i="21"/>
  <c r="U32" i="21"/>
  <c r="V32" i="21"/>
  <c r="W32" i="21"/>
  <c r="X32" i="21"/>
  <c r="Y32" i="21"/>
  <c r="Z32" i="21"/>
  <c r="AA32" i="21"/>
  <c r="AB32" i="21"/>
  <c r="AC32" i="21"/>
  <c r="AD32" i="21"/>
  <c r="AE32" i="21"/>
  <c r="AF32" i="21"/>
  <c r="AG32" i="21"/>
  <c r="AH32" i="21"/>
  <c r="AI32" i="21"/>
  <c r="AJ32" i="21"/>
  <c r="AK32" i="21"/>
  <c r="AL32" i="21"/>
  <c r="AM32" i="21"/>
  <c r="AN32" i="21"/>
  <c r="AO32" i="21"/>
  <c r="AP32" i="21"/>
  <c r="AQ32" i="21"/>
  <c r="AR32" i="21"/>
  <c r="AS32" i="21"/>
  <c r="AT32" i="21"/>
  <c r="AT35" i="21"/>
  <c r="AT36" i="21"/>
  <c r="AT37" i="21"/>
  <c r="D38" i="21"/>
  <c r="E38" i="21"/>
  <c r="F38" i="21"/>
  <c r="G38" i="21"/>
  <c r="H38" i="21"/>
  <c r="I38" i="21"/>
  <c r="J38" i="21"/>
  <c r="K38" i="21"/>
  <c r="L38" i="21"/>
  <c r="M38" i="21"/>
  <c r="N38" i="21"/>
  <c r="O38" i="21"/>
  <c r="P38" i="21"/>
  <c r="Q38" i="21"/>
  <c r="R38" i="21"/>
  <c r="S38" i="21"/>
  <c r="T38" i="21"/>
  <c r="U38" i="21"/>
  <c r="V38" i="21"/>
  <c r="W38" i="21"/>
  <c r="X38" i="21"/>
  <c r="Y38" i="21"/>
  <c r="Z38" i="21"/>
  <c r="AA38" i="21"/>
  <c r="AB38" i="21"/>
  <c r="AC38" i="21"/>
  <c r="AD38" i="21"/>
  <c r="AE38" i="21"/>
  <c r="AF38" i="21"/>
  <c r="AG38" i="21"/>
  <c r="AH38" i="21"/>
  <c r="AI38" i="21"/>
  <c r="AJ38" i="21"/>
  <c r="AK38" i="21"/>
  <c r="AL38" i="21"/>
  <c r="AM38" i="21"/>
  <c r="AN38" i="21"/>
  <c r="AO38" i="21"/>
  <c r="AP38" i="21"/>
  <c r="AQ38" i="21"/>
  <c r="AR38" i="21"/>
  <c r="AS38" i="21"/>
  <c r="AT38" i="21"/>
  <c r="D40" i="21"/>
  <c r="E40" i="21"/>
  <c r="F40" i="21"/>
  <c r="G40" i="21"/>
  <c r="H40" i="21"/>
  <c r="I40" i="21"/>
  <c r="J40" i="21"/>
  <c r="K40" i="21"/>
  <c r="L40" i="21"/>
  <c r="M40" i="21"/>
  <c r="N40" i="21"/>
  <c r="O40" i="21"/>
  <c r="P40" i="21"/>
  <c r="Q40" i="21"/>
  <c r="R40" i="21"/>
  <c r="S40" i="21"/>
  <c r="T40" i="21"/>
  <c r="U40" i="21"/>
  <c r="V40" i="21"/>
  <c r="W40" i="21"/>
  <c r="X40" i="21"/>
  <c r="Y40" i="21"/>
  <c r="Z40" i="21"/>
  <c r="AA40" i="21"/>
  <c r="AB40" i="21"/>
  <c r="AC40" i="21"/>
  <c r="AD40" i="21"/>
  <c r="AE40" i="21"/>
  <c r="AF40" i="21"/>
  <c r="AG40" i="21"/>
  <c r="AH40" i="21"/>
  <c r="AI40" i="21"/>
  <c r="AJ40" i="21"/>
  <c r="AK40" i="21"/>
  <c r="AL40" i="21"/>
  <c r="AM40" i="21"/>
  <c r="AN40" i="21"/>
  <c r="AO40" i="21"/>
  <c r="AP40" i="21"/>
  <c r="AQ40" i="21"/>
  <c r="AR40" i="21"/>
  <c r="AS40" i="21"/>
  <c r="AT40" i="21"/>
  <c r="D44" i="21"/>
  <c r="E44" i="21"/>
  <c r="F44" i="21"/>
  <c r="G44" i="21"/>
  <c r="H44" i="21"/>
  <c r="I44" i="21"/>
  <c r="J44" i="21"/>
  <c r="K44" i="21"/>
  <c r="L44" i="21"/>
  <c r="M44" i="21"/>
  <c r="N44" i="21"/>
  <c r="O44" i="21"/>
  <c r="P44" i="21"/>
  <c r="Q44" i="21"/>
  <c r="R44" i="21"/>
  <c r="S44" i="21"/>
  <c r="T44" i="21"/>
  <c r="U44" i="21"/>
  <c r="V44" i="21"/>
  <c r="W44" i="21"/>
  <c r="X44" i="21"/>
  <c r="Y44" i="21"/>
  <c r="Z44" i="21"/>
  <c r="AA44" i="21"/>
  <c r="AB44" i="21"/>
  <c r="AC44" i="21"/>
  <c r="AD44" i="21"/>
  <c r="AE44" i="21"/>
  <c r="AF44" i="21"/>
  <c r="AG44" i="21"/>
  <c r="AH44" i="21"/>
  <c r="AI44" i="21"/>
  <c r="AJ44" i="21"/>
  <c r="AK44" i="21"/>
  <c r="AL44" i="21"/>
  <c r="AM44" i="21"/>
  <c r="AN44" i="21"/>
  <c r="AO44" i="21"/>
  <c r="AP44" i="21"/>
  <c r="AQ44" i="21"/>
  <c r="AR44" i="21"/>
  <c r="AS44" i="21"/>
  <c r="AT44" i="21"/>
  <c r="J16" i="22"/>
  <c r="E7" i="27" s="1"/>
  <c r="J17" i="22"/>
  <c r="J18" i="22"/>
  <c r="D19" i="22"/>
  <c r="E19" i="22"/>
  <c r="F19" i="22"/>
  <c r="G19" i="22"/>
  <c r="H19" i="22"/>
  <c r="I19" i="22"/>
  <c r="J19" i="22"/>
  <c r="M19" i="22"/>
  <c r="N19" i="22"/>
  <c r="J23" i="22"/>
  <c r="J24" i="22"/>
  <c r="J25" i="22"/>
  <c r="D26" i="22"/>
  <c r="E26" i="22"/>
  <c r="F26" i="22"/>
  <c r="G26" i="22"/>
  <c r="H26" i="22"/>
  <c r="I26" i="22"/>
  <c r="J26" i="22"/>
  <c r="M26" i="22"/>
  <c r="N26" i="22"/>
  <c r="J29" i="22"/>
  <c r="J30" i="22"/>
  <c r="J31" i="22"/>
  <c r="D32" i="22"/>
  <c r="E32" i="22"/>
  <c r="F32" i="22"/>
  <c r="G32" i="22"/>
  <c r="H32" i="22"/>
  <c r="I32" i="22"/>
  <c r="J32" i="22"/>
  <c r="M32" i="22"/>
  <c r="N32" i="22"/>
  <c r="D34" i="22"/>
  <c r="E34" i="22"/>
  <c r="F34" i="22"/>
  <c r="G34" i="22"/>
  <c r="H34" i="22"/>
  <c r="I34" i="22"/>
  <c r="J34" i="22"/>
  <c r="K34" i="22"/>
  <c r="L34" i="22"/>
  <c r="M34" i="22"/>
  <c r="N34" i="22"/>
  <c r="D36" i="22"/>
  <c r="E36" i="22"/>
  <c r="F36" i="22"/>
  <c r="G36" i="22"/>
  <c r="H36" i="22"/>
  <c r="I36" i="22"/>
  <c r="J36" i="22"/>
  <c r="K36" i="22"/>
  <c r="L36" i="22"/>
  <c r="M36" i="22"/>
  <c r="N36" i="22"/>
  <c r="H7" i="14"/>
  <c r="M18" i="14"/>
  <c r="M21" i="14" s="1"/>
  <c r="N18" i="14"/>
  <c r="Q20" i="28" s="1"/>
  <c r="O18" i="14"/>
  <c r="M19" i="14"/>
  <c r="N19" i="14"/>
  <c r="N19" i="43" s="1"/>
  <c r="O19" i="14"/>
  <c r="M20" i="14"/>
  <c r="P22" i="28" s="1"/>
  <c r="N20" i="14"/>
  <c r="O20" i="14"/>
  <c r="D21" i="14"/>
  <c r="D23" i="28" s="1"/>
  <c r="E21" i="14"/>
  <c r="F21" i="14"/>
  <c r="F21" i="43" s="1"/>
  <c r="G21" i="14"/>
  <c r="H23" i="28" s="1"/>
  <c r="H21" i="14"/>
  <c r="I21" i="14"/>
  <c r="I23" i="28" s="1"/>
  <c r="J21" i="14"/>
  <c r="L23" i="28" s="1"/>
  <c r="K21" i="14"/>
  <c r="L21" i="14"/>
  <c r="O21" i="14"/>
  <c r="R23" i="28" s="1"/>
  <c r="M25" i="14"/>
  <c r="N25" i="14"/>
  <c r="Q27" i="28" s="1"/>
  <c r="O25" i="14"/>
  <c r="M26" i="14"/>
  <c r="N26" i="14"/>
  <c r="O26" i="14"/>
  <c r="M27" i="14"/>
  <c r="N27" i="14"/>
  <c r="O27" i="14"/>
  <c r="D28" i="14"/>
  <c r="M28" i="14" s="1"/>
  <c r="E28" i="14"/>
  <c r="N28" i="14" s="1"/>
  <c r="Q30" i="28" s="1"/>
  <c r="F28" i="14"/>
  <c r="G28" i="14"/>
  <c r="H30" i="28" s="1"/>
  <c r="H28" i="14"/>
  <c r="I28" i="14"/>
  <c r="J28" i="14"/>
  <c r="L30" i="28" s="1"/>
  <c r="K28" i="14"/>
  <c r="L28" i="14"/>
  <c r="N30" i="28" s="1"/>
  <c r="O28" i="14"/>
  <c r="M32" i="14"/>
  <c r="N32" i="14"/>
  <c r="O32" i="14"/>
  <c r="R34" i="28" s="1"/>
  <c r="M33" i="14"/>
  <c r="N33" i="14"/>
  <c r="O33" i="14"/>
  <c r="M34" i="14"/>
  <c r="N34" i="14"/>
  <c r="O34" i="14"/>
  <c r="D35" i="14"/>
  <c r="E35" i="14"/>
  <c r="E37" i="28" s="1"/>
  <c r="F35" i="14"/>
  <c r="G35" i="14"/>
  <c r="H35" i="14"/>
  <c r="I35" i="14"/>
  <c r="J35" i="14"/>
  <c r="J37" i="28" s="1"/>
  <c r="K35" i="14"/>
  <c r="L35" i="14"/>
  <c r="M35" i="14"/>
  <c r="P34" i="28" s="1"/>
  <c r="O35" i="14"/>
  <c r="R37" i="28" s="1"/>
  <c r="P16" i="28"/>
  <c r="Q16" i="28"/>
  <c r="R16" i="28"/>
  <c r="G20" i="28"/>
  <c r="K20" i="28"/>
  <c r="O20" i="28"/>
  <c r="P20" i="28"/>
  <c r="R20" i="28"/>
  <c r="K21" i="28"/>
  <c r="O21" i="28"/>
  <c r="P21" i="28"/>
  <c r="R21" i="28"/>
  <c r="G22" i="28"/>
  <c r="K22" i="28"/>
  <c r="O22" i="28"/>
  <c r="Q22" i="28"/>
  <c r="R22" i="28"/>
  <c r="E23" i="28"/>
  <c r="F23" i="28"/>
  <c r="J23" i="28"/>
  <c r="K23" i="28"/>
  <c r="M23" i="28"/>
  <c r="N23" i="28"/>
  <c r="G27" i="28"/>
  <c r="K27" i="28"/>
  <c r="O27" i="28"/>
  <c r="R27" i="28"/>
  <c r="G28" i="28"/>
  <c r="K28" i="28"/>
  <c r="O28" i="28"/>
  <c r="P28" i="28"/>
  <c r="Q28" i="28"/>
  <c r="R28" i="28"/>
  <c r="G29" i="28"/>
  <c r="K29" i="28"/>
  <c r="O29" i="28"/>
  <c r="P29" i="28"/>
  <c r="Q29" i="28"/>
  <c r="R29" i="28"/>
  <c r="D30" i="28"/>
  <c r="E30" i="28"/>
  <c r="F30" i="28"/>
  <c r="G30" i="28"/>
  <c r="I30" i="28"/>
  <c r="J30" i="28"/>
  <c r="K30" i="28"/>
  <c r="M30" i="28"/>
  <c r="O30" i="28"/>
  <c r="R30" i="28"/>
  <c r="G34" i="28"/>
  <c r="K34" i="28"/>
  <c r="O34" i="28"/>
  <c r="Q34" i="28"/>
  <c r="G35" i="28"/>
  <c r="K35" i="28"/>
  <c r="O35" i="28"/>
  <c r="P35" i="28"/>
  <c r="Q35" i="28"/>
  <c r="R35" i="28"/>
  <c r="G36" i="28"/>
  <c r="K36" i="28"/>
  <c r="O36" i="28"/>
  <c r="P36" i="28"/>
  <c r="R36" i="28"/>
  <c r="D37" i="28"/>
  <c r="F37" i="28"/>
  <c r="G37" i="28"/>
  <c r="H37" i="28"/>
  <c r="I37" i="28"/>
  <c r="K37" i="28"/>
  <c r="L37" i="28"/>
  <c r="M37" i="28"/>
  <c r="N37" i="28"/>
  <c r="O37" i="28"/>
  <c r="B4" i="43"/>
  <c r="B7" i="43"/>
  <c r="D14" i="43"/>
  <c r="E14" i="43"/>
  <c r="F14" i="43"/>
  <c r="G14" i="43"/>
  <c r="H14" i="43"/>
  <c r="I14" i="43"/>
  <c r="J14" i="43"/>
  <c r="K14" i="43"/>
  <c r="L14" i="43"/>
  <c r="M14" i="43"/>
  <c r="N14" i="43"/>
  <c r="O14" i="43"/>
  <c r="D18" i="43"/>
  <c r="E18" i="43"/>
  <c r="F18" i="43"/>
  <c r="G18" i="43"/>
  <c r="H18" i="43"/>
  <c r="I18" i="43"/>
  <c r="J18" i="43"/>
  <c r="K18" i="43"/>
  <c r="L18" i="43"/>
  <c r="M18" i="43"/>
  <c r="N18" i="43"/>
  <c r="O18" i="43"/>
  <c r="D19" i="43"/>
  <c r="E19" i="43"/>
  <c r="F19" i="43"/>
  <c r="G19" i="43"/>
  <c r="H19" i="43"/>
  <c r="I19" i="43"/>
  <c r="J19" i="43"/>
  <c r="K19" i="43"/>
  <c r="L19" i="43"/>
  <c r="M19" i="43"/>
  <c r="O19" i="43"/>
  <c r="D20" i="43"/>
  <c r="E20" i="43"/>
  <c r="F20" i="43"/>
  <c r="G20" i="43"/>
  <c r="H20" i="43"/>
  <c r="I20" i="43"/>
  <c r="J20" i="43"/>
  <c r="K20" i="43"/>
  <c r="L20" i="43"/>
  <c r="M20" i="43"/>
  <c r="N20" i="43"/>
  <c r="O20" i="43"/>
  <c r="D21" i="43"/>
  <c r="E21" i="43"/>
  <c r="H21" i="43"/>
  <c r="I21" i="43"/>
  <c r="J21" i="43"/>
  <c r="K21" i="43"/>
  <c r="L21" i="43"/>
  <c r="AS19" i="19" l="1"/>
  <c r="G23" i="28"/>
  <c r="A6" i="14" s="1"/>
  <c r="AS18" i="42"/>
  <c r="AC42" i="42"/>
  <c r="AC47" i="42" s="1"/>
  <c r="P27" i="28"/>
  <c r="P30" i="28"/>
  <c r="G40" i="42"/>
  <c r="G42" i="42"/>
  <c r="G47" i="42" s="1"/>
  <c r="G48" i="42" s="1"/>
  <c r="M42" i="42"/>
  <c r="M47" i="42" s="1"/>
  <c r="P23" i="28"/>
  <c r="M21" i="43"/>
  <c r="Q21" i="28"/>
  <c r="N35" i="14"/>
  <c r="A5" i="14"/>
  <c r="L40" i="42"/>
  <c r="AN18" i="42"/>
  <c r="AN47" i="42" s="1"/>
  <c r="AF18" i="42"/>
  <c r="AF47" i="42" s="1"/>
  <c r="X18" i="42"/>
  <c r="X47" i="42" s="1"/>
  <c r="P18" i="42"/>
  <c r="P47" i="42" s="1"/>
  <c r="H18" i="42"/>
  <c r="H19" i="42" s="1"/>
  <c r="AK42" i="2"/>
  <c r="AC42" i="2"/>
  <c r="U42" i="2"/>
  <c r="M42" i="2"/>
  <c r="E42" i="2"/>
  <c r="AS33" i="2"/>
  <c r="AS34" i="19" s="1"/>
  <c r="O21" i="43"/>
  <c r="P37" i="28"/>
  <c r="AC32" i="42"/>
  <c r="E32" i="42"/>
  <c r="E33" i="42" s="1"/>
  <c r="AS40" i="2"/>
  <c r="G21" i="43"/>
  <c r="N21" i="14"/>
  <c r="AS32" i="42"/>
  <c r="AK32" i="42"/>
  <c r="AK42" i="42" s="1"/>
  <c r="AK47" i="42" s="1"/>
  <c r="U32" i="42"/>
  <c r="U42" i="42" s="1"/>
  <c r="U47" i="42" s="1"/>
  <c r="M32" i="42"/>
  <c r="AR43" i="19"/>
  <c r="AJ43" i="19"/>
  <c r="AB43" i="19"/>
  <c r="T43" i="19"/>
  <c r="L43" i="19"/>
  <c r="D43" i="19"/>
  <c r="AM40" i="19"/>
  <c r="AE40" i="19"/>
  <c r="W40" i="19"/>
  <c r="O40" i="19"/>
  <c r="G40" i="19"/>
  <c r="AS24" i="19"/>
  <c r="AN19" i="19"/>
  <c r="AF19" i="19"/>
  <c r="X19" i="19"/>
  <c r="P19" i="19"/>
  <c r="H19" i="19"/>
  <c r="A4" i="2" s="1"/>
  <c r="H46" i="2"/>
  <c r="H47" i="19" s="1"/>
  <c r="AS39" i="2"/>
  <c r="AS19" i="2"/>
  <c r="AS20" i="19" s="1"/>
  <c r="F42" i="42"/>
  <c r="F47" i="42" s="1"/>
  <c r="F48" i="42" s="1"/>
  <c r="AM42" i="2"/>
  <c r="AE42" i="2"/>
  <c r="W42" i="2"/>
  <c r="O42" i="2"/>
  <c r="G42" i="2"/>
  <c r="G46" i="2" l="1"/>
  <c r="G47" i="19" s="1"/>
  <c r="G43" i="19"/>
  <c r="AS40" i="19"/>
  <c r="O23" i="28"/>
  <c r="E8" i="27" s="1"/>
  <c r="AS39" i="42"/>
  <c r="AS42" i="42" s="1"/>
  <c r="AS47" i="42" s="1"/>
  <c r="M46" i="2"/>
  <c r="M47" i="19" s="1"/>
  <c r="M43" i="19"/>
  <c r="O46" i="2"/>
  <c r="O47" i="19" s="1"/>
  <c r="O43" i="19"/>
  <c r="AS47" i="2"/>
  <c r="AS41" i="19"/>
  <c r="AE46" i="2"/>
  <c r="AE47" i="19" s="1"/>
  <c r="AE43" i="19"/>
  <c r="AK46" i="2"/>
  <c r="AK47" i="19" s="1"/>
  <c r="AK43" i="19"/>
  <c r="AM46" i="2"/>
  <c r="AM47" i="19" s="1"/>
  <c r="AM43" i="19"/>
  <c r="AS42" i="2"/>
  <c r="Q37" i="28"/>
  <c r="Q36" i="28"/>
  <c r="A3" i="14" s="1"/>
  <c r="W46" i="2"/>
  <c r="W47" i="19" s="1"/>
  <c r="W43" i="19"/>
  <c r="AC46" i="2"/>
  <c r="AC47" i="19" s="1"/>
  <c r="AC43" i="19"/>
  <c r="E42" i="42"/>
  <c r="E47" i="42" s="1"/>
  <c r="E48" i="42" s="1"/>
  <c r="H47" i="42"/>
  <c r="H48" i="42" s="1"/>
  <c r="U46" i="2"/>
  <c r="U47" i="19" s="1"/>
  <c r="U43" i="19"/>
  <c r="Q23" i="28"/>
  <c r="A4" i="14" s="1"/>
  <c r="N21" i="43"/>
  <c r="E46" i="2"/>
  <c r="E47" i="19" s="1"/>
  <c r="E43" i="19"/>
  <c r="A5" i="2" s="1"/>
  <c r="AS46" i="2" l="1"/>
  <c r="AS47" i="19" s="1"/>
  <c r="A7" i="2" s="1"/>
  <c r="AS43" i="19"/>
  <c r="A3" i="2" s="1"/>
  <c r="T16" i="28"/>
  <c r="AS48" i="19" l="1"/>
  <c r="E5" i="27"/>
  <c r="A6" i="2" l="1"/>
  <c r="E6" i="27"/>
</calcChain>
</file>

<file path=xl/sharedStrings.xml><?xml version="1.0" encoding="utf-8"?>
<sst xmlns="http://schemas.openxmlformats.org/spreadsheetml/2006/main" count="927" uniqueCount="375">
  <si>
    <t>Central Bank Survey of Foreign Exchange and</t>
  </si>
  <si>
    <t>Derivatives Market Activity</t>
  </si>
  <si>
    <t>(in millions of USD)</t>
  </si>
  <si>
    <t>Instruments</t>
  </si>
  <si>
    <t>USD</t>
  </si>
  <si>
    <t>JPY</t>
  </si>
  <si>
    <t>GBP</t>
  </si>
  <si>
    <t>CHF</t>
  </si>
  <si>
    <t>TOT</t>
  </si>
  <si>
    <t xml:space="preserve"> </t>
  </si>
  <si>
    <t>TOTAL</t>
  </si>
  <si>
    <t>Sold</t>
  </si>
  <si>
    <t>Bought</t>
  </si>
  <si>
    <t>TOTAL OTC OPTIONS</t>
  </si>
  <si>
    <t>TOTAL FX CONTRACTS</t>
  </si>
  <si>
    <t>FORWARD RATE</t>
  </si>
  <si>
    <t>AGREEMENTS</t>
  </si>
  <si>
    <t>OTC OPTIONS</t>
  </si>
  <si>
    <t>TOTAL CONTRACTS</t>
  </si>
  <si>
    <t>Table 1</t>
  </si>
  <si>
    <t>OUTRIGHT FORWARDS AND</t>
  </si>
  <si>
    <t>TOTAL INCLUDING GOLD</t>
  </si>
  <si>
    <t>CURRENCY SWAPS</t>
  </si>
  <si>
    <t>Memorandum items:</t>
  </si>
  <si>
    <t>Table 2</t>
  </si>
  <si>
    <t>SWAPS</t>
  </si>
  <si>
    <t>CONTRACTS</t>
  </si>
  <si>
    <t>Table 3</t>
  </si>
  <si>
    <t>Equity-linked derivatives</t>
  </si>
  <si>
    <t>Precious metals</t>
  </si>
  <si>
    <t>Other</t>
  </si>
  <si>
    <t>Credit</t>
  </si>
  <si>
    <t>US</t>
  </si>
  <si>
    <t>Total</t>
  </si>
  <si>
    <t>(other than gold)</t>
  </si>
  <si>
    <t>commo-dities</t>
  </si>
  <si>
    <t>deriva-tives</t>
  </si>
  <si>
    <t>FORWARDS AND SWAPS</t>
  </si>
  <si>
    <t>Table 4</t>
  </si>
  <si>
    <t>NOTIONAL AMOUNTS OUTSTANDING OF</t>
  </si>
  <si>
    <t>OTC DERIVATIVES CONTRACTS</t>
  </si>
  <si>
    <t>Forwards and swaps</t>
  </si>
  <si>
    <t>OTC options sold</t>
  </si>
  <si>
    <t>OTC options bought</t>
  </si>
  <si>
    <t>Risk category</t>
  </si>
  <si>
    <t>One year or less</t>
  </si>
  <si>
    <t>Over one year and up to five years</t>
  </si>
  <si>
    <t>Over five years</t>
  </si>
  <si>
    <t>FOREIGN EXCHANGE</t>
  </si>
  <si>
    <t>AND GOLD CONTRACTS</t>
  </si>
  <si>
    <t>INTEREST RATE</t>
  </si>
  <si>
    <t>EQUITY</t>
  </si>
  <si>
    <t>EUR</t>
  </si>
  <si>
    <t>¹  Any instrument whose price is assumed to be mainly determined by the price of an equity or a stock index, a commodity or the creditworthiness of a</t>
  </si>
  <si>
    <t>particular reference credit.  ²  Excluding Albania, Bulgaria, Hungary, Poland, Romania and the successor republics of the former Czechoslovakia, Soviet Union</t>
  </si>
  <si>
    <t>Other Asian ³</t>
  </si>
  <si>
    <t>¹  All instruments where all the legs are exposed to one and only one currency's interest rate, including all fixed/floating and floating/floating</t>
  </si>
  <si>
    <t>FOREIGN EXCHANGE SWAPS ³</t>
  </si>
  <si>
    <t>SINGLE-CURRENCY INTEREST RATE DERIVATIVES ¹</t>
  </si>
  <si>
    <t>EQUITY, COMMODITY, CREDIT AND "OTHER" DERIVATIVES ¹</t>
  </si>
  <si>
    <t>DKK</t>
  </si>
  <si>
    <t>BRL</t>
  </si>
  <si>
    <t>CZK</t>
  </si>
  <si>
    <t>HKD</t>
  </si>
  <si>
    <t>HUF</t>
  </si>
  <si>
    <t>KRW</t>
  </si>
  <si>
    <t>MXN</t>
  </si>
  <si>
    <t>PHP</t>
  </si>
  <si>
    <t>PLN</t>
  </si>
  <si>
    <t>RUB</t>
  </si>
  <si>
    <t>THB</t>
  </si>
  <si>
    <t>TRL</t>
  </si>
  <si>
    <t>TWD</t>
  </si>
  <si>
    <t>ZAR</t>
  </si>
  <si>
    <t>CNY</t>
  </si>
  <si>
    <t>IDR</t>
  </si>
  <si>
    <t>INR</t>
  </si>
  <si>
    <t>NZD</t>
  </si>
  <si>
    <t>FOREIGN EXCHANGE AND GOLD CONTRACTS ¹</t>
  </si>
  <si>
    <t xml:space="preserve">commodity or credit risk. </t>
  </si>
  <si>
    <t>NOK</t>
  </si>
  <si>
    <t>SGD</t>
  </si>
  <si>
    <t xml:space="preserve">¹  All instruments involving exposure to more than one currency, whether in interest rates or exchange rates.  ² Additional currencies in which the reporter </t>
  </si>
  <si>
    <t xml:space="preserve">has a material amount of contracts outstanding.  ³ If swaps are executed on a forward/forward basis, the two forward parts of the transaction should be reported separately.  </t>
  </si>
  <si>
    <t>Other ²</t>
  </si>
  <si>
    <t>single-currency interest rate contracts.  ²   Additional currencies in which the reporter has a material amount of contracts outstanding.</t>
  </si>
  <si>
    <t>³  Any instrument where the transaction is highly leveraged and/or the notional amount is variable and where a decomposition into</t>
  </si>
  <si>
    <t>Japanese</t>
  </si>
  <si>
    <t>European ²</t>
  </si>
  <si>
    <t>Gross positive market values</t>
  </si>
  <si>
    <t>Gross negative market values</t>
  </si>
  <si>
    <r>
      <t>deriva-tives</t>
    </r>
    <r>
      <rPr>
        <b/>
        <vertAlign val="superscript"/>
        <sz val="11"/>
        <rFont val="TimesNewRomanPS"/>
      </rPr>
      <t xml:space="preserve"> 4</t>
    </r>
  </si>
  <si>
    <r>
      <t>4</t>
    </r>
    <r>
      <rPr>
        <sz val="11"/>
        <rFont val="TimesNewRomanPS"/>
      </rPr>
      <t xml:space="preserve">  Inlcuding currency warrants and multicurrency swaptions. </t>
    </r>
    <r>
      <rPr>
        <vertAlign val="superscript"/>
        <sz val="11"/>
        <rFont val="TimesNewRomanPS"/>
      </rPr>
      <t xml:space="preserve"> 5</t>
    </r>
    <r>
      <rPr>
        <sz val="11"/>
        <rFont val="TimesNewRomanPS"/>
      </rPr>
      <t xml:space="preserve">  Any instrument where the transaction is highly leveraged and/or the notional amount is variable </t>
    </r>
  </si>
  <si>
    <r>
      <t xml:space="preserve">and Yugoslavia.  ³  All countries in Asia other than Japan.  </t>
    </r>
    <r>
      <rPr>
        <vertAlign val="superscript"/>
        <sz val="11"/>
        <rFont val="TimesNewRomanPS"/>
      </rPr>
      <t xml:space="preserve">4 </t>
    </r>
    <r>
      <rPr>
        <sz val="11"/>
        <rFont val="TimesNewRomanPS"/>
      </rPr>
      <t xml:space="preserve"> Any instrument which does not involve an exposure to foreign exchange, interest rate, equity,</t>
    </r>
  </si>
  <si>
    <r>
      <t xml:space="preserve">OTC OPTIONS </t>
    </r>
    <r>
      <rPr>
        <b/>
        <vertAlign val="superscript"/>
        <sz val="11"/>
        <rFont val="TimesNewRomanPS"/>
      </rPr>
      <t>4</t>
    </r>
  </si>
  <si>
    <r>
      <t xml:space="preserve">and where a decomposition into individual plain vanilla components is impractical or impossible.   </t>
    </r>
    <r>
      <rPr>
        <vertAlign val="superscript"/>
        <sz val="11"/>
        <rFont val="TimesNewRomanPS"/>
      </rPr>
      <t>6</t>
    </r>
    <r>
      <rPr>
        <sz val="11"/>
        <rFont val="TimesNewRomanPS"/>
      </rPr>
      <t xml:space="preserve"> Gross market values of total FX contracts.</t>
    </r>
  </si>
  <si>
    <t>Other products ³</t>
  </si>
  <si>
    <r>
      <t xml:space="preserve">individual plain vanilla components is impractical or impossible. </t>
    </r>
    <r>
      <rPr>
        <vertAlign val="superscript"/>
        <sz val="11"/>
        <rFont val="TimesNewRomanPS"/>
      </rPr>
      <t xml:space="preserve">  4 </t>
    </r>
    <r>
      <rPr>
        <sz val="11"/>
        <rFont val="TimesNewRomanPS"/>
      </rPr>
      <t>Gross market values of total interest rate contracts.</t>
    </r>
  </si>
  <si>
    <r>
      <t>Other products</t>
    </r>
    <r>
      <rPr>
        <vertAlign val="superscript"/>
        <sz val="11"/>
        <rFont val="TimesNewRomanPS"/>
      </rPr>
      <t xml:space="preserve"> 5</t>
    </r>
  </si>
  <si>
    <r>
      <t xml:space="preserve">Gross positive market values </t>
    </r>
    <r>
      <rPr>
        <vertAlign val="superscript"/>
        <sz val="11"/>
        <rFont val="TimesNewRomanPS"/>
      </rPr>
      <t>4</t>
    </r>
  </si>
  <si>
    <r>
      <t xml:space="preserve">Gross negative market values </t>
    </r>
    <r>
      <rPr>
        <vertAlign val="superscript"/>
        <sz val="11"/>
        <rFont val="TimesNewRomanPS"/>
      </rPr>
      <t>4</t>
    </r>
  </si>
  <si>
    <r>
      <t xml:space="preserve">Gross positive market values </t>
    </r>
    <r>
      <rPr>
        <vertAlign val="superscript"/>
        <sz val="11"/>
        <rFont val="TimesNewRomanPS"/>
      </rPr>
      <t>6</t>
    </r>
  </si>
  <si>
    <r>
      <t xml:space="preserve">Gross negative market values </t>
    </r>
    <r>
      <rPr>
        <vertAlign val="superscript"/>
        <sz val="11"/>
        <rFont val="TimesNewRomanPS"/>
      </rPr>
      <t>6</t>
    </r>
  </si>
  <si>
    <t>Nominal or notional principal amounts outstanding at end-June 2007</t>
  </si>
  <si>
    <t>by remaining maturity at end-June 2007</t>
  </si>
  <si>
    <t xml:space="preserve">     with reporting dealers</t>
  </si>
  <si>
    <t xml:space="preserve">     with other financial institutions</t>
  </si>
  <si>
    <t xml:space="preserve">     with non-financial customers</t>
  </si>
  <si>
    <t>Threshold</t>
  </si>
  <si>
    <t>ARS</t>
  </si>
  <si>
    <t>BHD</t>
  </si>
  <si>
    <t>CLP</t>
  </si>
  <si>
    <t>COP</t>
  </si>
  <si>
    <t>EEK</t>
  </si>
  <si>
    <t>ILS</t>
  </si>
  <si>
    <t>LTL</t>
  </si>
  <si>
    <t>LVL</t>
  </si>
  <si>
    <t>MYR</t>
  </si>
  <si>
    <t>PEN</t>
  </si>
  <si>
    <t>SAR</t>
  </si>
  <si>
    <t>SIT</t>
  </si>
  <si>
    <t>SKK</t>
  </si>
  <si>
    <t>OTHER</t>
  </si>
  <si>
    <t>Latin American</t>
  </si>
  <si>
    <t>Inter-tables</t>
  </si>
  <si>
    <t>TOTAL FX CONTRACTS INCLUDING GOLD</t>
  </si>
  <si>
    <t>TOTAL INTEREST RATE CONTRACTS</t>
  </si>
  <si>
    <t>REPORTING TABLE</t>
  </si>
  <si>
    <t># Errors</t>
  </si>
  <si>
    <t>OUT_1</t>
  </si>
  <si>
    <t>OUT_2</t>
  </si>
  <si>
    <t>OUT_3</t>
  </si>
  <si>
    <t>OUT_4</t>
  </si>
  <si>
    <t>CREDIT DEFAULT SWAPS</t>
  </si>
  <si>
    <t>Sovereigns</t>
  </si>
  <si>
    <t>SINGLE-NAME INSTRUMENTS</t>
  </si>
  <si>
    <t>MULTI-NAME INSTRUMENTS</t>
  </si>
  <si>
    <t>CDS_Sector</t>
  </si>
  <si>
    <t>Table 5</t>
  </si>
  <si>
    <t>Nominal or notional principal amounts outstanding and gross-market values at end-June 2007</t>
  </si>
  <si>
    <t>Amounts Outstanding</t>
  </si>
  <si>
    <t>Gross market values</t>
  </si>
  <si>
    <t>Non-sovereigns</t>
  </si>
  <si>
    <t>TOTAL CDS</t>
  </si>
  <si>
    <t>Table Complementary</t>
  </si>
  <si>
    <t>COMPLEMENTARY INFORMATION REQUIREMENTS</t>
  </si>
  <si>
    <t>Derivatives outstanding</t>
  </si>
  <si>
    <t>a)   The final number of participating institutions</t>
  </si>
  <si>
    <t>b)    The estimated percentage coverage of their survey</t>
  </si>
  <si>
    <r>
      <t>1.</t>
    </r>
    <r>
      <rPr>
        <b/>
        <sz val="7"/>
        <rFont val="Arial"/>
        <family val="2"/>
      </rPr>
      <t xml:space="preserve">       </t>
    </r>
    <r>
      <rPr>
        <b/>
        <sz val="10"/>
        <rFont val="Arial"/>
        <family val="2"/>
      </rPr>
      <t>Information on coverage and concentration</t>
    </r>
  </si>
  <si>
    <t>BGN</t>
  </si>
  <si>
    <t>RON</t>
  </si>
  <si>
    <t>SEK</t>
  </si>
  <si>
    <r>
      <t>4</t>
    </r>
    <r>
      <rPr>
        <sz val="11"/>
        <rFont val="TimesNewRomanPS"/>
      </rPr>
      <t xml:space="preserve">  Including currency warrants and multicurrency swaptions. </t>
    </r>
    <r>
      <rPr>
        <vertAlign val="superscript"/>
        <sz val="11"/>
        <rFont val="TimesNewRomanPS"/>
      </rPr>
      <t xml:space="preserve"> 5</t>
    </r>
    <r>
      <rPr>
        <sz val="11"/>
        <rFont val="TimesNewRomanPS"/>
      </rPr>
      <t xml:space="preserve">  Any instrument where the transaction is highly leveraged and/or the notional amount is variable </t>
    </r>
  </si>
  <si>
    <t>Основные показатели внутреннего валютного рынка Российской Федерации по методологии Банка международных расчетов</t>
  </si>
  <si>
    <t>Всего</t>
  </si>
  <si>
    <t>Вид инструмента</t>
  </si>
  <si>
    <t>с банками-респондентами</t>
  </si>
  <si>
    <t>с прочими КО и финансовыми институтами</t>
  </si>
  <si>
    <t>с нефинансовыми организациями (клиентами)</t>
  </si>
  <si>
    <t>Всего, включая золото</t>
  </si>
  <si>
    <t>СВОП ВАЛЮТНЫМИ ДЕПОЗИТАМИ</t>
  </si>
  <si>
    <t>С банками-респондентами</t>
  </si>
  <si>
    <t>_</t>
  </si>
  <si>
    <t>С прочими КО и финансовыми институтами</t>
  </si>
  <si>
    <t>С небанковскими институтами</t>
  </si>
  <si>
    <t xml:space="preserve">ОПЦИОНЫ </t>
  </si>
  <si>
    <t>Продано</t>
  </si>
  <si>
    <t>Куплено</t>
  </si>
  <si>
    <t>Всего опционов</t>
  </si>
  <si>
    <t>Прочие инструменты</t>
  </si>
  <si>
    <t>ВСЕГО ВАЛЮТНЫХ КОНТРАКТОВ</t>
  </si>
  <si>
    <t>ВКЛЮЧАЯ ЗОЛОТО</t>
  </si>
  <si>
    <t>Справочная информация:</t>
  </si>
  <si>
    <t>ОБЪЕМ ОТКРЫТЫХ ДЛИННЫХ ПОЗИЦИЙ, ВСЕГО</t>
  </si>
  <si>
    <t>ОБЪЕМ ОТКРЫТЫХ КОРОТКИХ ПОЗИЦИЙ, ВСЕГО</t>
  </si>
  <si>
    <t>¹ Согласно методике Банка международных расчетов (Базель, Швейцария), www.bis.org</t>
  </si>
  <si>
    <t>ИТОГО</t>
  </si>
  <si>
    <t>Со сроком до года</t>
  </si>
  <si>
    <t>Срок от 1 до 5 лет</t>
  </si>
  <si>
    <t>Свыше 5 лет</t>
  </si>
  <si>
    <t>КОНТРАКТЫ НА ВАЛЮТУ</t>
  </si>
  <si>
    <t>И НА ЗОЛОТО</t>
  </si>
  <si>
    <t>ПРОЦЕНТНЫЕ КОНТРАКТЫ</t>
  </si>
  <si>
    <t>КОНТРАКТЫ НА АКЦИИ</t>
  </si>
  <si>
    <t>Дополнительные сведения к представленному обзору</t>
  </si>
  <si>
    <t>a)    Число респондентов</t>
  </si>
  <si>
    <r>
      <t>1.</t>
    </r>
    <r>
      <rPr>
        <b/>
        <sz val="7"/>
        <rFont val="Arial"/>
        <family val="2"/>
      </rPr>
      <t xml:space="preserve">       </t>
    </r>
    <r>
      <rPr>
        <b/>
        <sz val="10"/>
        <rFont val="Arial"/>
        <family val="2"/>
      </rPr>
      <t>Сведения о репрезентативности информации и участниках обзора</t>
    </r>
  </si>
  <si>
    <t>b)    Оценка доли оборота респондентов в совокупном обороте</t>
  </si>
  <si>
    <t xml:space="preserve">Обзор внутреннего валютного рынка Российской Федерации </t>
  </si>
  <si>
    <t>Величина открытого форвардного объема на рынке производных инструментов</t>
  </si>
  <si>
    <t>Величина открытого форвардного объема на рынке производных инструментов на валюту</t>
  </si>
  <si>
    <t>ФОРВАРДНЫЕ И ОПЦИОННЫЕ КОНТРАКТЫ И ВАЛЮТНЫЕ СВОПЫ</t>
  </si>
  <si>
    <t>Купленные опционы</t>
  </si>
  <si>
    <t>Проданные опционы</t>
  </si>
  <si>
    <t>Свопы и форвардные контракты</t>
  </si>
  <si>
    <t xml:space="preserve">b)    Число респондентов, на долю которых приходится  75% совокупного оборота </t>
  </si>
  <si>
    <t>ФОРВАРДНЫЕ КОНТРАКТЫ И ВАЛЮТНЫЕ СВОПЫ</t>
  </si>
  <si>
    <t>(в миллионах долларов США)</t>
  </si>
  <si>
    <t xml:space="preserve">and where a decomposition into individual plain vanilla components is impractical or impossible. </t>
  </si>
  <si>
    <t>b)    The number of institutions accounting for 75 percent of the reported totals.</t>
  </si>
  <si>
    <t xml:space="preserve">по состоянию на конец  января  2008 года </t>
  </si>
  <si>
    <t>Nominal or notional principal amounts outstanding at end-January 2008</t>
  </si>
  <si>
    <t>По данным отчетности № 0409701 "Отчет о конверсионных операциях"</t>
  </si>
  <si>
    <t>№</t>
  </si>
  <si>
    <t>№ лицензии</t>
  </si>
  <si>
    <t>Наименование банка</t>
  </si>
  <si>
    <t>Регион</t>
  </si>
  <si>
    <t>1326</t>
  </si>
  <si>
    <t>ОАО "АЛЬФА-БАНК"</t>
  </si>
  <si>
    <t>Г МОСКВА</t>
  </si>
  <si>
    <t>354</t>
  </si>
  <si>
    <t>ГПБ (ОАО)</t>
  </si>
  <si>
    <t>2440</t>
  </si>
  <si>
    <t>ОАО АКБ "МЕТАЛЛИНВЕСТБАНК"</t>
  </si>
  <si>
    <t>2361</t>
  </si>
  <si>
    <t>ОАО "МДМ-БАНК"</t>
  </si>
  <si>
    <t>Г САНКТ-ПЕТЕРБУРГ</t>
  </si>
  <si>
    <t>1000</t>
  </si>
  <si>
    <t>ОАО БАНК ВТБ</t>
  </si>
  <si>
    <t>3251</t>
  </si>
  <si>
    <t>ОАО "ПРОМСВЯЗЬБАНК"</t>
  </si>
  <si>
    <t>1481</t>
  </si>
  <si>
    <t>СБЕРБАНК РОССИИ ОАО</t>
  </si>
  <si>
    <t>964</t>
  </si>
  <si>
    <t>"ВНЕШЭКОНОМБАНК"</t>
  </si>
  <si>
    <t>3266</t>
  </si>
  <si>
    <t>ЗАО АКБ "ИНТЕРПРОМБАНК"</t>
  </si>
  <si>
    <t>729</t>
  </si>
  <si>
    <t>ОАО "БАНК ВЕФК"</t>
  </si>
  <si>
    <t>1</t>
  </si>
  <si>
    <t>ЗАО ЮНИКРЕДИТ БАНК</t>
  </si>
  <si>
    <t>1776</t>
  </si>
  <si>
    <t>ОАО БАНК "ПЕТРОКОММЕРЦ"</t>
  </si>
  <si>
    <t>2557</t>
  </si>
  <si>
    <t>ЗАО КБ "СИТИБАНК"</t>
  </si>
  <si>
    <t>2402</t>
  </si>
  <si>
    <t>ОАО АКБ "ЕВРОФИНАНС МОСНАРБАНК"</t>
  </si>
  <si>
    <t>3292</t>
  </si>
  <si>
    <t>ЗАО "РАЙФФАЙЗЕНБАНК"</t>
  </si>
  <si>
    <t>2594</t>
  </si>
  <si>
    <t>"АБН АМРО БАНК ЗАО"</t>
  </si>
  <si>
    <t>2455</t>
  </si>
  <si>
    <t>ДРЕЗДНЕР БАНК ЗАО</t>
  </si>
  <si>
    <t>3407</t>
  </si>
  <si>
    <t>"БНП ПАРИБА" ЗАО</t>
  </si>
  <si>
    <t>3290</t>
  </si>
  <si>
    <t>ООО "ЭЙЧ-ЭС-БИ-СИ БАНК (РР)"</t>
  </si>
  <si>
    <t>3431</t>
  </si>
  <si>
    <t>ЗАО "СТАНДАРТ БАНК"</t>
  </si>
  <si>
    <t>2272</t>
  </si>
  <si>
    <t>ОАО АКБ "РОСБАНК"</t>
  </si>
  <si>
    <t>2495</t>
  </si>
  <si>
    <t>"ИНГ БАНК (ЕВРАЗИЯ) ЗАО"</t>
  </si>
  <si>
    <t>2766</t>
  </si>
  <si>
    <t>ИНВЕСТСБЕРБАНК (ОАО)</t>
  </si>
  <si>
    <t>2289</t>
  </si>
  <si>
    <t>ЗАО "БАНК РУССКИЙ СТАНДАРТ"</t>
  </si>
  <si>
    <t>3328</t>
  </si>
  <si>
    <t>ООО "ДОЙЧЕ БАНК"</t>
  </si>
  <si>
    <t>2209</t>
  </si>
  <si>
    <t>"НОМОС-БАНК" (ОАО)</t>
  </si>
  <si>
    <t>2629</t>
  </si>
  <si>
    <t>КБ "ДЖ.П. МОРГАН БАНК ИНТЕРНЕШНЛ" (ООО)</t>
  </si>
  <si>
    <t>2593</t>
  </si>
  <si>
    <t>ООО КБ "АЛЬБА АЛЬЯНС"</t>
  </si>
  <si>
    <t>3333</t>
  </si>
  <si>
    <t>ЗАО "КОММЕРЦБАНК (ЕВРАЗИЯ)"</t>
  </si>
  <si>
    <t>2295</t>
  </si>
  <si>
    <t>ЗАО "БСЖВ"</t>
  </si>
  <si>
    <t>1911</t>
  </si>
  <si>
    <t>КИТ ФИНАНС ИНВЕСТИЦИОННЫЙ БАНК (ОАО)</t>
  </si>
  <si>
    <t>121</t>
  </si>
  <si>
    <t>ЗАО АКБ "ЦЕНТРОКРЕДИТ"</t>
  </si>
  <si>
    <t>2291</t>
  </si>
  <si>
    <t>ОАО "ИМПЭКСБАНК"</t>
  </si>
  <si>
    <t>1623</t>
  </si>
  <si>
    <t>ВТБ 24 (ЗАО)</t>
  </si>
  <si>
    <t>2494</t>
  </si>
  <si>
    <t>ЗАО "БАНК КРЕДИТ СВИСС (МОСКВА)"</t>
  </si>
  <si>
    <t>2748</t>
  </si>
  <si>
    <t>ОАО "БАНК МОСКВЫ"</t>
  </si>
  <si>
    <t>2306</t>
  </si>
  <si>
    <t>АКБ "АБСОЛЮТ БАНК" (ЗАО)</t>
  </si>
  <si>
    <t>2142</t>
  </si>
  <si>
    <t>ОАО "ТРАНСКРЕДИТБАНК"</t>
  </si>
  <si>
    <t>3311</t>
  </si>
  <si>
    <t>ЗАО "КРЕДИТ ЕВРОПА БАНК"</t>
  </si>
  <si>
    <t>2412</t>
  </si>
  <si>
    <t>ОАО АКБ "ПРОБИЗНЕСБАНК"</t>
  </si>
  <si>
    <t>2216</t>
  </si>
  <si>
    <t>КМБ-БАНК (ЗАО)</t>
  </si>
  <si>
    <t>2170</t>
  </si>
  <si>
    <t>АКБ "НРБАНК" (ОАО)</t>
  </si>
  <si>
    <t>2056</t>
  </si>
  <si>
    <t>ЗАО "МЕЖДУНАРОДНЫЙ ПРОМЫШЛЕННЫЙ БАНК"</t>
  </si>
  <si>
    <t>3016</t>
  </si>
  <si>
    <t>АБ "ОРГРЭСБАНК" (ОАО)</t>
  </si>
  <si>
    <t>1987</t>
  </si>
  <si>
    <t>ЗАО "МАБ"</t>
  </si>
  <si>
    <t>2275</t>
  </si>
  <si>
    <t>ОАО "УРАЛСИБ"</t>
  </si>
  <si>
    <t>439</t>
  </si>
  <si>
    <t>ОАО "БАНК ВТБ СЕВЕРО-ЗАПАД"</t>
  </si>
  <si>
    <t>3224</t>
  </si>
  <si>
    <t>БАНК "ВЕСТЛБ ВОСТОК" (ЗАО)</t>
  </si>
  <si>
    <t>2685</t>
  </si>
  <si>
    <t>ОАО "ИНКАСБАНК"</t>
  </si>
  <si>
    <t>1680/1</t>
  </si>
  <si>
    <t>МФ ЗАО "КАЛИОН РУСБАНК"</t>
  </si>
  <si>
    <t>2225</t>
  </si>
  <si>
    <t>ОАО КБ "ЦЕНТР-ИНВЕСТ"</t>
  </si>
  <si>
    <t>РОСТОВСКАЯ ОБЛАСТЬ</t>
  </si>
  <si>
    <t>2879</t>
  </si>
  <si>
    <t>ОАО АКБ "АВАНГАРД"</t>
  </si>
  <si>
    <t>3390</t>
  </si>
  <si>
    <t>"НАТИКСИС БАНК (ЗАО)"</t>
  </si>
  <si>
    <t>2998</t>
  </si>
  <si>
    <t>КБ "ЭКСПОБАНК" ООО</t>
  </si>
  <si>
    <t>436</t>
  </si>
  <si>
    <t>ОАО "БАНК САНКТ-ПЕТЕРБУРГ"</t>
  </si>
  <si>
    <t>3227</t>
  </si>
  <si>
    <t>ОАО КБ "ПЕТРО-АЭРО-БАНК"</t>
  </si>
  <si>
    <t>2268</t>
  </si>
  <si>
    <t>АКБ "МБРР" (ОАО)</t>
  </si>
  <si>
    <t>2307</t>
  </si>
  <si>
    <t>АКБ "СОЮЗ" (ОАО)</t>
  </si>
  <si>
    <t>1680</t>
  </si>
  <si>
    <t>ЗАО "КАЛИОН РУСБАНК"</t>
  </si>
  <si>
    <t>2783</t>
  </si>
  <si>
    <t>ИНВЕСТИЦИОННЫЙ БАНК "ТРАСТ" (ОАО)</t>
  </si>
  <si>
    <t>122</t>
  </si>
  <si>
    <t>ЗАО "КОНВЕРСБАНК"</t>
  </si>
  <si>
    <t>2707</t>
  </si>
  <si>
    <t>КБ "ЛОКО-БАНК" (ЗАО)</t>
  </si>
  <si>
    <t>2820</t>
  </si>
  <si>
    <t>ООО "СЛАВИНВЕСТБАНК"</t>
  </si>
  <si>
    <t>3287</t>
  </si>
  <si>
    <t>ОАО "ВБРР"</t>
  </si>
  <si>
    <t>197</t>
  </si>
  <si>
    <t>ОАО "МБСП"</t>
  </si>
  <si>
    <t>1920</t>
  </si>
  <si>
    <t>АКБ "ЛАНТА-БАНК" (ЗАО)</t>
  </si>
  <si>
    <t>2742</t>
  </si>
  <si>
    <t>"МИ-БАНК" (ОАО)</t>
  </si>
  <si>
    <t>77</t>
  </si>
  <si>
    <t>МОРСКОЙ БАНК (ОАО)</t>
  </si>
  <si>
    <t>2029/2</t>
  </si>
  <si>
    <t>МОСКОВСКИЙ ФИЛИАЛ ООО КБ "СМОЛЕНСКИЙ БАНК"</t>
  </si>
  <si>
    <t>323</t>
  </si>
  <si>
    <t>ОАО "УРСА БАНК"</t>
  </si>
  <si>
    <t>НОВОСИБИРСКАЯ ОБЛАСТЬ</t>
  </si>
  <si>
    <t>2975</t>
  </si>
  <si>
    <t>ЗАО "СБ"ГУБЕРНСКИЙ"</t>
  </si>
  <si>
    <t>СВЕРДЛОВСКАЯ ОБЛАСТЬ</t>
  </si>
  <si>
    <t>2968</t>
  </si>
  <si>
    <t>КБ "ЕВРОТРАСТ" (ЗАО)</t>
  </si>
  <si>
    <t>705</t>
  </si>
  <si>
    <t>ОАО "СКБ-БАНК"</t>
  </si>
  <si>
    <t>2507</t>
  </si>
  <si>
    <t>АКБ "ТОЛЬЯТТИХИМБАНК" (ЗАО)</t>
  </si>
  <si>
    <t>САМАРСКАЯ ОБЛАСТЬ</t>
  </si>
  <si>
    <t>1125</t>
  </si>
  <si>
    <t>ОАО "ГРАНКОМБАНК"</t>
  </si>
  <si>
    <t>1317</t>
  </si>
  <si>
    <t>ОАО "СОБИНБАНК"</t>
  </si>
  <si>
    <t>3137</t>
  </si>
  <si>
    <t>АКБ "РОСЕВРОБАНК" (ОАО)</t>
  </si>
  <si>
    <t>2083</t>
  </si>
  <si>
    <t>БАНК "СЕВЕРНАЯ КАЗНА" ОАО</t>
  </si>
  <si>
    <t>2542</t>
  </si>
  <si>
    <t>ЗАО "ФИА-БАНК"</t>
  </si>
  <si>
    <t>2328</t>
  </si>
  <si>
    <t>ООО КБ "ОГНИ МОСКВЫ"</t>
  </si>
  <si>
    <t>Обзор подготовлен на основании данных формы №0409701 "Отчет о конверсионных операциях" следующих кредитных организаций: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</si>
</sst>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72" formatCode="_(* #,##0.00_);_(* \(#,##0.00\);_(* &quot;-&quot;??_);_(@_)"/>
    <numFmt numFmtId="175" formatCode="#,##0.0"/>
    <numFmt numFmtId="176" formatCode="#,###\ ;\–#,###\ ;\–\ "/>
  </numFmts>
  <fonts count="63">
    <font>
      <sz val="9"/>
      <name val="Helvetica 65"/>
    </font>
    <font>
      <b/>
      <sz val="9"/>
      <name val="Helvetica 65"/>
    </font>
    <font>
      <sz val="6"/>
      <name val="TimesNewRomanPS"/>
    </font>
    <font>
      <sz val="9"/>
      <name val="TimesNewRomanPS"/>
    </font>
    <font>
      <sz val="14"/>
      <name val="TimesNewRomanPS"/>
    </font>
    <font>
      <b/>
      <i/>
      <sz val="11"/>
      <name val="TimesNewRomanPS"/>
    </font>
    <font>
      <sz val="11"/>
      <name val="TimesNewRomanPS"/>
    </font>
    <font>
      <b/>
      <sz val="18"/>
      <name val="TimesNewRomanPS"/>
    </font>
    <font>
      <b/>
      <u/>
      <sz val="11"/>
      <name val="TimesNewRomanPS"/>
    </font>
    <font>
      <u/>
      <sz val="11"/>
      <name val="TimesNewRomanPS"/>
    </font>
    <font>
      <b/>
      <sz val="11"/>
      <name val="TimesNewRomanPS"/>
    </font>
    <font>
      <b/>
      <i/>
      <sz val="12"/>
      <name val="TimesNewRomanPS"/>
    </font>
    <font>
      <sz val="10"/>
      <name val="TimesNewRomanPS"/>
    </font>
    <font>
      <b/>
      <i/>
      <sz val="14"/>
      <name val="TimesNewRomanPS"/>
    </font>
    <font>
      <b/>
      <sz val="14"/>
      <name val="TimesNewRomanPS"/>
    </font>
    <font>
      <sz val="14"/>
      <name val="Helvetica 65"/>
    </font>
    <font>
      <sz val="9"/>
      <name val="Helvetica 65"/>
    </font>
    <font>
      <sz val="11"/>
      <name val="Helvetica 65"/>
    </font>
    <font>
      <vertAlign val="superscript"/>
      <sz val="11"/>
      <name val="TimesNewRomanPS"/>
    </font>
    <font>
      <b/>
      <vertAlign val="superscript"/>
      <sz val="11"/>
      <name val="TimesNewRomanPS"/>
    </font>
    <font>
      <b/>
      <sz val="14"/>
      <name val="Helvetica 65"/>
    </font>
    <font>
      <b/>
      <sz val="11"/>
      <color indexed="17"/>
      <name val="Arial"/>
      <family val="2"/>
    </font>
    <font>
      <b/>
      <sz val="11"/>
      <color indexed="61"/>
      <name val="Helvetica 65"/>
    </font>
    <font>
      <b/>
      <sz val="11"/>
      <color indexed="18"/>
      <name val="Helvetica 65"/>
    </font>
    <font>
      <b/>
      <sz val="12"/>
      <color indexed="53"/>
      <name val="Helvetica 65"/>
    </font>
    <font>
      <b/>
      <sz val="11"/>
      <color indexed="40"/>
      <name val="Helvetica 65"/>
    </font>
    <font>
      <b/>
      <sz val="11"/>
      <color indexed="43"/>
      <name val="Arial"/>
      <family val="2"/>
    </font>
    <font>
      <sz val="10"/>
      <name val="Arial"/>
    </font>
    <font>
      <sz val="12"/>
      <name val="Arial"/>
      <family val="2"/>
    </font>
    <font>
      <b/>
      <sz val="12"/>
      <name val="Arial"/>
      <family val="2"/>
    </font>
    <font>
      <b/>
      <sz val="11"/>
      <name val="Helvetica 65"/>
    </font>
    <font>
      <sz val="11"/>
      <color indexed="9"/>
      <name val="Helvetica 65"/>
    </font>
    <font>
      <sz val="11"/>
      <color indexed="9"/>
      <name val="TimesNewRomanPS"/>
    </font>
    <font>
      <b/>
      <sz val="11"/>
      <color indexed="48"/>
      <name val="Helvetica 65"/>
    </font>
    <font>
      <b/>
      <sz val="11"/>
      <color indexed="50"/>
      <name val="Arial"/>
      <family val="2"/>
    </font>
    <font>
      <b/>
      <sz val="11"/>
      <color indexed="57"/>
      <name val="Arial"/>
      <family val="2"/>
    </font>
    <font>
      <b/>
      <sz val="11"/>
      <color indexed="49"/>
      <name val="Arial"/>
      <family val="2"/>
    </font>
    <font>
      <sz val="14"/>
      <color indexed="9"/>
      <name val="Helvetica 65"/>
    </font>
    <font>
      <sz val="14"/>
      <color indexed="9"/>
      <name val="TimesNewRomanPS"/>
    </font>
    <font>
      <b/>
      <sz val="14"/>
      <color indexed="9"/>
      <name val="TimesNewRomanPS"/>
    </font>
    <font>
      <b/>
      <sz val="12"/>
      <name val="TimesNewRomanPS"/>
    </font>
    <font>
      <sz val="12"/>
      <name val="TimesNewRomanPS"/>
    </font>
    <font>
      <u/>
      <sz val="12"/>
      <name val="TimesNewRomanPS"/>
    </font>
    <font>
      <b/>
      <u/>
      <sz val="12"/>
      <name val="TimesNewRomanPS"/>
    </font>
    <font>
      <sz val="9"/>
      <name val="Arial"/>
      <family val="2"/>
    </font>
    <font>
      <b/>
      <sz val="11"/>
      <color indexed="54"/>
      <name val="Helvetica 65"/>
    </font>
    <font>
      <sz val="10"/>
      <color indexed="60"/>
      <name val="Arial"/>
    </font>
    <font>
      <b/>
      <sz val="11"/>
      <color indexed="6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7"/>
      <name val="Arial"/>
      <family val="2"/>
    </font>
    <font>
      <b/>
      <sz val="14"/>
      <color indexed="9"/>
      <name val="Helvetica 65"/>
    </font>
    <font>
      <b/>
      <sz val="14"/>
      <name val="TimesNewRomanPS"/>
      <charset val="204"/>
    </font>
    <font>
      <sz val="14"/>
      <name val="TimesNewRomanPS"/>
      <charset val="204"/>
    </font>
    <font>
      <sz val="10"/>
      <name val="Helvetica 65"/>
    </font>
    <font>
      <b/>
      <sz val="10"/>
      <name val="TimesNewRomanPS"/>
    </font>
    <font>
      <sz val="12"/>
      <name val="Helvetica 65"/>
    </font>
    <font>
      <b/>
      <sz val="11"/>
      <name val="TimesNewRomanPS"/>
      <charset val="204"/>
    </font>
    <font>
      <b/>
      <i/>
      <sz val="11"/>
      <name val="TimesNewRomanPS"/>
      <charset val="204"/>
    </font>
    <font>
      <vertAlign val="superscript"/>
      <sz val="11"/>
      <name val="TimesNewRomanPS"/>
      <charset val="204"/>
    </font>
    <font>
      <sz val="11"/>
      <name val="TimesNewRomanPS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gray0625">
        <bgColor indexed="43"/>
      </patternFill>
    </fill>
    <fill>
      <patternFill patternType="solid">
        <fgColor indexed="22"/>
        <bgColor indexed="64"/>
      </patternFill>
    </fill>
    <fill>
      <patternFill patternType="gray0625">
        <bgColor indexed="22"/>
      </patternFill>
    </fill>
    <fill>
      <patternFill patternType="gray0625">
        <bgColor indexed="9"/>
      </patternFill>
    </fill>
    <fill>
      <patternFill patternType="mediumGray"/>
    </fill>
  </fills>
  <borders count="6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dashed">
        <color indexed="64"/>
      </left>
      <right style="thin">
        <color indexed="8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6">
    <xf numFmtId="0" fontId="0" fillId="0" borderId="0"/>
    <xf numFmtId="43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</cellStyleXfs>
  <cellXfs count="489">
    <xf numFmtId="0" fontId="0" fillId="0" borderId="0" xfId="0"/>
    <xf numFmtId="0" fontId="14" fillId="2" borderId="0" xfId="0" applyFont="1" applyFill="1" applyAlignment="1">
      <alignment horizontal="left" vertical="center"/>
    </xf>
    <xf numFmtId="0" fontId="13" fillId="2" borderId="0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right" vertical="center"/>
    </xf>
    <xf numFmtId="0" fontId="15" fillId="2" borderId="0" xfId="0" applyFont="1" applyFill="1" applyAlignment="1">
      <alignment vertical="center"/>
    </xf>
    <xf numFmtId="0" fontId="4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centerContinuous" vertical="center"/>
    </xf>
    <xf numFmtId="0" fontId="4" fillId="2" borderId="0" xfId="0" applyFont="1" applyFill="1" applyAlignment="1">
      <alignment horizontal="centerContinuous" vertical="center"/>
    </xf>
    <xf numFmtId="0" fontId="14" fillId="2" borderId="0" xfId="0" applyFont="1" applyFill="1" applyAlignment="1">
      <alignment horizontal="centerContinuous" vertical="center"/>
    </xf>
    <xf numFmtId="0" fontId="15" fillId="2" borderId="0" xfId="0" applyFont="1" applyFill="1" applyBorder="1" applyAlignment="1">
      <alignment vertical="center"/>
    </xf>
    <xf numFmtId="0" fontId="14" fillId="2" borderId="0" xfId="0" applyFont="1" applyFill="1" applyBorder="1" applyAlignment="1">
      <alignment horizontal="centerContinuous" vertical="center"/>
    </xf>
    <xf numFmtId="0" fontId="15" fillId="2" borderId="0" xfId="0" applyFont="1" applyFill="1" applyBorder="1" applyAlignment="1">
      <alignment horizontal="centerContinuous" vertical="center"/>
    </xf>
    <xf numFmtId="0" fontId="0" fillId="2" borderId="0" xfId="0" applyFill="1" applyAlignment="1">
      <alignment vertical="center"/>
    </xf>
    <xf numFmtId="0" fontId="6" fillId="2" borderId="1" xfId="0" applyFont="1" applyFill="1" applyBorder="1" applyAlignment="1">
      <alignment vertical="center"/>
    </xf>
    <xf numFmtId="0" fontId="6" fillId="2" borderId="2" xfId="0" applyFont="1" applyFill="1" applyBorder="1" applyAlignment="1">
      <alignment vertical="center"/>
    </xf>
    <xf numFmtId="0" fontId="6" fillId="2" borderId="3" xfId="0" applyFont="1" applyFill="1" applyBorder="1" applyAlignment="1">
      <alignment vertical="center"/>
    </xf>
    <xf numFmtId="0" fontId="17" fillId="2" borderId="0" xfId="0" applyFont="1" applyFill="1" applyAlignment="1">
      <alignment vertical="center"/>
    </xf>
    <xf numFmtId="0" fontId="6" fillId="2" borderId="4" xfId="0" applyFont="1" applyFill="1" applyBorder="1" applyAlignment="1">
      <alignment horizontal="centerContinuous" vertical="center" wrapText="1"/>
    </xf>
    <xf numFmtId="0" fontId="6" fillId="2" borderId="5" xfId="0" applyFont="1" applyFill="1" applyBorder="1" applyAlignment="1">
      <alignment horizontal="centerContinuous" vertical="top" wrapText="1"/>
    </xf>
    <xf numFmtId="0" fontId="8" fillId="2" borderId="6" xfId="0" applyFont="1" applyFill="1" applyBorder="1" applyAlignment="1">
      <alignment vertical="center"/>
    </xf>
    <xf numFmtId="0" fontId="10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17" fillId="2" borderId="0" xfId="0" applyFont="1" applyFill="1" applyBorder="1" applyAlignment="1">
      <alignment vertical="center"/>
    </xf>
    <xf numFmtId="0" fontId="6" fillId="2" borderId="6" xfId="0" applyFont="1" applyFill="1" applyBorder="1" applyAlignment="1">
      <alignment vertical="center"/>
    </xf>
    <xf numFmtId="0" fontId="6" fillId="2" borderId="0" xfId="0" applyFont="1" applyFill="1" applyBorder="1" applyAlignment="1">
      <alignment vertical="center"/>
    </xf>
    <xf numFmtId="0" fontId="6" fillId="2" borderId="6" xfId="0" quotePrefix="1" applyFont="1" applyFill="1" applyBorder="1" applyAlignment="1">
      <alignment vertical="center"/>
    </xf>
    <xf numFmtId="0" fontId="6" fillId="2" borderId="0" xfId="0" quotePrefix="1" applyFont="1" applyFill="1" applyBorder="1" applyAlignment="1">
      <alignment vertical="center"/>
    </xf>
    <xf numFmtId="0" fontId="9" fillId="2" borderId="6" xfId="0" applyFont="1" applyFill="1" applyBorder="1" applyAlignment="1">
      <alignment vertical="center"/>
    </xf>
    <xf numFmtId="0" fontId="9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vertical="center"/>
    </xf>
    <xf numFmtId="0" fontId="6" fillId="2" borderId="5" xfId="0" applyFont="1" applyFill="1" applyBorder="1" applyAlignment="1">
      <alignment horizontal="left" vertical="center"/>
    </xf>
    <xf numFmtId="0" fontId="10" fillId="2" borderId="5" xfId="0" applyFont="1" applyFill="1" applyBorder="1" applyAlignment="1">
      <alignment vertical="center"/>
    </xf>
    <xf numFmtId="0" fontId="6" fillId="2" borderId="0" xfId="0" applyFont="1" applyFill="1" applyAlignment="1">
      <alignment vertical="center"/>
    </xf>
    <xf numFmtId="0" fontId="18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0" fillId="2" borderId="0" xfId="0" applyFill="1"/>
    <xf numFmtId="0" fontId="6" fillId="2" borderId="5" xfId="0" applyFont="1" applyFill="1" applyBorder="1" applyAlignment="1">
      <alignment horizontal="centerContinuous" vertical="center" wrapText="1"/>
    </xf>
    <xf numFmtId="0" fontId="6" fillId="2" borderId="5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Continuous" vertical="center" wrapText="1"/>
    </xf>
    <xf numFmtId="0" fontId="6" fillId="2" borderId="2" xfId="0" applyFont="1" applyFill="1" applyBorder="1" applyAlignment="1">
      <alignment horizontal="centerContinuous" vertical="center" wrapText="1"/>
    </xf>
    <xf numFmtId="0" fontId="10" fillId="2" borderId="7" xfId="0" applyFont="1" applyFill="1" applyBorder="1" applyAlignment="1">
      <alignment horizontal="centerContinuous" vertical="center"/>
    </xf>
    <xf numFmtId="0" fontId="6" fillId="2" borderId="8" xfId="0" applyFont="1" applyFill="1" applyBorder="1" applyAlignment="1">
      <alignment horizontal="centerContinuous" vertical="center"/>
    </xf>
    <xf numFmtId="0" fontId="10" fillId="2" borderId="9" xfId="0" applyFont="1" applyFill="1" applyBorder="1" applyAlignment="1">
      <alignment horizontal="centerContinuous" vertical="center" wrapText="1"/>
    </xf>
    <xf numFmtId="0" fontId="17" fillId="2" borderId="2" xfId="0" applyFont="1" applyFill="1" applyBorder="1" applyAlignment="1">
      <alignment horizontal="centerContinuous" vertical="center"/>
    </xf>
    <xf numFmtId="0" fontId="10" fillId="2" borderId="10" xfId="0" applyFont="1" applyFill="1" applyBorder="1" applyAlignment="1">
      <alignment horizontal="centerContinuous" vertical="center"/>
    </xf>
    <xf numFmtId="0" fontId="10" fillId="2" borderId="8" xfId="0" applyFont="1" applyFill="1" applyBorder="1" applyAlignment="1">
      <alignment horizontal="centerContinuous" vertical="center" wrapText="1"/>
    </xf>
    <xf numFmtId="0" fontId="6" fillId="2" borderId="11" xfId="0" applyFont="1" applyFill="1" applyBorder="1" applyAlignment="1">
      <alignment horizontal="centerContinuous" vertical="center"/>
    </xf>
    <xf numFmtId="0" fontId="10" fillId="2" borderId="12" xfId="0" applyFont="1" applyFill="1" applyBorder="1" applyAlignment="1">
      <alignment horizontal="centerContinuous" vertical="center" wrapText="1"/>
    </xf>
    <xf numFmtId="0" fontId="6" fillId="2" borderId="0" xfId="0" quotePrefix="1" applyFont="1" applyFill="1" applyBorder="1" applyAlignment="1">
      <alignment horizontal="left" vertical="center"/>
    </xf>
    <xf numFmtId="0" fontId="14" fillId="3" borderId="0" xfId="0" applyFont="1" applyFill="1" applyAlignment="1">
      <alignment horizontal="left" vertical="center"/>
    </xf>
    <xf numFmtId="0" fontId="13" fillId="3" borderId="0" xfId="0" applyFont="1" applyFill="1" applyBorder="1" applyAlignment="1">
      <alignment horizontal="left" vertical="center"/>
    </xf>
    <xf numFmtId="0" fontId="4" fillId="3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right" vertical="center"/>
    </xf>
    <xf numFmtId="0" fontId="15" fillId="3" borderId="0" xfId="0" applyFont="1" applyFill="1" applyAlignment="1">
      <alignment vertical="center"/>
    </xf>
    <xf numFmtId="0" fontId="4" fillId="3" borderId="0" xfId="0" applyFont="1" applyFill="1" applyBorder="1" applyAlignment="1">
      <alignment vertical="center"/>
    </xf>
    <xf numFmtId="0" fontId="4" fillId="3" borderId="0" xfId="0" applyFont="1" applyFill="1" applyBorder="1" applyAlignment="1">
      <alignment horizontal="centerContinuous" vertical="center"/>
    </xf>
    <xf numFmtId="0" fontId="4" fillId="3" borderId="0" xfId="0" applyFont="1" applyFill="1" applyAlignment="1">
      <alignment horizontal="centerContinuous" vertical="center"/>
    </xf>
    <xf numFmtId="0" fontId="14" fillId="3" borderId="0" xfId="0" applyFont="1" applyFill="1" applyAlignment="1">
      <alignment horizontal="centerContinuous" vertical="center"/>
    </xf>
    <xf numFmtId="0" fontId="15" fillId="3" borderId="0" xfId="0" applyFont="1" applyFill="1" applyBorder="1" applyAlignment="1">
      <alignment vertical="center"/>
    </xf>
    <xf numFmtId="0" fontId="14" fillId="3" borderId="0" xfId="0" applyFont="1" applyFill="1" applyBorder="1" applyAlignment="1">
      <alignment horizontal="centerContinuous" vertical="center"/>
    </xf>
    <xf numFmtId="0" fontId="15" fillId="3" borderId="0" xfId="0" applyFont="1" applyFill="1" applyBorder="1" applyAlignment="1">
      <alignment horizontal="centerContinuous" vertical="center"/>
    </xf>
    <xf numFmtId="0" fontId="13" fillId="3" borderId="0" xfId="0" applyFont="1" applyFill="1" applyAlignment="1">
      <alignment horizontal="centerContinuous" vertical="center"/>
    </xf>
    <xf numFmtId="0" fontId="7" fillId="3" borderId="0" xfId="0" applyFont="1" applyFill="1" applyBorder="1" applyAlignment="1">
      <alignment horizontal="centerContinuous" vertical="center"/>
    </xf>
    <xf numFmtId="0" fontId="11" fillId="3" borderId="0" xfId="0" applyFont="1" applyFill="1" applyAlignment="1">
      <alignment horizontal="centerContinuous" vertical="center"/>
    </xf>
    <xf numFmtId="0" fontId="2" fillId="3" borderId="0" xfId="0" applyFont="1" applyFill="1" applyAlignment="1">
      <alignment horizontal="centerContinuous" vertical="center"/>
    </xf>
    <xf numFmtId="0" fontId="3" fillId="3" borderId="0" xfId="0" applyFont="1" applyFill="1" applyAlignment="1">
      <alignment horizontal="centerContinuous" vertical="center"/>
    </xf>
    <xf numFmtId="0" fontId="0" fillId="3" borderId="0" xfId="0" applyFill="1" applyAlignment="1">
      <alignment vertical="center"/>
    </xf>
    <xf numFmtId="0" fontId="6" fillId="3" borderId="1" xfId="0" applyFont="1" applyFill="1" applyBorder="1" applyAlignment="1">
      <alignment vertical="center"/>
    </xf>
    <xf numFmtId="0" fontId="6" fillId="3" borderId="2" xfId="0" applyFont="1" applyFill="1" applyBorder="1" applyAlignment="1">
      <alignment vertical="center"/>
    </xf>
    <xf numFmtId="0" fontId="6" fillId="3" borderId="3" xfId="0" applyFont="1" applyFill="1" applyBorder="1" applyAlignment="1">
      <alignment vertical="center"/>
    </xf>
    <xf numFmtId="0" fontId="17" fillId="3" borderId="0" xfId="0" applyFont="1" applyFill="1" applyAlignment="1">
      <alignment vertical="center"/>
    </xf>
    <xf numFmtId="0" fontId="6" fillId="3" borderId="4" xfId="0" applyFont="1" applyFill="1" applyBorder="1" applyAlignment="1">
      <alignment horizontal="centerContinuous" vertical="center" wrapText="1"/>
    </xf>
    <xf numFmtId="0" fontId="6" fillId="3" borderId="5" xfId="0" applyFont="1" applyFill="1" applyBorder="1" applyAlignment="1">
      <alignment horizontal="centerContinuous" vertical="top" wrapText="1"/>
    </xf>
    <xf numFmtId="0" fontId="6" fillId="3" borderId="13" xfId="0" applyFont="1" applyFill="1" applyBorder="1" applyAlignment="1">
      <alignment horizontal="centerContinuous" vertical="center" wrapText="1"/>
    </xf>
    <xf numFmtId="0" fontId="10" fillId="3" borderId="9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vertical="center"/>
    </xf>
    <xf numFmtId="0" fontId="10" fillId="3" borderId="0" xfId="0" applyFont="1" applyFill="1" applyBorder="1" applyAlignment="1">
      <alignment vertical="center"/>
    </xf>
    <xf numFmtId="0" fontId="8" fillId="3" borderId="0" xfId="0" applyFont="1" applyFill="1" applyBorder="1" applyAlignment="1">
      <alignment vertical="center"/>
    </xf>
    <xf numFmtId="0" fontId="6" fillId="3" borderId="14" xfId="0" applyFont="1" applyFill="1" applyBorder="1" applyAlignment="1">
      <alignment horizontal="center" vertical="center"/>
    </xf>
    <xf numFmtId="0" fontId="17" fillId="3" borderId="0" xfId="0" applyFont="1" applyFill="1" applyBorder="1" applyAlignment="1">
      <alignment vertical="center"/>
    </xf>
    <xf numFmtId="0" fontId="6" fillId="3" borderId="6" xfId="0" applyFont="1" applyFill="1" applyBorder="1" applyAlignment="1">
      <alignment vertical="center"/>
    </xf>
    <xf numFmtId="0" fontId="6" fillId="3" borderId="0" xfId="0" quotePrefix="1" applyFont="1" applyFill="1" applyBorder="1" applyAlignment="1">
      <alignment horizontal="left" vertical="center"/>
    </xf>
    <xf numFmtId="0" fontId="6" fillId="3" borderId="0" xfId="0" applyFont="1" applyFill="1" applyBorder="1" applyAlignment="1">
      <alignment vertical="center"/>
    </xf>
    <xf numFmtId="0" fontId="6" fillId="3" borderId="6" xfId="0" quotePrefix="1" applyFont="1" applyFill="1" applyBorder="1" applyAlignment="1">
      <alignment vertical="center"/>
    </xf>
    <xf numFmtId="0" fontId="17" fillId="4" borderId="14" xfId="0" applyFont="1" applyFill="1" applyBorder="1" applyAlignment="1">
      <alignment horizontal="center" vertical="center"/>
    </xf>
    <xf numFmtId="0" fontId="6" fillId="3" borderId="0" xfId="0" quotePrefix="1" applyFont="1" applyFill="1" applyBorder="1" applyAlignment="1">
      <alignment vertical="center"/>
    </xf>
    <xf numFmtId="0" fontId="17" fillId="3" borderId="14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vertical="center"/>
    </xf>
    <xf numFmtId="0" fontId="9" fillId="3" borderId="0" xfId="0" applyFont="1" applyFill="1" applyBorder="1" applyAlignment="1">
      <alignment vertical="center"/>
    </xf>
    <xf numFmtId="0" fontId="6" fillId="3" borderId="0" xfId="0" applyFont="1" applyFill="1" applyBorder="1" applyAlignment="1">
      <alignment horizontal="left" vertical="center"/>
    </xf>
    <xf numFmtId="0" fontId="9" fillId="3" borderId="4" xfId="0" applyFont="1" applyFill="1" applyBorder="1" applyAlignment="1">
      <alignment vertical="center"/>
    </xf>
    <xf numFmtId="0" fontId="6" fillId="3" borderId="5" xfId="0" applyFont="1" applyFill="1" applyBorder="1" applyAlignment="1">
      <alignment horizontal="left" vertical="center"/>
    </xf>
    <xf numFmtId="0" fontId="10" fillId="3" borderId="5" xfId="0" applyFont="1" applyFill="1" applyBorder="1" applyAlignment="1">
      <alignment vertical="center"/>
    </xf>
    <xf numFmtId="0" fontId="6" fillId="3" borderId="0" xfId="0" applyFont="1" applyFill="1" applyAlignment="1">
      <alignment vertical="center"/>
    </xf>
    <xf numFmtId="0" fontId="18" fillId="3" borderId="0" xfId="0" applyFont="1" applyFill="1" applyBorder="1" applyAlignment="1">
      <alignment vertical="center"/>
    </xf>
    <xf numFmtId="0" fontId="3" fillId="3" borderId="0" xfId="0" applyFont="1" applyFill="1" applyBorder="1" applyAlignment="1">
      <alignment vertical="center"/>
    </xf>
    <xf numFmtId="0" fontId="2" fillId="3" borderId="0" xfId="0" applyFont="1" applyFill="1" applyAlignment="1">
      <alignment vertical="center"/>
    </xf>
    <xf numFmtId="0" fontId="0" fillId="3" borderId="0" xfId="0" applyFill="1"/>
    <xf numFmtId="0" fontId="20" fillId="5" borderId="15" xfId="0" applyFont="1" applyFill="1" applyBorder="1" applyAlignment="1">
      <alignment vertical="center"/>
    </xf>
    <xf numFmtId="0" fontId="20" fillId="5" borderId="16" xfId="0" applyFont="1" applyFill="1" applyBorder="1" applyAlignment="1">
      <alignment horizontal="center" vertical="center"/>
    </xf>
    <xf numFmtId="3" fontId="21" fillId="3" borderId="17" xfId="0" applyNumberFormat="1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3" fontId="17" fillId="3" borderId="14" xfId="0" quotePrefix="1" applyNumberFormat="1" applyFont="1" applyFill="1" applyBorder="1" applyAlignment="1">
      <alignment horizontal="center" vertical="center"/>
    </xf>
    <xf numFmtId="3" fontId="17" fillId="4" borderId="14" xfId="0" applyNumberFormat="1" applyFont="1" applyFill="1" applyBorder="1" applyAlignment="1">
      <alignment horizontal="center" vertical="center"/>
    </xf>
    <xf numFmtId="3" fontId="17" fillId="3" borderId="14" xfId="0" applyNumberFormat="1" applyFont="1" applyFill="1" applyBorder="1" applyAlignment="1">
      <alignment horizontal="center" vertical="center"/>
    </xf>
    <xf numFmtId="3" fontId="6" fillId="3" borderId="14" xfId="0" applyNumberFormat="1" applyFont="1" applyFill="1" applyBorder="1" applyAlignment="1">
      <alignment horizontal="center" vertical="center"/>
    </xf>
    <xf numFmtId="3" fontId="17" fillId="3" borderId="18" xfId="0" quotePrefix="1" applyNumberFormat="1" applyFont="1" applyFill="1" applyBorder="1" applyAlignment="1">
      <alignment horizontal="center" vertical="center"/>
    </xf>
    <xf numFmtId="3" fontId="15" fillId="3" borderId="0" xfId="0" applyNumberFormat="1" applyFont="1" applyFill="1" applyAlignment="1">
      <alignment vertical="center"/>
    </xf>
    <xf numFmtId="3" fontId="22" fillId="3" borderId="17" xfId="0" applyNumberFormat="1" applyFont="1" applyFill="1" applyBorder="1" applyAlignment="1" applyProtection="1">
      <alignment horizontal="center" vertical="center"/>
      <protection locked="0"/>
    </xf>
    <xf numFmtId="3" fontId="4" fillId="3" borderId="0" xfId="0" applyNumberFormat="1" applyFont="1" applyFill="1" applyAlignment="1">
      <alignment horizontal="centerContinuous" vertical="center"/>
    </xf>
    <xf numFmtId="3" fontId="23" fillId="3" borderId="17" xfId="0" applyNumberFormat="1" applyFont="1" applyFill="1" applyBorder="1" applyAlignment="1" applyProtection="1">
      <alignment horizontal="center" vertical="center"/>
      <protection locked="0"/>
    </xf>
    <xf numFmtId="3" fontId="24" fillId="3" borderId="17" xfId="0" applyNumberFormat="1" applyFont="1" applyFill="1" applyBorder="1" applyAlignment="1" applyProtection="1">
      <alignment horizontal="center" vertical="center"/>
      <protection locked="0"/>
    </xf>
    <xf numFmtId="3" fontId="24" fillId="3" borderId="19" xfId="0" applyNumberFormat="1" applyFont="1" applyFill="1" applyBorder="1" applyAlignment="1" applyProtection="1">
      <alignment horizontal="center" vertical="center"/>
      <protection locked="0"/>
    </xf>
    <xf numFmtId="3" fontId="22" fillId="3" borderId="14" xfId="0" quotePrefix="1" applyNumberFormat="1" applyFont="1" applyFill="1" applyBorder="1" applyAlignment="1">
      <alignment horizontal="center" vertical="center"/>
    </xf>
    <xf numFmtId="3" fontId="25" fillId="3" borderId="14" xfId="0" quotePrefix="1" applyNumberFormat="1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14" fillId="3" borderId="0" xfId="0" applyFont="1" applyFill="1" applyBorder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10" fillId="3" borderId="0" xfId="0" applyFont="1" applyFill="1" applyBorder="1" applyAlignment="1">
      <alignment horizontal="centerContinuous" vertical="center"/>
    </xf>
    <xf numFmtId="0" fontId="5" fillId="3" borderId="0" xfId="0" applyFont="1" applyFill="1" applyAlignment="1">
      <alignment horizontal="centerContinuous" vertical="center"/>
    </xf>
    <xf numFmtId="0" fontId="6" fillId="3" borderId="0" xfId="0" applyFont="1" applyFill="1" applyAlignment="1">
      <alignment horizontal="centerContinuous" vertical="center"/>
    </xf>
    <xf numFmtId="0" fontId="11" fillId="3" borderId="0" xfId="0" applyFont="1" applyFill="1" applyAlignment="1">
      <alignment horizontal="center" vertical="center"/>
    </xf>
    <xf numFmtId="0" fontId="17" fillId="3" borderId="20" xfId="0" applyFont="1" applyFill="1" applyBorder="1" applyAlignment="1">
      <alignment horizontal="centerContinuous" vertical="center"/>
    </xf>
    <xf numFmtId="0" fontId="6" fillId="3" borderId="5" xfId="0" applyFont="1" applyFill="1" applyBorder="1" applyAlignment="1">
      <alignment horizontal="centerContinuous" vertical="center" wrapText="1"/>
    </xf>
    <xf numFmtId="0" fontId="10" fillId="3" borderId="18" xfId="0" applyFont="1" applyFill="1" applyBorder="1" applyAlignment="1">
      <alignment horizontal="center" vertical="top"/>
    </xf>
    <xf numFmtId="0" fontId="6" fillId="3" borderId="20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vertical="center"/>
    </xf>
    <xf numFmtId="3" fontId="17" fillId="3" borderId="18" xfId="0" applyNumberFormat="1" applyFont="1" applyFill="1" applyBorder="1" applyAlignment="1">
      <alignment horizontal="center" vertical="center"/>
    </xf>
    <xf numFmtId="0" fontId="16" fillId="3" borderId="0" xfId="0" applyFont="1" applyFill="1" applyAlignment="1">
      <alignment vertical="center"/>
    </xf>
    <xf numFmtId="0" fontId="12" fillId="3" borderId="0" xfId="0" applyFont="1" applyFill="1" applyBorder="1" applyAlignment="1">
      <alignment vertical="center"/>
    </xf>
    <xf numFmtId="0" fontId="17" fillId="3" borderId="14" xfId="0" applyFont="1" applyFill="1" applyBorder="1" applyAlignment="1">
      <alignment vertical="center"/>
    </xf>
    <xf numFmtId="3" fontId="17" fillId="3" borderId="0" xfId="0" applyNumberFormat="1" applyFont="1" applyFill="1" applyAlignment="1">
      <alignment vertical="center"/>
    </xf>
    <xf numFmtId="0" fontId="6" fillId="3" borderId="1" xfId="0" applyFont="1" applyFill="1" applyBorder="1" applyAlignment="1">
      <alignment horizontal="centerContinuous" vertical="center" wrapText="1"/>
    </xf>
    <xf numFmtId="0" fontId="6" fillId="3" borderId="2" xfId="0" applyFont="1" applyFill="1" applyBorder="1" applyAlignment="1">
      <alignment horizontal="centerContinuous" wrapText="1"/>
    </xf>
    <xf numFmtId="0" fontId="6" fillId="3" borderId="2" xfId="0" applyFont="1" applyFill="1" applyBorder="1" applyAlignment="1">
      <alignment horizontal="centerContinuous" vertical="center" wrapText="1"/>
    </xf>
    <xf numFmtId="0" fontId="10" fillId="3" borderId="7" xfId="0" applyFont="1" applyFill="1" applyBorder="1" applyAlignment="1">
      <alignment horizontal="centerContinuous" vertical="center"/>
    </xf>
    <xf numFmtId="0" fontId="6" fillId="3" borderId="10" xfId="0" applyFont="1" applyFill="1" applyBorder="1" applyAlignment="1">
      <alignment horizontal="centerContinuous" vertical="center"/>
    </xf>
    <xf numFmtId="0" fontId="6" fillId="3" borderId="8" xfId="0" applyFont="1" applyFill="1" applyBorder="1" applyAlignment="1">
      <alignment horizontal="centerContinuous" vertical="center"/>
    </xf>
    <xf numFmtId="0" fontId="10" fillId="3" borderId="2" xfId="0" applyFont="1" applyFill="1" applyBorder="1" applyAlignment="1">
      <alignment horizontal="centerContinuous" wrapText="1"/>
    </xf>
    <xf numFmtId="0" fontId="10" fillId="3" borderId="20" xfId="0" applyFont="1" applyFill="1" applyBorder="1" applyAlignment="1">
      <alignment horizontal="center" wrapText="1"/>
    </xf>
    <xf numFmtId="0" fontId="10" fillId="3" borderId="9" xfId="0" applyFont="1" applyFill="1" applyBorder="1" applyAlignment="1">
      <alignment horizontal="centerContinuous" vertical="center" wrapText="1"/>
    </xf>
    <xf numFmtId="0" fontId="10" fillId="3" borderId="5" xfId="0" applyFont="1" applyFill="1" applyBorder="1" applyAlignment="1">
      <alignment horizontal="centerContinuous" vertical="top" wrapText="1"/>
    </xf>
    <xf numFmtId="0" fontId="10" fillId="3" borderId="18" xfId="0" applyFont="1" applyFill="1" applyBorder="1" applyAlignment="1">
      <alignment horizontal="centerContinuous" vertical="top" wrapText="1"/>
    </xf>
    <xf numFmtId="0" fontId="10" fillId="3" borderId="8" xfId="0" applyFont="1" applyFill="1" applyBorder="1" applyAlignment="1">
      <alignment horizontal="centerContinuous" vertical="center" wrapText="1"/>
    </xf>
    <xf numFmtId="0" fontId="6" fillId="3" borderId="21" xfId="0" applyFont="1" applyFill="1" applyBorder="1" applyAlignment="1">
      <alignment horizontal="center" vertical="center"/>
    </xf>
    <xf numFmtId="3" fontId="17" fillId="3" borderId="21" xfId="0" applyNumberFormat="1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vertical="center" wrapText="1"/>
    </xf>
    <xf numFmtId="0" fontId="10" fillId="3" borderId="22" xfId="0" applyFont="1" applyFill="1" applyBorder="1" applyAlignment="1">
      <alignment horizontal="centerContinuous" vertical="center"/>
    </xf>
    <xf numFmtId="0" fontId="17" fillId="3" borderId="23" xfId="0" applyFont="1" applyFill="1" applyBorder="1" applyAlignment="1">
      <alignment horizontal="centerContinuous" vertical="center"/>
    </xf>
    <xf numFmtId="0" fontId="6" fillId="3" borderId="24" xfId="0" applyFont="1" applyFill="1" applyBorder="1" applyAlignment="1">
      <alignment horizontal="centerContinuous" vertical="center"/>
    </xf>
    <xf numFmtId="0" fontId="6" fillId="3" borderId="25" xfId="0" applyFont="1" applyFill="1" applyBorder="1" applyAlignment="1">
      <alignment horizontal="centerContinuous" vertical="center"/>
    </xf>
    <xf numFmtId="0" fontId="10" fillId="3" borderId="26" xfId="0" applyFont="1" applyFill="1" applyBorder="1" applyAlignment="1">
      <alignment horizontal="centerContinuous" vertical="center" wrapText="1"/>
    </xf>
    <xf numFmtId="0" fontId="10" fillId="5" borderId="12" xfId="0" applyFont="1" applyFill="1" applyBorder="1" applyAlignment="1">
      <alignment vertical="center" wrapText="1"/>
    </xf>
    <xf numFmtId="0" fontId="17" fillId="3" borderId="27" xfId="0" applyFont="1" applyFill="1" applyBorder="1" applyAlignment="1">
      <alignment horizontal="center" vertical="center"/>
    </xf>
    <xf numFmtId="0" fontId="17" fillId="5" borderId="28" xfId="0" applyFont="1" applyFill="1" applyBorder="1" applyAlignment="1">
      <alignment horizontal="center" vertical="center"/>
    </xf>
    <xf numFmtId="3" fontId="17" fillId="4" borderId="27" xfId="0" applyNumberFormat="1" applyFont="1" applyFill="1" applyBorder="1" applyAlignment="1">
      <alignment horizontal="center" vertical="center"/>
    </xf>
    <xf numFmtId="3" fontId="17" fillId="6" borderId="28" xfId="0" applyNumberFormat="1" applyFont="1" applyFill="1" applyBorder="1" applyAlignment="1">
      <alignment horizontal="center" vertical="center"/>
    </xf>
    <xf numFmtId="3" fontId="17" fillId="3" borderId="27" xfId="0" applyNumberFormat="1" applyFont="1" applyFill="1" applyBorder="1" applyAlignment="1">
      <alignment horizontal="center" vertical="center"/>
    </xf>
    <xf numFmtId="3" fontId="17" fillId="5" borderId="28" xfId="0" applyNumberFormat="1" applyFont="1" applyFill="1" applyBorder="1" applyAlignment="1">
      <alignment horizontal="center" vertical="center"/>
    </xf>
    <xf numFmtId="3" fontId="17" fillId="3" borderId="27" xfId="0" quotePrefix="1" applyNumberFormat="1" applyFont="1" applyFill="1" applyBorder="1" applyAlignment="1">
      <alignment horizontal="center" vertical="center"/>
    </xf>
    <xf numFmtId="0" fontId="10" fillId="3" borderId="29" xfId="0" applyFont="1" applyFill="1" applyBorder="1" applyAlignment="1">
      <alignment horizontal="centerContinuous" vertical="center"/>
    </xf>
    <xf numFmtId="0" fontId="20" fillId="5" borderId="30" xfId="0" applyFont="1" applyFill="1" applyBorder="1" applyAlignment="1">
      <alignment vertical="center"/>
    </xf>
    <xf numFmtId="0" fontId="6" fillId="3" borderId="31" xfId="0" applyFont="1" applyFill="1" applyBorder="1" applyAlignment="1">
      <alignment horizontal="centerContinuous" vertical="center"/>
    </xf>
    <xf numFmtId="0" fontId="10" fillId="5" borderId="32" xfId="0" applyFont="1" applyFill="1" applyBorder="1" applyAlignment="1">
      <alignment vertical="center" wrapText="1"/>
    </xf>
    <xf numFmtId="0" fontId="17" fillId="5" borderId="33" xfId="0" applyFont="1" applyFill="1" applyBorder="1" applyAlignment="1">
      <alignment horizontal="center" vertical="center"/>
    </xf>
    <xf numFmtId="3" fontId="17" fillId="5" borderId="33" xfId="0" applyNumberFormat="1" applyFont="1" applyFill="1" applyBorder="1" applyAlignment="1">
      <alignment horizontal="center" vertical="center"/>
    </xf>
    <xf numFmtId="3" fontId="26" fillId="5" borderId="34" xfId="0" applyNumberFormat="1" applyFont="1" applyFill="1" applyBorder="1" applyAlignment="1" applyProtection="1">
      <alignment horizontal="center" vertical="center"/>
      <protection locked="0"/>
    </xf>
    <xf numFmtId="175" fontId="17" fillId="3" borderId="0" xfId="0" applyNumberFormat="1" applyFont="1" applyFill="1" applyAlignment="1">
      <alignment vertical="center"/>
    </xf>
    <xf numFmtId="3" fontId="26" fillId="5" borderId="35" xfId="0" applyNumberFormat="1" applyFont="1" applyFill="1" applyBorder="1" applyAlignment="1" applyProtection="1">
      <alignment horizontal="center" vertical="center"/>
      <protection locked="0"/>
    </xf>
    <xf numFmtId="3" fontId="17" fillId="5" borderId="35" xfId="0" applyNumberFormat="1" applyFont="1" applyFill="1" applyBorder="1" applyAlignment="1">
      <alignment horizontal="center" vertical="center"/>
    </xf>
    <xf numFmtId="3" fontId="26" fillId="5" borderId="36" xfId="0" applyNumberFormat="1" applyFont="1" applyFill="1" applyBorder="1" applyAlignment="1" applyProtection="1">
      <alignment horizontal="center" vertical="center"/>
      <protection locked="0"/>
    </xf>
    <xf numFmtId="0" fontId="10" fillId="5" borderId="11" xfId="0" applyFont="1" applyFill="1" applyBorder="1" applyAlignment="1">
      <alignment vertical="center" wrapText="1"/>
    </xf>
    <xf numFmtId="0" fontId="17" fillId="5" borderId="36" xfId="0" applyFont="1" applyFill="1" applyBorder="1" applyAlignment="1">
      <alignment horizontal="center" vertical="center"/>
    </xf>
    <xf numFmtId="3" fontId="17" fillId="5" borderId="36" xfId="0" applyNumberFormat="1" applyFont="1" applyFill="1" applyBorder="1" applyAlignment="1">
      <alignment horizontal="center" vertical="center"/>
    </xf>
    <xf numFmtId="3" fontId="30" fillId="3" borderId="14" xfId="0" quotePrefix="1" applyNumberFormat="1" applyFont="1" applyFill="1" applyBorder="1" applyAlignment="1">
      <alignment horizontal="center" vertical="center"/>
    </xf>
    <xf numFmtId="3" fontId="17" fillId="2" borderId="0" xfId="0" quotePrefix="1" applyNumberFormat="1" applyFont="1" applyFill="1" applyBorder="1" applyAlignment="1">
      <alignment horizontal="center" vertical="center"/>
    </xf>
    <xf numFmtId="3" fontId="30" fillId="3" borderId="14" xfId="0" applyNumberFormat="1" applyFont="1" applyFill="1" applyBorder="1" applyAlignment="1">
      <alignment horizontal="center" vertical="center"/>
    </xf>
    <xf numFmtId="0" fontId="30" fillId="2" borderId="0" xfId="0" applyFont="1" applyFill="1" applyAlignment="1">
      <alignment vertical="center"/>
    </xf>
    <xf numFmtId="0" fontId="10" fillId="3" borderId="0" xfId="0" quotePrefix="1" applyFont="1" applyFill="1" applyBorder="1" applyAlignment="1">
      <alignment horizontal="left" vertical="center"/>
    </xf>
    <xf numFmtId="3" fontId="30" fillId="4" borderId="14" xfId="0" applyNumberFormat="1" applyFont="1" applyFill="1" applyBorder="1" applyAlignment="1">
      <alignment horizontal="center" vertical="center"/>
    </xf>
    <xf numFmtId="3" fontId="17" fillId="2" borderId="0" xfId="0" applyNumberFormat="1" applyFont="1" applyFill="1" applyBorder="1" applyAlignment="1">
      <alignment horizontal="center" vertical="center"/>
    </xf>
    <xf numFmtId="0" fontId="31" fillId="3" borderId="14" xfId="0" quotePrefix="1" applyFont="1" applyFill="1" applyBorder="1" applyAlignment="1">
      <alignment horizontal="center" vertical="center"/>
    </xf>
    <xf numFmtId="0" fontId="32" fillId="3" borderId="14" xfId="0" applyFont="1" applyFill="1" applyBorder="1" applyAlignment="1">
      <alignment horizontal="center" vertical="center"/>
    </xf>
    <xf numFmtId="0" fontId="31" fillId="3" borderId="14" xfId="0" applyFont="1" applyFill="1" applyBorder="1" applyAlignment="1">
      <alignment horizontal="center" vertical="center"/>
    </xf>
    <xf numFmtId="0" fontId="31" fillId="3" borderId="18" xfId="0" quotePrefix="1" applyFont="1" applyFill="1" applyBorder="1" applyAlignment="1">
      <alignment horizontal="center" vertical="center"/>
    </xf>
    <xf numFmtId="0" fontId="16" fillId="2" borderId="0" xfId="0" applyFont="1" applyFill="1"/>
    <xf numFmtId="3" fontId="33" fillId="3" borderId="14" xfId="0" quotePrefix="1" applyNumberFormat="1" applyFont="1" applyFill="1" applyBorder="1" applyAlignment="1">
      <alignment horizontal="center" vertical="center"/>
    </xf>
    <xf numFmtId="3" fontId="34" fillId="3" borderId="37" xfId="0" applyNumberFormat="1" applyFont="1" applyFill="1" applyBorder="1" applyAlignment="1" applyProtection="1">
      <alignment horizontal="center" vertical="center"/>
      <protection locked="0"/>
    </xf>
    <xf numFmtId="3" fontId="35" fillId="3" borderId="37" xfId="0" applyNumberFormat="1" applyFont="1" applyFill="1" applyBorder="1" applyAlignment="1" applyProtection="1">
      <alignment horizontal="center" vertical="center"/>
      <protection locked="0"/>
    </xf>
    <xf numFmtId="3" fontId="36" fillId="3" borderId="21" xfId="0" applyNumberFormat="1" applyFont="1" applyFill="1" applyBorder="1" applyAlignment="1" applyProtection="1">
      <alignment horizontal="center" vertical="center"/>
      <protection locked="0"/>
    </xf>
    <xf numFmtId="3" fontId="34" fillId="3" borderId="38" xfId="0" applyNumberFormat="1" applyFont="1" applyFill="1" applyBorder="1" applyAlignment="1" applyProtection="1">
      <alignment horizontal="center" vertical="center"/>
      <protection locked="0"/>
    </xf>
    <xf numFmtId="0" fontId="30" fillId="2" borderId="2" xfId="0" applyFont="1" applyFill="1" applyBorder="1" applyAlignment="1">
      <alignment horizontal="centerContinuous" vertical="center"/>
    </xf>
    <xf numFmtId="3" fontId="30" fillId="6" borderId="33" xfId="0" applyNumberFormat="1" applyFont="1" applyFill="1" applyBorder="1" applyAlignment="1">
      <alignment horizontal="center" vertical="center"/>
    </xf>
    <xf numFmtId="3" fontId="38" fillId="2" borderId="0" xfId="0" applyNumberFormat="1" applyFont="1" applyFill="1" applyBorder="1" applyAlignment="1">
      <alignment horizontal="centerContinuous" vertical="center"/>
    </xf>
    <xf numFmtId="3" fontId="38" fillId="2" borderId="0" xfId="0" applyNumberFormat="1" applyFont="1" applyFill="1" applyBorder="1" applyAlignment="1">
      <alignment vertical="center"/>
    </xf>
    <xf numFmtId="0" fontId="0" fillId="3" borderId="0" xfId="0" applyFill="1" applyAlignment="1">
      <alignment horizontal="center"/>
    </xf>
    <xf numFmtId="0" fontId="0" fillId="5" borderId="39" xfId="0" applyFill="1" applyBorder="1"/>
    <xf numFmtId="0" fontId="0" fillId="5" borderId="40" xfId="0" applyFill="1" applyBorder="1"/>
    <xf numFmtId="0" fontId="0" fillId="5" borderId="41" xfId="0" applyFill="1" applyBorder="1"/>
    <xf numFmtId="0" fontId="0" fillId="5" borderId="42" xfId="0" applyFill="1" applyBorder="1"/>
    <xf numFmtId="0" fontId="0" fillId="3" borderId="39" xfId="0" applyFill="1" applyBorder="1"/>
    <xf numFmtId="0" fontId="0" fillId="3" borderId="43" xfId="0" applyFill="1" applyBorder="1" applyAlignment="1">
      <alignment vertical="center"/>
    </xf>
    <xf numFmtId="0" fontId="0" fillId="3" borderId="23" xfId="0" applyFill="1" applyBorder="1" applyAlignment="1">
      <alignment horizontal="center" vertical="center"/>
    </xf>
    <xf numFmtId="0" fontId="0" fillId="3" borderId="40" xfId="0" applyFill="1" applyBorder="1"/>
    <xf numFmtId="0" fontId="1" fillId="3" borderId="36" xfId="0" applyFont="1" applyFill="1" applyBorder="1" applyAlignment="1">
      <alignment horizontal="center" vertical="center"/>
    </xf>
    <xf numFmtId="0" fontId="0" fillId="3" borderId="44" xfId="0" applyFill="1" applyBorder="1"/>
    <xf numFmtId="0" fontId="1" fillId="3" borderId="21" xfId="0" applyFont="1" applyFill="1" applyBorder="1" applyAlignment="1">
      <alignment vertical="center"/>
    </xf>
    <xf numFmtId="0" fontId="0" fillId="3" borderId="36" xfId="0" applyFill="1" applyBorder="1"/>
    <xf numFmtId="3" fontId="0" fillId="3" borderId="0" xfId="0" applyNumberFormat="1" applyFill="1" applyBorder="1" applyAlignment="1">
      <alignment horizontal="center" vertical="center"/>
    </xf>
    <xf numFmtId="3" fontId="21" fillId="3" borderId="27" xfId="0" applyNumberFormat="1" applyFont="1" applyFill="1" applyBorder="1" applyAlignment="1" applyProtection="1">
      <alignment horizontal="center" vertical="center"/>
      <protection locked="0"/>
    </xf>
    <xf numFmtId="3" fontId="21" fillId="3" borderId="14" xfId="0" applyNumberFormat="1" applyFont="1" applyFill="1" applyBorder="1" applyAlignment="1" applyProtection="1">
      <alignment horizontal="center" vertical="center"/>
      <protection locked="0"/>
    </xf>
    <xf numFmtId="3" fontId="21" fillId="3" borderId="45" xfId="0" applyNumberFormat="1" applyFont="1" applyFill="1" applyBorder="1" applyAlignment="1" applyProtection="1">
      <alignment horizontal="center" vertical="center"/>
      <protection locked="0"/>
    </xf>
    <xf numFmtId="3" fontId="17" fillId="2" borderId="0" xfId="0" applyNumberFormat="1" applyFont="1" applyFill="1" applyBorder="1" applyAlignment="1">
      <alignment vertical="center"/>
    </xf>
    <xf numFmtId="3" fontId="38" fillId="2" borderId="0" xfId="0" applyNumberFormat="1" applyFont="1" applyFill="1" applyBorder="1" applyAlignment="1">
      <alignment horizontal="center" vertical="center"/>
    </xf>
    <xf numFmtId="3" fontId="39" fillId="2" borderId="0" xfId="0" applyNumberFormat="1" applyFont="1" applyFill="1" applyBorder="1" applyAlignment="1">
      <alignment horizontal="center" vertical="center"/>
    </xf>
    <xf numFmtId="3" fontId="30" fillId="3" borderId="27" xfId="0" quotePrefix="1" applyNumberFormat="1" applyFont="1" applyFill="1" applyBorder="1" applyAlignment="1">
      <alignment horizontal="center" vertical="center"/>
    </xf>
    <xf numFmtId="3" fontId="30" fillId="4" borderId="27" xfId="0" applyNumberFormat="1" applyFont="1" applyFill="1" applyBorder="1" applyAlignment="1">
      <alignment horizontal="center" vertical="center"/>
    </xf>
    <xf numFmtId="3" fontId="30" fillId="3" borderId="27" xfId="0" applyNumberFormat="1" applyFont="1" applyFill="1" applyBorder="1" applyAlignment="1">
      <alignment horizontal="center" vertical="center"/>
    </xf>
    <xf numFmtId="0" fontId="6" fillId="2" borderId="14" xfId="0" applyFont="1" applyFill="1" applyBorder="1" applyAlignment="1" applyProtection="1">
      <alignment horizontal="center" vertical="center"/>
      <protection locked="0"/>
    </xf>
    <xf numFmtId="3" fontId="17" fillId="2" borderId="14" xfId="0" applyNumberFormat="1" applyFont="1" applyFill="1" applyBorder="1" applyAlignment="1" applyProtection="1">
      <alignment horizontal="center" vertical="center"/>
      <protection locked="0"/>
    </xf>
    <xf numFmtId="3" fontId="6" fillId="2" borderId="14" xfId="0" applyNumberFormat="1" applyFont="1" applyFill="1" applyBorder="1" applyAlignment="1" applyProtection="1">
      <alignment horizontal="center" vertical="center"/>
      <protection locked="0"/>
    </xf>
    <xf numFmtId="3" fontId="17" fillId="2" borderId="14" xfId="0" quotePrefix="1" applyNumberFormat="1" applyFont="1" applyFill="1" applyBorder="1" applyAlignment="1" applyProtection="1">
      <alignment horizontal="center" vertical="center"/>
      <protection locked="0"/>
    </xf>
    <xf numFmtId="3" fontId="17" fillId="2" borderId="18" xfId="0" quotePrefix="1" applyNumberFormat="1" applyFont="1" applyFill="1" applyBorder="1" applyAlignment="1" applyProtection="1">
      <alignment horizontal="center" vertical="center"/>
      <protection locked="0"/>
    </xf>
    <xf numFmtId="3" fontId="21" fillId="3" borderId="21" xfId="0" applyNumberFormat="1" applyFont="1" applyFill="1" applyBorder="1" applyAlignment="1" applyProtection="1">
      <alignment horizontal="center" vertical="center"/>
      <protection locked="0"/>
    </xf>
    <xf numFmtId="3" fontId="21" fillId="3" borderId="46" xfId="0" applyNumberFormat="1" applyFont="1" applyFill="1" applyBorder="1" applyAlignment="1" applyProtection="1">
      <alignment horizontal="center" vertical="center"/>
      <protection locked="0"/>
    </xf>
    <xf numFmtId="3" fontId="21" fillId="3" borderId="47" xfId="0" applyNumberFormat="1" applyFont="1" applyFill="1" applyBorder="1" applyAlignment="1" applyProtection="1">
      <alignment horizontal="center" vertical="center"/>
      <protection locked="0"/>
    </xf>
    <xf numFmtId="3" fontId="21" fillId="3" borderId="48" xfId="0" applyNumberFormat="1" applyFont="1" applyFill="1" applyBorder="1" applyAlignment="1" applyProtection="1">
      <alignment horizontal="center" vertical="center"/>
      <protection locked="0"/>
    </xf>
    <xf numFmtId="0" fontId="14" fillId="3" borderId="0" xfId="5" applyFont="1" applyFill="1" applyAlignment="1">
      <alignment horizontal="left" vertical="center"/>
    </xf>
    <xf numFmtId="0" fontId="10" fillId="3" borderId="0" xfId="5" applyFont="1" applyFill="1" applyBorder="1" applyAlignment="1">
      <alignment horizontal="centerContinuous" vertical="center"/>
    </xf>
    <xf numFmtId="0" fontId="4" fillId="3" borderId="0" xfId="5" applyFont="1" applyFill="1" applyAlignment="1">
      <alignment horizontal="centerContinuous" vertical="center"/>
    </xf>
    <xf numFmtId="0" fontId="3" fillId="3" borderId="0" xfId="5" applyFont="1" applyFill="1"/>
    <xf numFmtId="0" fontId="14" fillId="3" borderId="0" xfId="5" applyFont="1" applyFill="1" applyBorder="1" applyAlignment="1">
      <alignment horizontal="center" vertical="center"/>
    </xf>
    <xf numFmtId="0" fontId="27" fillId="3" borderId="0" xfId="5" applyFill="1" applyAlignment="1">
      <alignment vertical="center"/>
    </xf>
    <xf numFmtId="0" fontId="13" fillId="3" borderId="0" xfId="5" applyFont="1" applyFill="1" applyAlignment="1">
      <alignment horizontal="center" vertical="center"/>
    </xf>
    <xf numFmtId="0" fontId="40" fillId="3" borderId="0" xfId="5" applyFont="1" applyFill="1" applyBorder="1" applyAlignment="1">
      <alignment horizontal="centerContinuous" vertical="center"/>
    </xf>
    <xf numFmtId="0" fontId="5" fillId="3" borderId="0" xfId="5" applyFont="1" applyFill="1" applyAlignment="1">
      <alignment horizontal="centerContinuous" vertical="center"/>
    </xf>
    <xf numFmtId="0" fontId="13" fillId="3" borderId="0" xfId="5" applyFont="1" applyFill="1" applyAlignment="1">
      <alignment horizontal="centerContinuous" vertical="center"/>
    </xf>
    <xf numFmtId="0" fontId="3" fillId="3" borderId="7" xfId="5" applyFont="1" applyFill="1" applyBorder="1"/>
    <xf numFmtId="0" fontId="3" fillId="3" borderId="10" xfId="5" applyFont="1" applyFill="1" applyBorder="1"/>
    <xf numFmtId="0" fontId="10" fillId="3" borderId="10" xfId="5" applyFont="1" applyFill="1" applyBorder="1" applyAlignment="1">
      <alignment horizontal="center" vertical="center"/>
    </xf>
    <xf numFmtId="0" fontId="6" fillId="3" borderId="10" xfId="5" applyFont="1" applyFill="1" applyBorder="1" applyAlignment="1">
      <alignment horizontal="center" vertical="center"/>
    </xf>
    <xf numFmtId="0" fontId="6" fillId="3" borderId="8" xfId="5" applyFont="1" applyFill="1" applyBorder="1" applyAlignment="1">
      <alignment horizontal="center" vertical="center"/>
    </xf>
    <xf numFmtId="0" fontId="6" fillId="3" borderId="1" xfId="5" applyFont="1" applyFill="1" applyBorder="1" applyAlignment="1">
      <alignment horizontal="center" vertical="center"/>
    </xf>
    <xf numFmtId="0" fontId="27" fillId="3" borderId="0" xfId="5" applyFill="1"/>
    <xf numFmtId="0" fontId="6" fillId="3" borderId="6" xfId="5" applyFont="1" applyFill="1" applyBorder="1" applyAlignment="1">
      <alignment horizontal="center" vertical="center"/>
    </xf>
    <xf numFmtId="0" fontId="6" fillId="3" borderId="4" xfId="5" applyFont="1" applyFill="1" applyBorder="1" applyAlignment="1">
      <alignment horizontal="center" vertical="center"/>
    </xf>
    <xf numFmtId="0" fontId="41" fillId="3" borderId="6" xfId="5" quotePrefix="1" applyFont="1" applyFill="1" applyBorder="1" applyAlignment="1">
      <alignment vertical="center"/>
    </xf>
    <xf numFmtId="0" fontId="10" fillId="3" borderId="0" xfId="5" applyFont="1" applyFill="1" applyBorder="1" applyAlignment="1">
      <alignment vertical="center"/>
    </xf>
    <xf numFmtId="0" fontId="6" fillId="3" borderId="21" xfId="5" applyFont="1" applyFill="1" applyBorder="1" applyAlignment="1">
      <alignment vertical="center"/>
    </xf>
    <xf numFmtId="0" fontId="17" fillId="3" borderId="14" xfId="1" applyNumberFormat="1" applyFont="1" applyFill="1" applyBorder="1" applyAlignment="1">
      <alignment horizontal="center" vertical="center"/>
    </xf>
    <xf numFmtId="0" fontId="42" fillId="3" borderId="6" xfId="5" applyFont="1" applyFill="1" applyBorder="1" applyAlignment="1">
      <alignment vertical="center"/>
    </xf>
    <xf numFmtId="0" fontId="17" fillId="4" borderId="14" xfId="1" applyNumberFormat="1" applyFont="1" applyFill="1" applyBorder="1" applyAlignment="1">
      <alignment horizontal="center" vertical="center"/>
    </xf>
    <xf numFmtId="0" fontId="41" fillId="3" borderId="6" xfId="5" applyFont="1" applyFill="1" applyBorder="1" applyAlignment="1">
      <alignment vertical="center"/>
    </xf>
    <xf numFmtId="0" fontId="43" fillId="3" borderId="6" xfId="5" applyFont="1" applyFill="1" applyBorder="1" applyAlignment="1">
      <alignment vertical="center"/>
    </xf>
    <xf numFmtId="0" fontId="43" fillId="3" borderId="4" xfId="5" applyFont="1" applyFill="1" applyBorder="1" applyAlignment="1">
      <alignment vertical="center"/>
    </xf>
    <xf numFmtId="0" fontId="6" fillId="3" borderId="5" xfId="5" applyFont="1" applyFill="1" applyBorder="1" applyAlignment="1">
      <alignment vertical="center"/>
    </xf>
    <xf numFmtId="0" fontId="17" fillId="4" borderId="18" xfId="1" applyNumberFormat="1" applyFont="1" applyFill="1" applyBorder="1" applyAlignment="1">
      <alignment horizontal="center" vertical="center"/>
    </xf>
    <xf numFmtId="0" fontId="41" fillId="3" borderId="0" xfId="5" applyFont="1" applyFill="1" applyAlignment="1">
      <alignment vertical="center"/>
    </xf>
    <xf numFmtId="0" fontId="18" fillId="3" borderId="0" xfId="5" applyFont="1" applyFill="1" applyAlignment="1">
      <alignment vertical="center"/>
    </xf>
    <xf numFmtId="0" fontId="6" fillId="3" borderId="0" xfId="5" applyFont="1" applyFill="1" applyAlignment="1">
      <alignment vertical="center"/>
    </xf>
    <xf numFmtId="0" fontId="6" fillId="3" borderId="0" xfId="5" applyFont="1" applyFill="1"/>
    <xf numFmtId="0" fontId="41" fillId="3" borderId="0" xfId="5" applyFont="1" applyFill="1" applyBorder="1" applyAlignment="1"/>
    <xf numFmtId="0" fontId="41" fillId="3" borderId="0" xfId="5" applyFont="1" applyFill="1" applyAlignment="1"/>
    <xf numFmtId="0" fontId="6" fillId="3" borderId="0" xfId="5" applyFont="1" applyFill="1" applyBorder="1" applyAlignment="1">
      <alignment vertical="center"/>
    </xf>
    <xf numFmtId="0" fontId="10" fillId="3" borderId="5" xfId="5" quotePrefix="1" applyFont="1" applyFill="1" applyBorder="1" applyAlignment="1">
      <alignment horizontal="left" vertical="center"/>
    </xf>
    <xf numFmtId="3" fontId="45" fillId="3" borderId="49" xfId="0" applyNumberFormat="1" applyFont="1" applyFill="1" applyBorder="1" applyAlignment="1" applyProtection="1">
      <alignment horizontal="center" vertical="center"/>
      <protection locked="0"/>
    </xf>
    <xf numFmtId="0" fontId="46" fillId="3" borderId="0" xfId="5" applyFont="1" applyFill="1"/>
    <xf numFmtId="0" fontId="47" fillId="3" borderId="14" xfId="5" applyFont="1" applyFill="1" applyBorder="1"/>
    <xf numFmtId="0" fontId="47" fillId="3" borderId="14" xfId="5" applyFont="1" applyFill="1" applyBorder="1" applyAlignment="1">
      <alignment horizontal="center"/>
    </xf>
    <xf numFmtId="0" fontId="28" fillId="2" borderId="0" xfId="3" applyFont="1" applyFill="1"/>
    <xf numFmtId="0" fontId="48" fillId="2" borderId="0" xfId="3" applyFont="1" applyFill="1"/>
    <xf numFmtId="0" fontId="51" fillId="2" borderId="0" xfId="3" applyFont="1" applyFill="1"/>
    <xf numFmtId="0" fontId="50" fillId="2" borderId="0" xfId="3" applyFont="1" applyFill="1" applyAlignment="1"/>
    <xf numFmtId="0" fontId="29" fillId="2" borderId="0" xfId="3" applyFont="1" applyFill="1" applyAlignment="1"/>
    <xf numFmtId="0" fontId="50" fillId="2" borderId="0" xfId="3" applyFont="1" applyFill="1" applyAlignment="1">
      <alignment horizontal="left"/>
    </xf>
    <xf numFmtId="0" fontId="48" fillId="2" borderId="0" xfId="3" applyFont="1" applyFill="1" applyAlignment="1"/>
    <xf numFmtId="0" fontId="49" fillId="2" borderId="0" xfId="3" quotePrefix="1" applyFont="1" applyFill="1" applyAlignment="1">
      <alignment horizontal="left" vertical="center"/>
    </xf>
    <xf numFmtId="0" fontId="49" fillId="2" borderId="0" xfId="3" applyFont="1" applyFill="1" applyAlignment="1">
      <alignment horizontal="justify" vertical="center"/>
    </xf>
    <xf numFmtId="0" fontId="48" fillId="2" borderId="50" xfId="3" applyFont="1" applyFill="1" applyBorder="1" applyAlignment="1">
      <alignment horizontal="center" vertical="center" wrapText="1"/>
    </xf>
    <xf numFmtId="0" fontId="48" fillId="2" borderId="0" xfId="3" quotePrefix="1" applyFont="1" applyFill="1" applyAlignment="1">
      <alignment horizontal="left"/>
    </xf>
    <xf numFmtId="0" fontId="48" fillId="2" borderId="0" xfId="3" applyFont="1" applyFill="1" applyAlignment="1">
      <alignment horizontal="justify"/>
    </xf>
    <xf numFmtId="0" fontId="44" fillId="2" borderId="0" xfId="3" applyFont="1" applyFill="1" applyBorder="1" applyAlignment="1">
      <alignment horizontal="center" vertical="center"/>
    </xf>
    <xf numFmtId="0" fontId="53" fillId="2" borderId="0" xfId="0" applyFont="1" applyFill="1" applyAlignment="1">
      <alignment vertical="center"/>
    </xf>
    <xf numFmtId="0" fontId="44" fillId="2" borderId="51" xfId="3" applyFont="1" applyFill="1" applyBorder="1" applyAlignment="1" applyProtection="1">
      <alignment horizontal="center" vertical="center"/>
      <protection locked="0"/>
    </xf>
    <xf numFmtId="9" fontId="44" fillId="2" borderId="51" xfId="3" applyNumberFormat="1" applyFont="1" applyFill="1" applyBorder="1" applyAlignment="1" applyProtection="1">
      <alignment horizontal="center" vertical="center"/>
      <protection locked="0"/>
    </xf>
    <xf numFmtId="0" fontId="44" fillId="2" borderId="52" xfId="3" applyFont="1" applyFill="1" applyBorder="1" applyAlignment="1" applyProtection="1">
      <alignment horizontal="center" vertical="center"/>
      <protection locked="0"/>
    </xf>
    <xf numFmtId="3" fontId="17" fillId="7" borderId="14" xfId="0" applyNumberFormat="1" applyFont="1" applyFill="1" applyBorder="1" applyAlignment="1" applyProtection="1">
      <alignment horizontal="center" vertical="center"/>
      <protection locked="0"/>
    </xf>
    <xf numFmtId="3" fontId="17" fillId="2" borderId="21" xfId="0" applyNumberFormat="1" applyFont="1" applyFill="1" applyBorder="1" applyAlignment="1" applyProtection="1">
      <alignment horizontal="center" vertical="center"/>
      <protection locked="0"/>
    </xf>
    <xf numFmtId="3" fontId="17" fillId="2" borderId="28" xfId="0" applyNumberFormat="1" applyFont="1" applyFill="1" applyBorder="1" applyAlignment="1" applyProtection="1">
      <alignment horizontal="center" vertical="center"/>
      <protection locked="0"/>
    </xf>
    <xf numFmtId="176" fontId="17" fillId="2" borderId="17" xfId="0" applyNumberFormat="1" applyFont="1" applyFill="1" applyBorder="1" applyAlignment="1" applyProtection="1">
      <alignment horizontal="center" vertical="center"/>
      <protection locked="0"/>
    </xf>
    <xf numFmtId="176" fontId="17" fillId="2" borderId="53" xfId="0" applyNumberFormat="1" applyFont="1" applyFill="1" applyBorder="1" applyAlignment="1" applyProtection="1">
      <alignment horizontal="center" vertical="center"/>
      <protection locked="0"/>
    </xf>
    <xf numFmtId="176" fontId="17" fillId="2" borderId="37" xfId="0" applyNumberFormat="1" applyFont="1" applyFill="1" applyBorder="1" applyAlignment="1" applyProtection="1">
      <alignment horizontal="center" vertical="center"/>
      <protection locked="0"/>
    </xf>
    <xf numFmtId="176" fontId="17" fillId="2" borderId="34" xfId="0" applyNumberFormat="1" applyFont="1" applyFill="1" applyBorder="1" applyAlignment="1" applyProtection="1">
      <alignment horizontal="center" vertical="center"/>
      <protection locked="0"/>
    </xf>
    <xf numFmtId="0" fontId="29" fillId="2" borderId="0" xfId="4" quotePrefix="1" applyFont="1" applyFill="1" applyBorder="1" applyAlignment="1">
      <alignment horizontal="left" vertical="center"/>
    </xf>
    <xf numFmtId="0" fontId="27" fillId="2" borderId="0" xfId="4" applyFill="1"/>
    <xf numFmtId="0" fontId="49" fillId="2" borderId="0" xfId="4" quotePrefix="1" applyFont="1" applyFill="1" applyBorder="1" applyAlignment="1">
      <alignment horizontal="left" vertical="center"/>
    </xf>
    <xf numFmtId="0" fontId="50" fillId="2" borderId="0" xfId="4" quotePrefix="1" applyFont="1" applyFill="1" applyAlignment="1">
      <alignment horizontal="left" vertical="center"/>
    </xf>
    <xf numFmtId="0" fontId="20" fillId="5" borderId="16" xfId="0" quotePrefix="1" applyFont="1" applyFill="1" applyBorder="1" applyAlignment="1">
      <alignment horizontal="center" vertical="center"/>
    </xf>
    <xf numFmtId="0" fontId="0" fillId="3" borderId="54" xfId="0" applyFill="1" applyBorder="1"/>
    <xf numFmtId="0" fontId="1" fillId="3" borderId="13" xfId="0" applyFont="1" applyFill="1" applyBorder="1" applyAlignment="1">
      <alignment vertical="center"/>
    </xf>
    <xf numFmtId="0" fontId="0" fillId="3" borderId="5" xfId="0" applyFill="1" applyBorder="1" applyAlignment="1">
      <alignment horizontal="center" vertical="center"/>
    </xf>
    <xf numFmtId="0" fontId="0" fillId="3" borderId="55" xfId="0" applyFill="1" applyBorder="1"/>
    <xf numFmtId="3" fontId="26" fillId="5" borderId="56" xfId="0" applyNumberFormat="1" applyFont="1" applyFill="1" applyBorder="1" applyAlignment="1" applyProtection="1">
      <alignment horizontal="center" vertical="center"/>
      <protection locked="0"/>
    </xf>
    <xf numFmtId="3" fontId="26" fillId="5" borderId="47" xfId="0" applyNumberFormat="1" applyFont="1" applyFill="1" applyBorder="1" applyAlignment="1" applyProtection="1">
      <alignment horizontal="center" vertical="center"/>
      <protection locked="0"/>
    </xf>
    <xf numFmtId="0" fontId="17" fillId="3" borderId="1" xfId="0" applyFont="1" applyFill="1" applyBorder="1" applyAlignment="1">
      <alignment horizontal="centerContinuous" vertical="center"/>
    </xf>
    <xf numFmtId="3" fontId="24" fillId="3" borderId="45" xfId="0" applyNumberFormat="1" applyFont="1" applyFill="1" applyBorder="1" applyAlignment="1" applyProtection="1">
      <alignment horizontal="center" vertical="center"/>
      <protection locked="0"/>
    </xf>
    <xf numFmtId="176" fontId="17" fillId="2" borderId="19" xfId="0" applyNumberFormat="1" applyFont="1" applyFill="1" applyBorder="1" applyAlignment="1" applyProtection="1">
      <alignment horizontal="center" vertical="center"/>
      <protection locked="0"/>
    </xf>
    <xf numFmtId="176" fontId="17" fillId="2" borderId="57" xfId="0" applyNumberFormat="1" applyFont="1" applyFill="1" applyBorder="1" applyAlignment="1" applyProtection="1">
      <alignment horizontal="center" vertical="center"/>
      <protection locked="0"/>
    </xf>
    <xf numFmtId="176" fontId="17" fillId="2" borderId="58" xfId="0" applyNumberFormat="1" applyFont="1" applyFill="1" applyBorder="1" applyAlignment="1" applyProtection="1">
      <alignment horizontal="center" vertical="center"/>
      <protection locked="0"/>
    </xf>
    <xf numFmtId="3" fontId="17" fillId="2" borderId="17" xfId="0" applyNumberFormat="1" applyFont="1" applyFill="1" applyBorder="1" applyAlignment="1" applyProtection="1">
      <alignment horizontal="center" vertical="center"/>
      <protection locked="0"/>
    </xf>
    <xf numFmtId="3" fontId="17" fillId="2" borderId="34" xfId="0" applyNumberFormat="1" applyFont="1" applyFill="1" applyBorder="1" applyAlignment="1" applyProtection="1">
      <alignment horizontal="center" vertical="center"/>
      <protection locked="0"/>
    </xf>
    <xf numFmtId="0" fontId="4" fillId="2" borderId="0" xfId="0" quotePrefix="1" applyFont="1" applyFill="1" applyAlignment="1">
      <alignment horizontal="left" vertical="center"/>
    </xf>
    <xf numFmtId="3" fontId="4" fillId="2" borderId="0" xfId="0" applyNumberFormat="1" applyFont="1" applyFill="1" applyAlignment="1">
      <alignment horizontal="centerContinuous" vertical="center"/>
    </xf>
    <xf numFmtId="3" fontId="17" fillId="2" borderId="0" xfId="0" applyNumberFormat="1" applyFont="1" applyFill="1" applyAlignment="1" applyProtection="1">
      <alignment horizontal="center" vertical="center"/>
      <protection locked="0"/>
    </xf>
    <xf numFmtId="0" fontId="17" fillId="2" borderId="14" xfId="0" applyFont="1" applyFill="1" applyBorder="1" applyAlignment="1" applyProtection="1">
      <alignment horizontal="center" vertical="center"/>
      <protection locked="0"/>
    </xf>
    <xf numFmtId="0" fontId="10" fillId="2" borderId="14" xfId="0" applyFont="1" applyFill="1" applyBorder="1" applyAlignment="1" applyProtection="1">
      <alignment horizontal="center" vertical="center"/>
      <protection locked="0"/>
    </xf>
    <xf numFmtId="0" fontId="17" fillId="2" borderId="28" xfId="0" applyFont="1" applyFill="1" applyBorder="1" applyAlignment="1" applyProtection="1">
      <alignment horizontal="center" vertical="center"/>
      <protection locked="0"/>
    </xf>
    <xf numFmtId="0" fontId="10" fillId="2" borderId="21" xfId="0" applyFont="1" applyFill="1" applyBorder="1" applyAlignment="1" applyProtection="1">
      <alignment horizontal="center" vertical="center"/>
      <protection locked="0"/>
    </xf>
    <xf numFmtId="3" fontId="17" fillId="7" borderId="28" xfId="0" applyNumberFormat="1" applyFont="1" applyFill="1" applyBorder="1" applyAlignment="1" applyProtection="1">
      <alignment horizontal="center" vertical="center"/>
      <protection locked="0"/>
    </xf>
    <xf numFmtId="176" fontId="17" fillId="2" borderId="45" xfId="0" applyNumberFormat="1" applyFont="1" applyFill="1" applyBorder="1" applyAlignment="1" applyProtection="1">
      <alignment horizontal="center" vertical="center"/>
      <protection locked="0"/>
    </xf>
    <xf numFmtId="0" fontId="53" fillId="2" borderId="0" xfId="0" quotePrefix="1" applyFont="1" applyFill="1" applyAlignment="1">
      <alignment vertical="center"/>
    </xf>
    <xf numFmtId="0" fontId="53" fillId="2" borderId="0" xfId="0" quotePrefix="1" applyFont="1" applyFill="1" applyAlignment="1">
      <alignment vertical="center" wrapText="1"/>
    </xf>
    <xf numFmtId="0" fontId="6" fillId="2" borderId="0" xfId="0" applyFont="1" applyFill="1" applyBorder="1" applyAlignment="1">
      <alignment horizontal="center" vertical="center"/>
    </xf>
    <xf numFmtId="0" fontId="10" fillId="2" borderId="20" xfId="0" applyFont="1" applyFill="1" applyBorder="1" applyAlignment="1">
      <alignment horizontal="center" vertical="center"/>
    </xf>
    <xf numFmtId="0" fontId="10" fillId="2" borderId="18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3" fontId="38" fillId="5" borderId="0" xfId="0" applyNumberFormat="1" applyFont="1" applyFill="1" applyBorder="1" applyAlignment="1">
      <alignment horizontal="centerContinuous" vertical="center"/>
    </xf>
    <xf numFmtId="0" fontId="4" fillId="5" borderId="0" xfId="0" applyFont="1" applyFill="1" applyAlignment="1">
      <alignment horizontal="center" vertical="center"/>
    </xf>
    <xf numFmtId="0" fontId="15" fillId="5" borderId="0" xfId="0" applyFont="1" applyFill="1" applyAlignment="1">
      <alignment vertical="center"/>
    </xf>
    <xf numFmtId="0" fontId="4" fillId="5" borderId="0" xfId="0" applyFont="1" applyFill="1" applyAlignment="1">
      <alignment horizontal="centerContinuous" vertical="center"/>
    </xf>
    <xf numFmtId="0" fontId="13" fillId="5" borderId="0" xfId="0" applyFont="1" applyFill="1" applyAlignment="1">
      <alignment horizontal="center" vertical="center"/>
    </xf>
    <xf numFmtId="3" fontId="4" fillId="5" borderId="0" xfId="0" applyNumberFormat="1" applyFont="1" applyFill="1" applyAlignment="1">
      <alignment horizontal="centerContinuous" vertical="center"/>
    </xf>
    <xf numFmtId="0" fontId="15" fillId="5" borderId="0" xfId="0" applyFont="1" applyFill="1" applyBorder="1" applyAlignment="1">
      <alignment horizontal="centerContinuous" vertical="center"/>
    </xf>
    <xf numFmtId="0" fontId="39" fillId="5" borderId="0" xfId="0" applyFont="1" applyFill="1" applyBorder="1" applyAlignment="1">
      <alignment horizontal="centerContinuous" vertical="center"/>
    </xf>
    <xf numFmtId="0" fontId="6" fillId="2" borderId="4" xfId="0" applyFont="1" applyFill="1" applyBorder="1" applyAlignment="1">
      <alignment horizontal="centerContinuous" vertical="center"/>
    </xf>
    <xf numFmtId="0" fontId="6" fillId="2" borderId="5" xfId="0" applyFont="1" applyFill="1" applyBorder="1" applyAlignment="1">
      <alignment horizontal="centerContinuous" vertical="top"/>
    </xf>
    <xf numFmtId="0" fontId="6" fillId="2" borderId="13" xfId="0" applyFont="1" applyFill="1" applyBorder="1" applyAlignment="1">
      <alignment horizontal="centerContinuous" vertical="center"/>
    </xf>
    <xf numFmtId="0" fontId="14" fillId="5" borderId="0" xfId="0" applyFont="1" applyFill="1" applyBorder="1" applyAlignment="1">
      <alignment horizontal="centerContinuous" vertical="center"/>
    </xf>
    <xf numFmtId="0" fontId="53" fillId="5" borderId="0" xfId="0" quotePrefix="1" applyFont="1" applyFill="1" applyAlignment="1">
      <alignment vertical="center" wrapText="1"/>
    </xf>
    <xf numFmtId="0" fontId="4" fillId="5" borderId="0" xfId="0" quotePrefix="1" applyFont="1" applyFill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3" fillId="0" borderId="0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Continuous" vertical="center"/>
    </xf>
    <xf numFmtId="0" fontId="4" fillId="0" borderId="0" xfId="0" applyFont="1" applyAlignment="1">
      <alignment horizontal="centerContinuous" vertical="center"/>
    </xf>
    <xf numFmtId="0" fontId="14" fillId="0" borderId="0" xfId="0" applyFont="1" applyAlignment="1">
      <alignment horizontal="centerContinuous" vertical="center"/>
    </xf>
    <xf numFmtId="0" fontId="15" fillId="0" borderId="0" xfId="0" applyFont="1" applyBorder="1" applyAlignment="1">
      <alignment vertical="center"/>
    </xf>
    <xf numFmtId="0" fontId="15" fillId="0" borderId="0" xfId="0" applyFont="1" applyBorder="1" applyAlignment="1">
      <alignment horizontal="centerContinuous" vertical="center"/>
    </xf>
    <xf numFmtId="0" fontId="14" fillId="0" borderId="0" xfId="0" applyFont="1" applyBorder="1" applyAlignment="1">
      <alignment horizontal="centerContinuous" vertical="center"/>
    </xf>
    <xf numFmtId="0" fontId="7" fillId="0" borderId="0" xfId="0" applyFont="1" applyBorder="1" applyAlignment="1">
      <alignment horizontal="centerContinuous" vertical="center"/>
    </xf>
    <xf numFmtId="0" fontId="11" fillId="0" borderId="0" xfId="0" applyFont="1" applyAlignment="1">
      <alignment horizontal="centerContinuous" vertical="center"/>
    </xf>
    <xf numFmtId="0" fontId="2" fillId="0" borderId="0" xfId="0" applyFont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0" fontId="2" fillId="0" borderId="5" xfId="0" applyFont="1" applyBorder="1" applyAlignment="1">
      <alignment horizontal="centerContinuous" vertical="center"/>
    </xf>
    <xf numFmtId="0" fontId="0" fillId="0" borderId="0" xfId="0" applyAlignment="1">
      <alignment vertical="center"/>
    </xf>
    <xf numFmtId="0" fontId="41" fillId="0" borderId="1" xfId="0" applyFont="1" applyBorder="1" applyAlignment="1">
      <alignment vertical="center"/>
    </xf>
    <xf numFmtId="0" fontId="41" fillId="0" borderId="2" xfId="0" applyFont="1" applyBorder="1" applyAlignment="1">
      <alignment vertical="center"/>
    </xf>
    <xf numFmtId="0" fontId="56" fillId="0" borderId="20" xfId="0" applyFont="1" applyBorder="1" applyAlignment="1">
      <alignment horizontal="centerContinuous" vertical="center"/>
    </xf>
    <xf numFmtId="0" fontId="56" fillId="0" borderId="1" xfId="0" applyFont="1" applyBorder="1" applyAlignment="1">
      <alignment horizontal="centerContinuous" vertical="center"/>
    </xf>
    <xf numFmtId="0" fontId="57" fillId="0" borderId="20" xfId="0" applyFont="1" applyBorder="1" applyAlignment="1">
      <alignment horizontal="center" vertical="center"/>
    </xf>
    <xf numFmtId="0" fontId="58" fillId="0" borderId="0" xfId="0" applyFont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10" fillId="0" borderId="3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6" fillId="0" borderId="4" xfId="0" applyFont="1" applyBorder="1" applyAlignment="1">
      <alignment horizontal="centerContinuous" vertical="center" wrapText="1"/>
    </xf>
    <xf numFmtId="0" fontId="6" fillId="0" borderId="5" xfId="0" applyFont="1" applyBorder="1" applyAlignment="1">
      <alignment horizontal="centerContinuous" vertical="top" wrapText="1"/>
    </xf>
    <xf numFmtId="0" fontId="6" fillId="0" borderId="13" xfId="0" applyFont="1" applyBorder="1" applyAlignment="1">
      <alignment horizontal="centerContinuous" vertical="center" wrapText="1"/>
    </xf>
    <xf numFmtId="0" fontId="10" fillId="0" borderId="13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8" fillId="0" borderId="6" xfId="0" applyFont="1" applyBorder="1" applyAlignment="1">
      <alignment vertical="center"/>
    </xf>
    <xf numFmtId="0" fontId="6" fillId="0" borderId="14" xfId="0" applyFont="1" applyFill="1" applyBorder="1" applyAlignment="1">
      <alignment horizontal="center" vertical="center"/>
    </xf>
    <xf numFmtId="0" fontId="17" fillId="0" borderId="0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1" fontId="17" fillId="0" borderId="14" xfId="0" applyNumberFormat="1" applyFont="1" applyFill="1" applyBorder="1" applyAlignment="1">
      <alignment horizontal="center" vertical="center"/>
    </xf>
    <xf numFmtId="0" fontId="17" fillId="0" borderId="14" xfId="0" applyFont="1" applyFill="1" applyBorder="1" applyAlignment="1">
      <alignment horizontal="center" vertical="center"/>
    </xf>
    <xf numFmtId="0" fontId="6" fillId="0" borderId="6" xfId="0" quotePrefix="1" applyFont="1" applyBorder="1" applyAlignment="1">
      <alignment vertical="center"/>
    </xf>
    <xf numFmtId="1" fontId="17" fillId="8" borderId="14" xfId="0" applyNumberFormat="1" applyFont="1" applyFill="1" applyBorder="1" applyAlignment="1">
      <alignment horizontal="center" vertical="center"/>
    </xf>
    <xf numFmtId="0" fontId="6" fillId="0" borderId="0" xfId="0" quotePrefix="1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7" fillId="8" borderId="14" xfId="0" applyFont="1" applyFill="1" applyBorder="1" applyAlignment="1">
      <alignment horizontal="center" vertical="center"/>
    </xf>
    <xf numFmtId="0" fontId="6" fillId="0" borderId="4" xfId="0" applyFont="1" applyBorder="1" applyAlignment="1">
      <alignment vertical="center"/>
    </xf>
    <xf numFmtId="0" fontId="59" fillId="0" borderId="5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0" fillId="0" borderId="0" xfId="0" applyFont="1" applyBorder="1" applyAlignment="1">
      <alignment vertical="center"/>
    </xf>
    <xf numFmtId="0" fontId="18" fillId="0" borderId="0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0" fontId="18" fillId="0" borderId="5" xfId="0" applyFont="1" applyBorder="1" applyAlignment="1">
      <alignment horizontal="left" vertical="center"/>
    </xf>
    <xf numFmtId="0" fontId="10" fillId="0" borderId="5" xfId="0" applyFont="1" applyBorder="1" applyAlignment="1">
      <alignment vertical="center"/>
    </xf>
    <xf numFmtId="0" fontId="17" fillId="0" borderId="18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1" fillId="0" borderId="0" xfId="0" applyFont="1" applyBorder="1" applyAlignment="1">
      <alignment vertical="center"/>
    </xf>
    <xf numFmtId="0" fontId="18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6" fillId="0" borderId="1" xfId="0" applyFont="1" applyBorder="1" applyAlignment="1">
      <alignment horizontal="centerContinuous" vertical="center" wrapText="1"/>
    </xf>
    <xf numFmtId="0" fontId="6" fillId="0" borderId="2" xfId="0" applyFont="1" applyBorder="1" applyAlignment="1">
      <alignment horizontal="centerContinuous" vertical="center" wrapText="1"/>
    </xf>
    <xf numFmtId="0" fontId="10" fillId="0" borderId="7" xfId="0" applyFont="1" applyBorder="1" applyAlignment="1">
      <alignment horizontal="centerContinuous" vertical="center" wrapText="1"/>
    </xf>
    <xf numFmtId="0" fontId="17" fillId="0" borderId="2" xfId="0" applyFont="1" applyBorder="1" applyAlignment="1">
      <alignment horizontal="centerContinuous" vertical="center"/>
    </xf>
    <xf numFmtId="0" fontId="6" fillId="0" borderId="8" xfId="0" applyFont="1" applyBorder="1" applyAlignment="1">
      <alignment horizontal="centerContinuous" vertical="center"/>
    </xf>
    <xf numFmtId="0" fontId="10" fillId="0" borderId="7" xfId="0" applyFont="1" applyBorder="1" applyAlignment="1">
      <alignment horizontal="centerContinuous" vertical="center"/>
    </xf>
    <xf numFmtId="0" fontId="59" fillId="0" borderId="5" xfId="0" applyFont="1" applyBorder="1" applyAlignment="1">
      <alignment horizontal="centerContinuous" vertical="top" wrapText="1"/>
    </xf>
    <xf numFmtId="0" fontId="6" fillId="0" borderId="5" xfId="0" applyFont="1" applyBorder="1" applyAlignment="1">
      <alignment horizontal="centerContinuous" vertical="center" wrapText="1"/>
    </xf>
    <xf numFmtId="0" fontId="10" fillId="0" borderId="9" xfId="0" applyFont="1" applyBorder="1" applyAlignment="1">
      <alignment horizontal="centerContinuous" vertical="center" wrapText="1"/>
    </xf>
    <xf numFmtId="1" fontId="17" fillId="0" borderId="0" xfId="0" applyNumberFormat="1" applyFont="1" applyAlignment="1">
      <alignment vertical="center"/>
    </xf>
    <xf numFmtId="0" fontId="9" fillId="0" borderId="5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58" fillId="0" borderId="0" xfId="0" applyFont="1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0" fillId="0" borderId="0" xfId="0" applyBorder="1"/>
    <xf numFmtId="0" fontId="17" fillId="0" borderId="18" xfId="0" applyFont="1" applyBorder="1" applyAlignment="1">
      <alignment vertical="center"/>
    </xf>
    <xf numFmtId="0" fontId="62" fillId="0" borderId="5" xfId="0" applyFont="1" applyBorder="1" applyAlignment="1">
      <alignment vertical="center"/>
    </xf>
    <xf numFmtId="3" fontId="17" fillId="0" borderId="14" xfId="0" applyNumberFormat="1" applyFont="1" applyFill="1" applyBorder="1" applyAlignment="1">
      <alignment horizontal="center" vertical="center"/>
    </xf>
    <xf numFmtId="3" fontId="17" fillId="0" borderId="18" xfId="0" applyNumberFormat="1" applyFont="1" applyFill="1" applyBorder="1" applyAlignment="1">
      <alignment horizontal="center" vertical="center"/>
    </xf>
    <xf numFmtId="0" fontId="8" fillId="2" borderId="4" xfId="0" applyFont="1" applyFill="1" applyBorder="1" applyAlignment="1">
      <alignment vertical="center"/>
    </xf>
    <xf numFmtId="0" fontId="6" fillId="2" borderId="4" xfId="0" applyFont="1" applyFill="1" applyBorder="1" applyAlignment="1">
      <alignment vertical="center"/>
    </xf>
    <xf numFmtId="3" fontId="6" fillId="0" borderId="14" xfId="0" applyNumberFormat="1" applyFont="1" applyFill="1" applyBorder="1" applyAlignment="1">
      <alignment horizontal="center" vertical="center"/>
    </xf>
    <xf numFmtId="3" fontId="17" fillId="0" borderId="14" xfId="0" applyNumberFormat="1" applyFont="1" applyBorder="1" applyAlignment="1">
      <alignment vertical="center"/>
    </xf>
    <xf numFmtId="3" fontId="17" fillId="8" borderId="14" xfId="0" applyNumberFormat="1" applyFont="1" applyFill="1" applyBorder="1" applyAlignment="1">
      <alignment horizontal="center" vertical="center"/>
    </xf>
    <xf numFmtId="3" fontId="17" fillId="0" borderId="14" xfId="0" applyNumberFormat="1" applyFont="1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left" indent="1"/>
    </xf>
    <xf numFmtId="0" fontId="6" fillId="0" borderId="0" xfId="0" applyFont="1" applyBorder="1" applyAlignment="1">
      <alignment vertical="center" wrapText="1"/>
    </xf>
    <xf numFmtId="0" fontId="0" fillId="0" borderId="21" xfId="0" applyBorder="1" applyAlignment="1">
      <alignment vertical="center"/>
    </xf>
    <xf numFmtId="0" fontId="10" fillId="0" borderId="2" xfId="0" applyFont="1" applyBorder="1" applyAlignment="1">
      <alignment vertical="center" wrapText="1"/>
    </xf>
    <xf numFmtId="0" fontId="0" fillId="0" borderId="3" xfId="0" applyBorder="1" applyAlignment="1">
      <alignment vertical="center"/>
    </xf>
    <xf numFmtId="0" fontId="0" fillId="0" borderId="0" xfId="0" applyAlignment="1">
      <alignment vertical="center"/>
    </xf>
    <xf numFmtId="0" fontId="14" fillId="0" borderId="0" xfId="0" applyFont="1" applyBorder="1" applyAlignment="1">
      <alignment horizontal="center" vertical="center" wrapText="1"/>
    </xf>
    <xf numFmtId="0" fontId="55" fillId="0" borderId="0" xfId="0" applyFont="1" applyBorder="1" applyAlignment="1">
      <alignment horizontal="center" vertical="center" wrapText="1"/>
    </xf>
    <xf numFmtId="0" fontId="54" fillId="0" borderId="0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54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50" fillId="2" borderId="0" xfId="4" applyFont="1" applyFill="1" applyBorder="1" applyAlignment="1">
      <alignment horizontal="center" vertical="center" wrapText="1"/>
    </xf>
    <xf numFmtId="0" fontId="50" fillId="2" borderId="0" xfId="4" applyFont="1" applyFill="1" applyBorder="1" applyAlignment="1">
      <alignment horizontal="center" vertical="center"/>
    </xf>
    <xf numFmtId="0" fontId="1" fillId="5" borderId="43" xfId="0" applyFont="1" applyFill="1" applyBorder="1" applyAlignment="1">
      <alignment horizontal="center" vertical="center"/>
    </xf>
    <xf numFmtId="0" fontId="1" fillId="5" borderId="48" xfId="0" applyFont="1" applyFill="1" applyBorder="1" applyAlignment="1">
      <alignment horizontal="center" vertical="center"/>
    </xf>
    <xf numFmtId="0" fontId="1" fillId="5" borderId="23" xfId="0" quotePrefix="1" applyFont="1" applyFill="1" applyBorder="1" applyAlignment="1">
      <alignment horizontal="center" vertical="center"/>
    </xf>
    <xf numFmtId="0" fontId="1" fillId="5" borderId="59" xfId="0" quotePrefix="1" applyFont="1" applyFill="1" applyBorder="1" applyAlignment="1">
      <alignment horizontal="center" vertical="center"/>
    </xf>
    <xf numFmtId="0" fontId="1" fillId="3" borderId="36" xfId="0" applyFont="1" applyFill="1" applyBorder="1" applyAlignment="1">
      <alignment horizontal="center" vertical="center"/>
    </xf>
    <xf numFmtId="0" fontId="37" fillId="2" borderId="0" xfId="0" applyFont="1" applyFill="1" applyAlignment="1">
      <alignment horizontal="left" vertical="center" wrapText="1" shrinkToFit="1"/>
    </xf>
    <xf numFmtId="3" fontId="37" fillId="2" borderId="0" xfId="0" quotePrefix="1" applyNumberFormat="1" applyFont="1" applyFill="1" applyAlignment="1">
      <alignment horizontal="left" vertical="center"/>
    </xf>
    <xf numFmtId="0" fontId="37" fillId="2" borderId="0" xfId="0" quotePrefix="1" applyFont="1" applyFill="1" applyAlignment="1">
      <alignment horizontal="left" vertical="center"/>
    </xf>
    <xf numFmtId="0" fontId="37" fillId="2" borderId="0" xfId="0" applyFont="1" applyFill="1" applyAlignment="1">
      <alignment vertical="center"/>
    </xf>
    <xf numFmtId="3" fontId="37" fillId="2" borderId="0" xfId="0" applyNumberFormat="1" applyFont="1" applyFill="1" applyAlignment="1">
      <alignment horizontal="left" vertical="center"/>
    </xf>
    <xf numFmtId="0" fontId="10" fillId="3" borderId="20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/>
    </xf>
    <xf numFmtId="0" fontId="6" fillId="3" borderId="2" xfId="5" applyFont="1" applyFill="1" applyBorder="1" applyAlignment="1">
      <alignment horizontal="center" vertical="center"/>
    </xf>
    <xf numFmtId="0" fontId="6" fillId="3" borderId="3" xfId="5" applyFont="1" applyFill="1" applyBorder="1" applyAlignment="1">
      <alignment horizontal="center" vertical="center"/>
    </xf>
    <xf numFmtId="0" fontId="6" fillId="3" borderId="0" xfId="5" applyFont="1" applyFill="1" applyBorder="1" applyAlignment="1">
      <alignment horizontal="center" vertical="center"/>
    </xf>
    <xf numFmtId="0" fontId="6" fillId="3" borderId="21" xfId="5" applyFont="1" applyFill="1" applyBorder="1" applyAlignment="1">
      <alignment horizontal="center" vertical="center"/>
    </xf>
    <xf numFmtId="0" fontId="6" fillId="3" borderId="5" xfId="5" applyFont="1" applyFill="1" applyBorder="1" applyAlignment="1">
      <alignment horizontal="center" vertical="center"/>
    </xf>
    <xf numFmtId="0" fontId="6" fillId="3" borderId="13" xfId="5" applyFont="1" applyFill="1" applyBorder="1" applyAlignment="1">
      <alignment horizontal="center" vertical="center"/>
    </xf>
    <xf numFmtId="0" fontId="10" fillId="3" borderId="7" xfId="5" applyFont="1" applyFill="1" applyBorder="1" applyAlignment="1">
      <alignment horizontal="center" vertical="center"/>
    </xf>
    <xf numFmtId="0" fontId="10" fillId="3" borderId="8" xfId="5" applyFont="1" applyFill="1" applyBorder="1" applyAlignment="1">
      <alignment horizontal="center" vertical="center"/>
    </xf>
    <xf numFmtId="0" fontId="6" fillId="3" borderId="8" xfId="5" applyFont="1" applyFill="1" applyBorder="1" applyAlignment="1">
      <alignment horizontal="center" vertical="center"/>
    </xf>
    <xf numFmtId="0" fontId="6" fillId="3" borderId="14" xfId="5" applyFont="1" applyFill="1" applyBorder="1" applyAlignment="1">
      <alignment horizontal="center" vertical="center" wrapText="1"/>
    </xf>
    <xf numFmtId="0" fontId="6" fillId="3" borderId="18" xfId="5" applyFont="1" applyFill="1" applyBorder="1" applyAlignment="1">
      <alignment horizontal="center" vertical="center" wrapText="1"/>
    </xf>
    <xf numFmtId="0" fontId="6" fillId="3" borderId="20" xfId="5" applyFont="1" applyFill="1" applyBorder="1" applyAlignment="1">
      <alignment horizontal="center" vertical="center" wrapText="1"/>
    </xf>
    <xf numFmtId="0" fontId="10" fillId="3" borderId="1" xfId="5" applyFont="1" applyFill="1" applyBorder="1" applyAlignment="1">
      <alignment horizontal="center" vertical="center" wrapText="1"/>
    </xf>
    <xf numFmtId="0" fontId="10" fillId="3" borderId="6" xfId="5" applyFont="1" applyFill="1" applyBorder="1" applyAlignment="1">
      <alignment horizontal="center" vertical="center" wrapText="1"/>
    </xf>
    <xf numFmtId="0" fontId="10" fillId="3" borderId="4" xfId="5" applyFont="1" applyFill="1" applyBorder="1" applyAlignment="1">
      <alignment horizontal="center" vertical="center" wrapText="1"/>
    </xf>
    <xf numFmtId="0" fontId="10" fillId="3" borderId="20" xfId="5" applyFont="1" applyFill="1" applyBorder="1" applyAlignment="1">
      <alignment horizontal="center" vertical="center" wrapText="1"/>
    </xf>
    <xf numFmtId="0" fontId="10" fillId="3" borderId="14" xfId="5" applyFont="1" applyFill="1" applyBorder="1" applyAlignment="1">
      <alignment horizontal="center" vertical="center" wrapText="1"/>
    </xf>
    <xf numFmtId="0" fontId="10" fillId="3" borderId="18" xfId="5" applyFont="1" applyFill="1" applyBorder="1" applyAlignment="1">
      <alignment horizontal="center" vertical="center" wrapText="1"/>
    </xf>
  </cellXfs>
  <cellStyles count="6">
    <cellStyle name="Comma_CDS_Triennial_2007_V.2" xfId="1"/>
    <cellStyle name="Dezimal_Tabelle2" xfId="2"/>
    <cellStyle name="Normal_2007 Turnover_NON_EU_Template_V.1.2" xfId="3"/>
    <cellStyle name="Normal_Book4" xfId="4"/>
    <cellStyle name="Normal_CDS_Triennial_2007_V.2" xfId="5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9525</xdr:colOff>
          <xdr:row>10</xdr:row>
          <xdr:rowOff>57150</xdr:rowOff>
        </xdr:from>
        <xdr:to>
          <xdr:col>4</xdr:col>
          <xdr:colOff>209550</xdr:colOff>
          <xdr:row>11</xdr:row>
          <xdr:rowOff>114300</xdr:rowOff>
        </xdr:to>
        <xdr:sp macro="" textlink="">
          <xdr:nvSpPr>
            <xdr:cNvPr id="12289" name="chkChecking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image" Target="../media/image1.emf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83"/>
  <sheetViews>
    <sheetView tabSelected="1" zoomScale="70" workbookViewId="0">
      <pane xSplit="2" ySplit="3" topLeftCell="C4" activePane="bottomRight" state="frozen"/>
      <selection pane="topRight" activeCell="C1" sqref="C1"/>
      <selection pane="bottomLeft" activeCell="A2" sqref="A2"/>
      <selection pane="bottomRight"/>
    </sheetView>
  </sheetViews>
  <sheetFormatPr defaultRowHeight="12"/>
  <cols>
    <col min="2" max="2" width="11.140625" style="439" bestFit="1" customWidth="1"/>
    <col min="3" max="3" width="54.5703125" style="440" customWidth="1"/>
    <col min="4" max="4" width="43.42578125" style="440" customWidth="1"/>
  </cols>
  <sheetData>
    <row r="1" spans="1:4">
      <c r="A1" t="s">
        <v>374</v>
      </c>
    </row>
    <row r="3" spans="1:4">
      <c r="A3" s="438" t="s">
        <v>204</v>
      </c>
      <c r="B3" s="438" t="s">
        <v>205</v>
      </c>
      <c r="C3" s="438" t="s">
        <v>206</v>
      </c>
      <c r="D3" s="438" t="s">
        <v>207</v>
      </c>
    </row>
    <row r="4" spans="1:4">
      <c r="A4">
        <v>1</v>
      </c>
      <c r="B4" s="439" t="s">
        <v>218</v>
      </c>
      <c r="C4" s="440" t="s">
        <v>219</v>
      </c>
      <c r="D4" s="440" t="s">
        <v>210</v>
      </c>
    </row>
    <row r="5" spans="1:4">
      <c r="A5">
        <v>2</v>
      </c>
      <c r="B5" s="439" t="s">
        <v>211</v>
      </c>
      <c r="C5" s="440" t="s">
        <v>212</v>
      </c>
      <c r="D5" s="440" t="s">
        <v>210</v>
      </c>
    </row>
    <row r="6" spans="1:4">
      <c r="A6">
        <v>3</v>
      </c>
      <c r="B6" s="439" t="s">
        <v>213</v>
      </c>
      <c r="C6" s="440" t="s">
        <v>214</v>
      </c>
      <c r="D6" s="440" t="s">
        <v>210</v>
      </c>
    </row>
    <row r="7" spans="1:4">
      <c r="A7">
        <v>4</v>
      </c>
      <c r="B7" s="439" t="s">
        <v>230</v>
      </c>
      <c r="C7" s="440" t="s">
        <v>231</v>
      </c>
      <c r="D7" s="440" t="s">
        <v>210</v>
      </c>
    </row>
    <row r="8" spans="1:4">
      <c r="A8">
        <v>5</v>
      </c>
      <c r="B8" s="439" t="s">
        <v>232</v>
      </c>
      <c r="C8" s="440" t="s">
        <v>233</v>
      </c>
      <c r="D8" s="440" t="s">
        <v>210</v>
      </c>
    </row>
    <row r="9" spans="1:4">
      <c r="A9">
        <v>6</v>
      </c>
      <c r="B9" s="439" t="s">
        <v>234</v>
      </c>
      <c r="C9" s="440" t="s">
        <v>235</v>
      </c>
      <c r="D9" s="440" t="s">
        <v>210</v>
      </c>
    </row>
    <row r="10" spans="1:4">
      <c r="A10">
        <v>7</v>
      </c>
      <c r="B10" s="439" t="s">
        <v>236</v>
      </c>
      <c r="C10" s="440" t="s">
        <v>237</v>
      </c>
      <c r="D10" s="440" t="s">
        <v>210</v>
      </c>
    </row>
    <row r="11" spans="1:4">
      <c r="A11">
        <v>8</v>
      </c>
      <c r="B11" s="439" t="s">
        <v>238</v>
      </c>
      <c r="C11" s="440" t="s">
        <v>239</v>
      </c>
      <c r="D11" s="440" t="s">
        <v>210</v>
      </c>
    </row>
    <row r="12" spans="1:4">
      <c r="A12">
        <v>9</v>
      </c>
      <c r="B12" s="439" t="s">
        <v>240</v>
      </c>
      <c r="C12" s="440" t="s">
        <v>241</v>
      </c>
      <c r="D12" s="440" t="s">
        <v>210</v>
      </c>
    </row>
    <row r="13" spans="1:4">
      <c r="A13">
        <v>10</v>
      </c>
      <c r="B13" s="439" t="s">
        <v>242</v>
      </c>
      <c r="C13" s="440" t="s">
        <v>243</v>
      </c>
      <c r="D13" s="440" t="s">
        <v>217</v>
      </c>
    </row>
    <row r="14" spans="1:4">
      <c r="A14">
        <v>11</v>
      </c>
      <c r="B14" s="439" t="s">
        <v>244</v>
      </c>
      <c r="C14" s="440" t="s">
        <v>245</v>
      </c>
      <c r="D14" s="440" t="s">
        <v>210</v>
      </c>
    </row>
    <row r="15" spans="1:4">
      <c r="A15">
        <v>12</v>
      </c>
      <c r="B15" s="439" t="s">
        <v>246</v>
      </c>
      <c r="C15" s="440" t="s">
        <v>247</v>
      </c>
      <c r="D15" s="440" t="s">
        <v>210</v>
      </c>
    </row>
    <row r="16" spans="1:4">
      <c r="A16">
        <v>13</v>
      </c>
      <c r="B16" s="439" t="s">
        <v>222</v>
      </c>
      <c r="C16" s="440" t="s">
        <v>223</v>
      </c>
      <c r="D16" s="440" t="s">
        <v>210</v>
      </c>
    </row>
    <row r="17" spans="1:4">
      <c r="A17">
        <v>14</v>
      </c>
      <c r="B17" s="439" t="s">
        <v>248</v>
      </c>
      <c r="C17" s="440" t="s">
        <v>249</v>
      </c>
      <c r="D17" s="440" t="s">
        <v>210</v>
      </c>
    </row>
    <row r="18" spans="1:4">
      <c r="A18">
        <v>15</v>
      </c>
      <c r="B18" s="439" t="s">
        <v>250</v>
      </c>
      <c r="C18" s="440" t="s">
        <v>251</v>
      </c>
      <c r="D18" s="440" t="s">
        <v>210</v>
      </c>
    </row>
    <row r="19" spans="1:4">
      <c r="A19">
        <v>16</v>
      </c>
      <c r="B19" s="439" t="s">
        <v>252</v>
      </c>
      <c r="C19" s="440" t="s">
        <v>253</v>
      </c>
      <c r="D19" s="440" t="s">
        <v>210</v>
      </c>
    </row>
    <row r="20" spans="1:4">
      <c r="A20">
        <v>17</v>
      </c>
      <c r="B20" s="439" t="s">
        <v>254</v>
      </c>
      <c r="C20" s="440" t="s">
        <v>255</v>
      </c>
      <c r="D20" s="440" t="s">
        <v>210</v>
      </c>
    </row>
    <row r="21" spans="1:4">
      <c r="A21">
        <v>18</v>
      </c>
      <c r="B21" s="439" t="s">
        <v>256</v>
      </c>
      <c r="C21" s="440" t="s">
        <v>257</v>
      </c>
      <c r="D21" s="440" t="s">
        <v>210</v>
      </c>
    </row>
    <row r="22" spans="1:4">
      <c r="A22">
        <v>19</v>
      </c>
      <c r="B22" s="439" t="s">
        <v>224</v>
      </c>
      <c r="C22" s="440" t="s">
        <v>225</v>
      </c>
      <c r="D22" s="440" t="s">
        <v>210</v>
      </c>
    </row>
    <row r="23" spans="1:4">
      <c r="A23">
        <v>20</v>
      </c>
      <c r="B23" s="439" t="s">
        <v>208</v>
      </c>
      <c r="C23" s="440" t="s">
        <v>209</v>
      </c>
      <c r="D23" s="440" t="s">
        <v>210</v>
      </c>
    </row>
    <row r="24" spans="1:4">
      <c r="A24">
        <v>21</v>
      </c>
      <c r="B24" s="439" t="s">
        <v>258</v>
      </c>
      <c r="C24" s="440" t="s">
        <v>259</v>
      </c>
      <c r="D24" s="440" t="s">
        <v>210</v>
      </c>
    </row>
    <row r="25" spans="1:4">
      <c r="A25">
        <v>22</v>
      </c>
      <c r="B25" s="439" t="s">
        <v>260</v>
      </c>
      <c r="C25" s="440" t="s">
        <v>261</v>
      </c>
      <c r="D25" s="440" t="s">
        <v>210</v>
      </c>
    </row>
    <row r="26" spans="1:4">
      <c r="A26">
        <v>23</v>
      </c>
      <c r="B26" s="439" t="s">
        <v>262</v>
      </c>
      <c r="C26" s="440" t="s">
        <v>263</v>
      </c>
      <c r="D26" s="440" t="s">
        <v>210</v>
      </c>
    </row>
    <row r="27" spans="1:4">
      <c r="A27">
        <v>24</v>
      </c>
      <c r="B27" s="439" t="s">
        <v>264</v>
      </c>
      <c r="C27" s="440" t="s">
        <v>265</v>
      </c>
      <c r="D27" s="440" t="s">
        <v>210</v>
      </c>
    </row>
    <row r="28" spans="1:4">
      <c r="A28">
        <v>25</v>
      </c>
      <c r="B28" s="439" t="s">
        <v>266</v>
      </c>
      <c r="C28" s="440" t="s">
        <v>267</v>
      </c>
      <c r="D28" s="440" t="s">
        <v>210</v>
      </c>
    </row>
    <row r="29" spans="1:4">
      <c r="A29">
        <v>26</v>
      </c>
      <c r="B29" s="439" t="s">
        <v>215</v>
      </c>
      <c r="C29" s="440" t="s">
        <v>216</v>
      </c>
      <c r="D29" s="440" t="s">
        <v>210</v>
      </c>
    </row>
    <row r="30" spans="1:4">
      <c r="A30">
        <v>27</v>
      </c>
      <c r="B30" s="439" t="s">
        <v>268</v>
      </c>
      <c r="C30" s="440" t="s">
        <v>269</v>
      </c>
      <c r="D30" s="440" t="s">
        <v>210</v>
      </c>
    </row>
    <row r="31" spans="1:4">
      <c r="A31">
        <v>28</v>
      </c>
      <c r="B31" s="439" t="s">
        <v>270</v>
      </c>
      <c r="C31" s="440" t="s">
        <v>271</v>
      </c>
      <c r="D31" s="440" t="s">
        <v>217</v>
      </c>
    </row>
    <row r="32" spans="1:4">
      <c r="A32">
        <v>29</v>
      </c>
      <c r="B32" s="439" t="s">
        <v>272</v>
      </c>
      <c r="C32" s="440" t="s">
        <v>273</v>
      </c>
      <c r="D32" s="440" t="s">
        <v>210</v>
      </c>
    </row>
    <row r="33" spans="1:4">
      <c r="A33">
        <v>30</v>
      </c>
      <c r="B33" s="439" t="s">
        <v>274</v>
      </c>
      <c r="C33" s="440" t="s">
        <v>275</v>
      </c>
      <c r="D33" s="440" t="s">
        <v>210</v>
      </c>
    </row>
    <row r="34" spans="1:4">
      <c r="A34">
        <v>31</v>
      </c>
      <c r="B34" s="439" t="s">
        <v>276</v>
      </c>
      <c r="C34" s="440" t="s">
        <v>277</v>
      </c>
      <c r="D34" s="440" t="s">
        <v>210</v>
      </c>
    </row>
    <row r="35" spans="1:4">
      <c r="A35">
        <v>32</v>
      </c>
      <c r="B35" s="439" t="s">
        <v>278</v>
      </c>
      <c r="C35" s="440" t="s">
        <v>279</v>
      </c>
      <c r="D35" s="440" t="s">
        <v>210</v>
      </c>
    </row>
    <row r="36" spans="1:4">
      <c r="A36">
        <v>33</v>
      </c>
      <c r="B36" s="439" t="s">
        <v>280</v>
      </c>
      <c r="C36" s="440" t="s">
        <v>281</v>
      </c>
      <c r="D36" s="440" t="s">
        <v>210</v>
      </c>
    </row>
    <row r="37" spans="1:4">
      <c r="A37">
        <v>34</v>
      </c>
      <c r="B37" s="439" t="s">
        <v>282</v>
      </c>
      <c r="C37" s="440" t="s">
        <v>283</v>
      </c>
      <c r="D37" s="440" t="s">
        <v>210</v>
      </c>
    </row>
    <row r="38" spans="1:4">
      <c r="A38">
        <v>35</v>
      </c>
      <c r="B38" s="439" t="s">
        <v>284</v>
      </c>
      <c r="C38" s="440" t="s">
        <v>285</v>
      </c>
      <c r="D38" s="440" t="s">
        <v>210</v>
      </c>
    </row>
    <row r="39" spans="1:4">
      <c r="A39">
        <v>36</v>
      </c>
      <c r="B39" s="439" t="s">
        <v>286</v>
      </c>
      <c r="C39" s="440" t="s">
        <v>287</v>
      </c>
      <c r="D39" s="440" t="s">
        <v>210</v>
      </c>
    </row>
    <row r="40" spans="1:4">
      <c r="A40">
        <v>37</v>
      </c>
      <c r="B40" s="439" t="s">
        <v>288</v>
      </c>
      <c r="C40" s="440" t="s">
        <v>289</v>
      </c>
      <c r="D40" s="440" t="s">
        <v>210</v>
      </c>
    </row>
    <row r="41" spans="1:4">
      <c r="A41">
        <v>38</v>
      </c>
      <c r="B41" s="439" t="s">
        <v>290</v>
      </c>
      <c r="C41" s="440" t="s">
        <v>291</v>
      </c>
      <c r="D41" s="440" t="s">
        <v>210</v>
      </c>
    </row>
    <row r="42" spans="1:4">
      <c r="A42">
        <v>39</v>
      </c>
      <c r="B42" s="439" t="s">
        <v>228</v>
      </c>
      <c r="C42" s="440" t="s">
        <v>229</v>
      </c>
      <c r="D42" s="440" t="s">
        <v>217</v>
      </c>
    </row>
    <row r="43" spans="1:4">
      <c r="A43">
        <v>40</v>
      </c>
      <c r="B43" s="439" t="s">
        <v>292</v>
      </c>
      <c r="C43" s="440" t="s">
        <v>293</v>
      </c>
      <c r="D43" s="440" t="s">
        <v>210</v>
      </c>
    </row>
    <row r="44" spans="1:4">
      <c r="A44">
        <v>41</v>
      </c>
      <c r="B44" s="439" t="s">
        <v>294</v>
      </c>
      <c r="C44" s="440" t="s">
        <v>295</v>
      </c>
      <c r="D44" s="440" t="s">
        <v>210</v>
      </c>
    </row>
    <row r="45" spans="1:4">
      <c r="A45">
        <v>42</v>
      </c>
      <c r="B45" s="439" t="s">
        <v>296</v>
      </c>
      <c r="C45" s="440" t="s">
        <v>297</v>
      </c>
      <c r="D45" s="440" t="s">
        <v>210</v>
      </c>
    </row>
    <row r="46" spans="1:4">
      <c r="A46">
        <v>43</v>
      </c>
      <c r="B46" s="439" t="s">
        <v>298</v>
      </c>
      <c r="C46" s="440" t="s">
        <v>299</v>
      </c>
      <c r="D46" s="440" t="s">
        <v>210</v>
      </c>
    </row>
    <row r="47" spans="1:4">
      <c r="A47">
        <v>44</v>
      </c>
      <c r="B47" s="439" t="s">
        <v>300</v>
      </c>
      <c r="C47" s="440" t="s">
        <v>301</v>
      </c>
      <c r="D47" s="440" t="s">
        <v>210</v>
      </c>
    </row>
    <row r="48" spans="1:4">
      <c r="A48">
        <v>45</v>
      </c>
      <c r="B48" s="439" t="s">
        <v>220</v>
      </c>
      <c r="C48" s="440" t="s">
        <v>221</v>
      </c>
      <c r="D48" s="440" t="s">
        <v>210</v>
      </c>
    </row>
    <row r="49" spans="1:4">
      <c r="A49">
        <v>46</v>
      </c>
      <c r="B49" s="439" t="s">
        <v>302</v>
      </c>
      <c r="C49" s="440" t="s">
        <v>303</v>
      </c>
      <c r="D49" s="440" t="s">
        <v>217</v>
      </c>
    </row>
    <row r="50" spans="1:4">
      <c r="A50">
        <v>47</v>
      </c>
      <c r="B50" s="439" t="s">
        <v>304</v>
      </c>
      <c r="C50" s="440" t="s">
        <v>305</v>
      </c>
      <c r="D50" s="440" t="s">
        <v>210</v>
      </c>
    </row>
    <row r="51" spans="1:4">
      <c r="A51">
        <v>48</v>
      </c>
      <c r="B51" s="439" t="s">
        <v>306</v>
      </c>
      <c r="C51" s="440" t="s">
        <v>307</v>
      </c>
      <c r="D51" s="440" t="s">
        <v>217</v>
      </c>
    </row>
    <row r="52" spans="1:4">
      <c r="A52">
        <v>49</v>
      </c>
      <c r="B52" s="439" t="s">
        <v>308</v>
      </c>
      <c r="C52" s="440" t="s">
        <v>309</v>
      </c>
      <c r="D52" s="440" t="s">
        <v>210</v>
      </c>
    </row>
    <row r="53" spans="1:4">
      <c r="A53">
        <v>50</v>
      </c>
      <c r="B53" s="439" t="s">
        <v>310</v>
      </c>
      <c r="C53" s="440" t="s">
        <v>311</v>
      </c>
      <c r="D53" s="440" t="s">
        <v>312</v>
      </c>
    </row>
    <row r="54" spans="1:4">
      <c r="A54">
        <v>51</v>
      </c>
      <c r="B54" s="439" t="s">
        <v>226</v>
      </c>
      <c r="C54" s="440" t="s">
        <v>227</v>
      </c>
      <c r="D54" s="440" t="s">
        <v>210</v>
      </c>
    </row>
    <row r="55" spans="1:4">
      <c r="A55">
        <v>52</v>
      </c>
      <c r="B55" s="439" t="s">
        <v>313</v>
      </c>
      <c r="C55" s="440" t="s">
        <v>314</v>
      </c>
      <c r="D55" s="440" t="s">
        <v>210</v>
      </c>
    </row>
    <row r="56" spans="1:4">
      <c r="A56">
        <v>53</v>
      </c>
      <c r="B56" s="439" t="s">
        <v>315</v>
      </c>
      <c r="C56" s="440" t="s">
        <v>316</v>
      </c>
      <c r="D56" s="440" t="s">
        <v>210</v>
      </c>
    </row>
    <row r="57" spans="1:4">
      <c r="A57">
        <v>54</v>
      </c>
      <c r="B57" s="439" t="s">
        <v>317</v>
      </c>
      <c r="C57" s="440" t="s">
        <v>318</v>
      </c>
      <c r="D57" s="440" t="s">
        <v>210</v>
      </c>
    </row>
    <row r="58" spans="1:4">
      <c r="A58">
        <v>55</v>
      </c>
      <c r="B58" s="439" t="s">
        <v>319</v>
      </c>
      <c r="C58" s="440" t="s">
        <v>320</v>
      </c>
      <c r="D58" s="440" t="s">
        <v>217</v>
      </c>
    </row>
    <row r="59" spans="1:4">
      <c r="A59">
        <v>56</v>
      </c>
      <c r="B59" s="439" t="s">
        <v>321</v>
      </c>
      <c r="C59" s="440" t="s">
        <v>322</v>
      </c>
      <c r="D59" s="440" t="s">
        <v>217</v>
      </c>
    </row>
    <row r="60" spans="1:4">
      <c r="A60">
        <v>57</v>
      </c>
      <c r="B60" s="439" t="s">
        <v>323</v>
      </c>
      <c r="C60" s="440" t="s">
        <v>324</v>
      </c>
      <c r="D60" s="440" t="s">
        <v>210</v>
      </c>
    </row>
    <row r="61" spans="1:4">
      <c r="A61">
        <v>58</v>
      </c>
      <c r="B61" s="439" t="s">
        <v>325</v>
      </c>
      <c r="C61" s="440" t="s">
        <v>326</v>
      </c>
      <c r="D61" s="440" t="s">
        <v>210</v>
      </c>
    </row>
    <row r="62" spans="1:4">
      <c r="A62">
        <v>59</v>
      </c>
      <c r="B62" s="439" t="s">
        <v>327</v>
      </c>
      <c r="C62" s="440" t="s">
        <v>328</v>
      </c>
      <c r="D62" s="440" t="s">
        <v>217</v>
      </c>
    </row>
    <row r="63" spans="1:4">
      <c r="A63">
        <v>60</v>
      </c>
      <c r="B63" s="439" t="s">
        <v>329</v>
      </c>
      <c r="C63" s="440" t="s">
        <v>330</v>
      </c>
      <c r="D63" s="440" t="s">
        <v>210</v>
      </c>
    </row>
    <row r="64" spans="1:4">
      <c r="A64">
        <v>61</v>
      </c>
      <c r="B64" s="439" t="s">
        <v>331</v>
      </c>
      <c r="C64" s="440" t="s">
        <v>332</v>
      </c>
      <c r="D64" s="440" t="s">
        <v>210</v>
      </c>
    </row>
    <row r="65" spans="1:4">
      <c r="A65">
        <v>62</v>
      </c>
      <c r="B65" s="439" t="s">
        <v>333</v>
      </c>
      <c r="C65" s="440" t="s">
        <v>334</v>
      </c>
      <c r="D65" s="440" t="s">
        <v>210</v>
      </c>
    </row>
    <row r="66" spans="1:4">
      <c r="A66">
        <v>63</v>
      </c>
      <c r="B66" s="439" t="s">
        <v>335</v>
      </c>
      <c r="C66" s="440" t="s">
        <v>336</v>
      </c>
      <c r="D66" s="440" t="s">
        <v>210</v>
      </c>
    </row>
    <row r="67" spans="1:4">
      <c r="A67">
        <v>64</v>
      </c>
      <c r="B67" s="439" t="s">
        <v>337</v>
      </c>
      <c r="C67" s="440" t="s">
        <v>338</v>
      </c>
      <c r="D67" s="440" t="s">
        <v>210</v>
      </c>
    </row>
    <row r="68" spans="1:4">
      <c r="A68">
        <v>65</v>
      </c>
      <c r="B68" s="439" t="s">
        <v>339</v>
      </c>
      <c r="C68" s="440" t="s">
        <v>340</v>
      </c>
      <c r="D68" s="440" t="s">
        <v>217</v>
      </c>
    </row>
    <row r="69" spans="1:4">
      <c r="A69">
        <v>66</v>
      </c>
      <c r="B69" s="439" t="s">
        <v>341</v>
      </c>
      <c r="C69" s="440" t="s">
        <v>342</v>
      </c>
      <c r="D69" s="440" t="s">
        <v>210</v>
      </c>
    </row>
    <row r="70" spans="1:4">
      <c r="A70">
        <v>67</v>
      </c>
      <c r="B70" s="439" t="s">
        <v>343</v>
      </c>
      <c r="C70" s="440" t="s">
        <v>344</v>
      </c>
      <c r="D70" s="440" t="s">
        <v>210</v>
      </c>
    </row>
    <row r="71" spans="1:4">
      <c r="A71">
        <v>68</v>
      </c>
      <c r="B71" s="439" t="s">
        <v>345</v>
      </c>
      <c r="C71" s="440" t="s">
        <v>346</v>
      </c>
      <c r="D71" s="440" t="s">
        <v>210</v>
      </c>
    </row>
    <row r="72" spans="1:4">
      <c r="A72">
        <v>69</v>
      </c>
      <c r="B72" s="439" t="s">
        <v>347</v>
      </c>
      <c r="C72" s="440" t="s">
        <v>348</v>
      </c>
      <c r="D72" s="440" t="s">
        <v>210</v>
      </c>
    </row>
    <row r="73" spans="1:4">
      <c r="A73">
        <v>70</v>
      </c>
      <c r="B73" s="439" t="s">
        <v>349</v>
      </c>
      <c r="C73" s="440" t="s">
        <v>350</v>
      </c>
      <c r="D73" s="440" t="s">
        <v>351</v>
      </c>
    </row>
    <row r="74" spans="1:4">
      <c r="A74">
        <v>71</v>
      </c>
      <c r="B74" s="439" t="s">
        <v>352</v>
      </c>
      <c r="C74" s="440" t="s">
        <v>353</v>
      </c>
      <c r="D74" s="440" t="s">
        <v>354</v>
      </c>
    </row>
    <row r="75" spans="1:4">
      <c r="A75">
        <v>72</v>
      </c>
      <c r="B75" s="439" t="s">
        <v>355</v>
      </c>
      <c r="C75" s="440" t="s">
        <v>356</v>
      </c>
      <c r="D75" s="440" t="s">
        <v>210</v>
      </c>
    </row>
    <row r="76" spans="1:4">
      <c r="A76">
        <v>73</v>
      </c>
      <c r="B76" s="439" t="s">
        <v>357</v>
      </c>
      <c r="C76" s="440" t="s">
        <v>358</v>
      </c>
      <c r="D76" s="440" t="s">
        <v>354</v>
      </c>
    </row>
    <row r="77" spans="1:4">
      <c r="A77">
        <v>74</v>
      </c>
      <c r="B77" s="439" t="s">
        <v>359</v>
      </c>
      <c r="C77" s="440" t="s">
        <v>360</v>
      </c>
      <c r="D77" s="440" t="s">
        <v>361</v>
      </c>
    </row>
    <row r="78" spans="1:4">
      <c r="A78">
        <v>75</v>
      </c>
      <c r="B78" s="439" t="s">
        <v>362</v>
      </c>
      <c r="C78" s="440" t="s">
        <v>363</v>
      </c>
      <c r="D78" s="440" t="s">
        <v>354</v>
      </c>
    </row>
    <row r="79" spans="1:4">
      <c r="A79">
        <v>76</v>
      </c>
      <c r="B79" s="439" t="s">
        <v>364</v>
      </c>
      <c r="C79" s="440" t="s">
        <v>365</v>
      </c>
      <c r="D79" s="440" t="s">
        <v>210</v>
      </c>
    </row>
    <row r="80" spans="1:4">
      <c r="A80">
        <v>77</v>
      </c>
      <c r="B80" s="439" t="s">
        <v>366</v>
      </c>
      <c r="C80" s="440" t="s">
        <v>367</v>
      </c>
      <c r="D80" s="440" t="s">
        <v>210</v>
      </c>
    </row>
    <row r="81" spans="1:4">
      <c r="A81">
        <v>78</v>
      </c>
      <c r="B81" s="439" t="s">
        <v>368</v>
      </c>
      <c r="C81" s="440" t="s">
        <v>369</v>
      </c>
      <c r="D81" s="440" t="s">
        <v>354</v>
      </c>
    </row>
    <row r="82" spans="1:4">
      <c r="A82">
        <v>79</v>
      </c>
      <c r="B82" s="439" t="s">
        <v>370</v>
      </c>
      <c r="C82" s="440" t="s">
        <v>371</v>
      </c>
      <c r="D82" s="440" t="s">
        <v>361</v>
      </c>
    </row>
    <row r="83" spans="1:4">
      <c r="A83">
        <v>80</v>
      </c>
      <c r="B83" s="439" t="s">
        <v>372</v>
      </c>
      <c r="C83" s="440" t="s">
        <v>373</v>
      </c>
      <c r="D83" s="440" t="s">
        <v>210</v>
      </c>
    </row>
  </sheetData>
  <phoneticPr fontId="0" type="noConversion"/>
  <pageMargins left="0.78740157480314965" right="0.78740157480314965" top="0.59055118110236227" bottom="0.59055118110236227" header="0.51181102362204722" footer="0.51181102362204722"/>
  <pageSetup paperSize="9" scale="80" fitToHeight="2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Q42"/>
  <sheetViews>
    <sheetView zoomScale="75" zoomScaleNormal="75" workbookViewId="0">
      <pane xSplit="3" ySplit="12" topLeftCell="D13" activePane="bottomRight" state="frozen"/>
      <selection activeCell="B1" sqref="B1"/>
      <selection pane="topRight" activeCell="B1" sqref="B1"/>
      <selection pane="bottomLeft" activeCell="B1" sqref="B1"/>
      <selection pane="bottomRight" activeCell="A7" sqref="A7"/>
    </sheetView>
  </sheetViews>
  <sheetFormatPr defaultColWidth="0" defaultRowHeight="12" zeroHeight="1"/>
  <cols>
    <col min="1" max="1" width="3" style="38" customWidth="1"/>
    <col min="2" max="2" width="9.140625" style="38" customWidth="1"/>
    <col min="3" max="3" width="69.7109375" style="38" customWidth="1"/>
    <col min="4" max="4" width="13" style="38" customWidth="1"/>
    <col min="5" max="5" width="14.5703125" style="38" customWidth="1"/>
    <col min="6" max="6" width="12.85546875" style="38" bestFit="1" customWidth="1"/>
    <col min="7" max="12" width="11.7109375" style="38" customWidth="1"/>
    <col min="13" max="13" width="12.7109375" style="38" customWidth="1"/>
    <col min="14" max="14" width="12.5703125" style="38" bestFit="1" customWidth="1"/>
    <col min="15" max="15" width="11.7109375" style="38" customWidth="1"/>
    <col min="16" max="16" width="2.5703125" style="38" customWidth="1"/>
    <col min="17" max="16384" width="0" style="38" hidden="1"/>
  </cols>
  <sheetData>
    <row r="1" spans="1:17" s="5" customFormat="1" ht="18" customHeight="1">
      <c r="A1" s="1" t="s">
        <v>38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4"/>
    </row>
    <row r="2" spans="1:17" s="5" customFormat="1" ht="18" customHeight="1">
      <c r="A2" s="6"/>
      <c r="B2" s="11"/>
      <c r="C2" s="11"/>
      <c r="D2" s="8"/>
      <c r="E2" s="9"/>
      <c r="F2" s="8"/>
      <c r="G2" s="8"/>
      <c r="H2" s="105" t="s">
        <v>0</v>
      </c>
      <c r="I2" s="8"/>
      <c r="J2" s="8"/>
      <c r="K2" s="8"/>
      <c r="L2" s="8"/>
      <c r="M2" s="8"/>
      <c r="N2" s="8"/>
      <c r="O2" s="8"/>
      <c r="P2" s="10"/>
    </row>
    <row r="3" spans="1:17" s="5" customFormat="1" ht="18" customHeight="1">
      <c r="A3" s="219">
        <f>+SUM(OUT_4_Check!P20:R22)+SUM(OUT_4_Check!P27:R29)+SUM(OUT_4_Check!P34:R36)</f>
        <v>0</v>
      </c>
      <c r="B3" s="326"/>
      <c r="C3" s="288"/>
      <c r="D3" s="8"/>
      <c r="E3" s="8"/>
      <c r="F3" s="8"/>
      <c r="G3" s="8"/>
      <c r="H3" s="105" t="s">
        <v>1</v>
      </c>
      <c r="I3" s="8"/>
      <c r="J3" s="8"/>
      <c r="K3" s="8"/>
      <c r="L3" s="8"/>
      <c r="M3" s="8"/>
      <c r="N3" s="8"/>
      <c r="O3" s="8"/>
      <c r="P3" s="12"/>
    </row>
    <row r="4" spans="1:17" s="5" customFormat="1" ht="18" customHeight="1">
      <c r="A4" s="219">
        <f>+SUM(OUT_4_Check!D23:F37)+SUM(OUT_4_Check!H23:J37)+SUM(OUT_4_Check!L23:N37)+SUM(OUT_4_Check!P23:R23)+SUM(OUT_4_Check!P23:R23)+SUM(OUT_4_Check!P30:R30)+SUM(OUT_4_Check!P37:R37)</f>
        <v>0</v>
      </c>
      <c r="B4" s="326"/>
      <c r="C4" s="288"/>
      <c r="D4" s="8"/>
      <c r="E4" s="8"/>
      <c r="F4" s="8"/>
      <c r="G4" s="8"/>
      <c r="H4" s="104"/>
      <c r="I4" s="8"/>
      <c r="J4" s="8"/>
      <c r="K4" s="8"/>
      <c r="L4" s="8"/>
      <c r="M4" s="8"/>
      <c r="N4" s="8"/>
      <c r="O4" s="8"/>
      <c r="P4" s="12"/>
    </row>
    <row r="5" spans="1:17" s="5" customFormat="1" ht="18" customHeight="1">
      <c r="A5" s="219">
        <f>+SUM(OUT_4_Check!P16:R16)</f>
        <v>0</v>
      </c>
      <c r="B5" s="288"/>
      <c r="C5" s="288"/>
      <c r="D5" s="8"/>
      <c r="E5" s="8"/>
      <c r="F5" s="8"/>
      <c r="G5" s="8"/>
      <c r="H5" s="105" t="s">
        <v>39</v>
      </c>
      <c r="I5" s="8"/>
      <c r="J5" s="8"/>
      <c r="K5" s="8"/>
      <c r="L5" s="8"/>
      <c r="M5" s="8"/>
      <c r="N5" s="8"/>
      <c r="O5" s="8"/>
      <c r="P5" s="12"/>
    </row>
    <row r="6" spans="1:17" s="5" customFormat="1" ht="18" customHeight="1">
      <c r="A6" s="220" t="e">
        <f>+SUM(OUT_4_Check!G19:G37,OUT_4_Check!K19:K37,OUT_4_Check!O19:O37,OUT_4_Check!S16:S37)</f>
        <v>#REF!</v>
      </c>
      <c r="B6" s="327"/>
      <c r="C6" s="327"/>
      <c r="D6" s="8"/>
      <c r="E6" s="8"/>
      <c r="F6" s="8"/>
      <c r="G6" s="8"/>
      <c r="H6" s="105" t="s">
        <v>40</v>
      </c>
      <c r="I6" s="8"/>
      <c r="J6" s="8"/>
      <c r="K6" s="8"/>
      <c r="L6" s="8"/>
      <c r="M6" s="8"/>
      <c r="N6" s="8"/>
      <c r="O6" s="8"/>
      <c r="P6" s="12"/>
    </row>
    <row r="7" spans="1:17" s="5" customFormat="1" ht="18" customHeight="1">
      <c r="A7" s="220"/>
      <c r="B7" s="327"/>
      <c r="C7" s="327"/>
      <c r="D7" s="8"/>
      <c r="E7" s="8"/>
      <c r="F7" s="8"/>
      <c r="G7" s="8"/>
      <c r="H7" s="105" t="str">
        <f>OUT_1!G6</f>
        <v>Nominal or notional principal amounts outstanding at end-January 2008</v>
      </c>
      <c r="I7" s="8"/>
      <c r="J7" s="8"/>
      <c r="K7" s="8"/>
      <c r="L7" s="8"/>
      <c r="M7" s="318"/>
      <c r="N7" s="8"/>
      <c r="O7" s="8"/>
      <c r="P7" s="12"/>
    </row>
    <row r="8" spans="1:17" s="5" customFormat="1" ht="18" customHeight="1">
      <c r="A8" s="11"/>
      <c r="B8" s="327"/>
      <c r="C8" s="327"/>
      <c r="E8" s="8"/>
      <c r="F8" s="8"/>
      <c r="G8" s="8"/>
      <c r="H8" s="106" t="s">
        <v>2</v>
      </c>
      <c r="I8" s="8"/>
      <c r="J8" s="8"/>
      <c r="K8" s="8"/>
      <c r="L8" s="8"/>
      <c r="M8" s="317"/>
      <c r="N8" s="318"/>
      <c r="O8" s="8"/>
      <c r="P8" s="12"/>
    </row>
    <row r="9" spans="1:17" s="335" customFormat="1" ht="18" hidden="1" customHeight="1">
      <c r="A9" s="344"/>
      <c r="B9" s="345"/>
      <c r="C9" s="345"/>
      <c r="E9" s="336"/>
      <c r="F9" s="336"/>
      <c r="G9" s="336"/>
      <c r="H9" s="337"/>
      <c r="I9" s="336"/>
      <c r="J9" s="336"/>
      <c r="K9" s="336"/>
      <c r="L9" s="336"/>
      <c r="M9" s="346"/>
      <c r="N9" s="338"/>
      <c r="O9" s="336"/>
      <c r="P9" s="339"/>
    </row>
    <row r="10" spans="1:17" s="5" customFormat="1" ht="15" customHeight="1">
      <c r="A10" s="11"/>
      <c r="B10" s="327"/>
      <c r="C10" s="327"/>
      <c r="D10" s="8"/>
      <c r="E10" s="8"/>
      <c r="F10" s="8"/>
      <c r="G10" s="8"/>
      <c r="H10" s="106"/>
      <c r="I10" s="8"/>
      <c r="J10" s="8"/>
      <c r="K10" s="8"/>
      <c r="L10" s="8"/>
      <c r="M10" s="8"/>
      <c r="N10" s="8"/>
      <c r="O10" s="8"/>
      <c r="P10" s="12"/>
    </row>
    <row r="11" spans="1:17" s="17" customFormat="1" ht="34.15" customHeight="1">
      <c r="A11" s="41"/>
      <c r="B11" s="42"/>
      <c r="C11" s="42"/>
      <c r="D11" s="43" t="s">
        <v>41</v>
      </c>
      <c r="E11" s="46"/>
      <c r="F11" s="44"/>
      <c r="G11" s="43" t="s">
        <v>42</v>
      </c>
      <c r="H11" s="46"/>
      <c r="I11" s="44"/>
      <c r="J11" s="43" t="s">
        <v>43</v>
      </c>
      <c r="K11" s="46"/>
      <c r="L11" s="49"/>
      <c r="M11" s="47" t="s">
        <v>33</v>
      </c>
      <c r="N11" s="197"/>
      <c r="O11" s="44"/>
      <c r="P11" s="183"/>
    </row>
    <row r="12" spans="1:17" s="17" customFormat="1" ht="96.75" customHeight="1">
      <c r="A12" s="18"/>
      <c r="B12" s="19" t="s">
        <v>44</v>
      </c>
      <c r="C12" s="39"/>
      <c r="D12" s="45" t="s">
        <v>45</v>
      </c>
      <c r="E12" s="45" t="s">
        <v>46</v>
      </c>
      <c r="F12" s="45" t="s">
        <v>47</v>
      </c>
      <c r="G12" s="45" t="s">
        <v>45</v>
      </c>
      <c r="H12" s="45" t="s">
        <v>46</v>
      </c>
      <c r="I12" s="45" t="s">
        <v>47</v>
      </c>
      <c r="J12" s="45" t="s">
        <v>45</v>
      </c>
      <c r="K12" s="45" t="s">
        <v>46</v>
      </c>
      <c r="L12" s="50" t="s">
        <v>47</v>
      </c>
      <c r="M12" s="48" t="s">
        <v>45</v>
      </c>
      <c r="N12" s="45" t="s">
        <v>46</v>
      </c>
      <c r="O12" s="45" t="s">
        <v>47</v>
      </c>
    </row>
    <row r="13" spans="1:17" s="17" customFormat="1" ht="18" hidden="1" customHeight="1">
      <c r="A13" s="20"/>
      <c r="B13" s="21" t="s">
        <v>48</v>
      </c>
      <c r="C13" s="25"/>
      <c r="D13" s="320"/>
      <c r="E13" s="320"/>
      <c r="F13" s="320"/>
      <c r="G13" s="320"/>
      <c r="H13" s="320"/>
      <c r="I13" s="320"/>
      <c r="J13" s="320"/>
      <c r="K13" s="320"/>
      <c r="L13" s="322"/>
      <c r="M13" s="323"/>
      <c r="N13" s="321"/>
      <c r="O13" s="224"/>
    </row>
    <row r="14" spans="1:17" s="17" customFormat="1" ht="18" hidden="1" customHeight="1">
      <c r="A14" s="24"/>
      <c r="B14" s="21" t="s">
        <v>49</v>
      </c>
      <c r="C14" s="25"/>
      <c r="D14" s="292"/>
      <c r="E14" s="292"/>
      <c r="F14" s="292"/>
      <c r="G14" s="292"/>
      <c r="H14" s="292"/>
      <c r="I14" s="292"/>
      <c r="J14" s="292"/>
      <c r="K14" s="292"/>
      <c r="L14" s="324"/>
      <c r="M14" s="293"/>
      <c r="N14" s="225"/>
      <c r="O14" s="227"/>
    </row>
    <row r="15" spans="1:17" s="17" customFormat="1" ht="18" hidden="1" customHeight="1">
      <c r="A15" s="26"/>
      <c r="B15" s="25"/>
      <c r="C15" s="25"/>
      <c r="D15" s="225"/>
      <c r="E15" s="225"/>
      <c r="F15" s="225"/>
      <c r="G15" s="225"/>
      <c r="H15" s="225"/>
      <c r="I15" s="225"/>
      <c r="J15" s="225"/>
      <c r="K15" s="225"/>
      <c r="L15" s="294"/>
      <c r="M15" s="293"/>
      <c r="N15" s="225"/>
      <c r="O15" s="227"/>
    </row>
    <row r="16" spans="1:17" s="17" customFormat="1" ht="18" customHeight="1">
      <c r="A16" s="26"/>
      <c r="B16" s="21" t="s">
        <v>48</v>
      </c>
      <c r="C16" s="21"/>
      <c r="D16" s="225"/>
      <c r="E16" s="225"/>
      <c r="F16" s="225"/>
      <c r="G16" s="225"/>
      <c r="H16" s="225"/>
      <c r="I16" s="225"/>
      <c r="J16" s="225"/>
      <c r="K16" s="225"/>
      <c r="L16" s="294"/>
      <c r="M16" s="293"/>
      <c r="N16" s="225"/>
      <c r="O16" s="225"/>
      <c r="Q16" s="186"/>
    </row>
    <row r="17" spans="1:15" s="17" customFormat="1" ht="18" customHeight="1">
      <c r="A17" s="26"/>
      <c r="B17" s="21" t="s">
        <v>26</v>
      </c>
      <c r="C17" s="21"/>
      <c r="D17" s="295"/>
      <c r="E17" s="295"/>
      <c r="F17" s="295"/>
      <c r="G17" s="295"/>
      <c r="H17" s="295"/>
      <c r="I17" s="295"/>
      <c r="J17" s="295"/>
      <c r="K17" s="295"/>
      <c r="L17" s="298"/>
      <c r="M17" s="297"/>
      <c r="N17" s="295"/>
      <c r="O17" s="295"/>
    </row>
    <row r="18" spans="1:15" s="17" customFormat="1" ht="18" customHeight="1">
      <c r="A18" s="28"/>
      <c r="B18" s="51" t="s">
        <v>105</v>
      </c>
      <c r="C18" s="25"/>
      <c r="D18" s="315">
        <v>21282.657913139985</v>
      </c>
      <c r="E18" s="315">
        <v>8460.9824137499982</v>
      </c>
      <c r="F18" s="315">
        <v>77.373976880000015</v>
      </c>
      <c r="G18" s="315">
        <v>1169.4281114299999</v>
      </c>
      <c r="H18" s="315">
        <v>503.86407208000003</v>
      </c>
      <c r="I18" s="315">
        <v>0</v>
      </c>
      <c r="J18" s="315">
        <v>578.26688375000003</v>
      </c>
      <c r="K18" s="315">
        <v>166.47494896000001</v>
      </c>
      <c r="L18" s="316">
        <v>0</v>
      </c>
      <c r="M18" s="297">
        <f t="shared" ref="M18:O20" si="0">+SUM(D18,G18,J18)</f>
        <v>23030.352908319983</v>
      </c>
      <c r="N18" s="297">
        <f>+SUM(E18,H18,K18)</f>
        <v>9131.3214347899975</v>
      </c>
      <c r="O18" s="297">
        <f>+SUM(F18,I18,L18)</f>
        <v>77.373976880000015</v>
      </c>
    </row>
    <row r="19" spans="1:15" s="17" customFormat="1" ht="18" customHeight="1">
      <c r="A19" s="24"/>
      <c r="B19" s="51" t="s">
        <v>106</v>
      </c>
      <c r="C19" s="25"/>
      <c r="D19" s="315">
        <v>84160.624077369954</v>
      </c>
      <c r="E19" s="315">
        <v>16362.988182960002</v>
      </c>
      <c r="F19" s="315">
        <v>34.585811530000001</v>
      </c>
      <c r="G19" s="315">
        <v>962.78243648000011</v>
      </c>
      <c r="H19" s="315">
        <v>331.41341597000002</v>
      </c>
      <c r="I19" s="315">
        <v>0</v>
      </c>
      <c r="J19" s="315">
        <v>865.96582976999991</v>
      </c>
      <c r="K19" s="315">
        <v>603.35157691999996</v>
      </c>
      <c r="L19" s="316">
        <v>0</v>
      </c>
      <c r="M19" s="297">
        <f t="shared" si="0"/>
        <v>85989.372343619951</v>
      </c>
      <c r="N19" s="297">
        <f>+SUM(E19,H19,K19)</f>
        <v>17297.753175850001</v>
      </c>
      <c r="O19" s="297">
        <f>+SUM(F19,I19,L19)</f>
        <v>34.585811530000001</v>
      </c>
    </row>
    <row r="20" spans="1:15" s="17" customFormat="1" ht="18" customHeight="1">
      <c r="A20" s="20"/>
      <c r="B20" s="51" t="s">
        <v>107</v>
      </c>
      <c r="C20" s="25"/>
      <c r="D20" s="315">
        <v>9390.0864491449847</v>
      </c>
      <c r="E20" s="315">
        <v>1455.3589456649997</v>
      </c>
      <c r="F20" s="315">
        <v>0</v>
      </c>
      <c r="G20" s="315">
        <v>1018.37095288</v>
      </c>
      <c r="H20" s="315">
        <v>292.00936397000004</v>
      </c>
      <c r="I20" s="315">
        <v>5.9465367400000009</v>
      </c>
      <c r="J20" s="315">
        <v>795.32461479000017</v>
      </c>
      <c r="K20" s="315">
        <v>11.147626539999999</v>
      </c>
      <c r="L20" s="316">
        <v>3.00045926</v>
      </c>
      <c r="M20" s="297">
        <f t="shared" si="0"/>
        <v>11203.782016814986</v>
      </c>
      <c r="N20" s="297">
        <f t="shared" si="0"/>
        <v>1758.5159361749998</v>
      </c>
      <c r="O20" s="297">
        <f t="shared" si="0"/>
        <v>8.9469960000000004</v>
      </c>
    </row>
    <row r="21" spans="1:15" s="17" customFormat="1" ht="18" customHeight="1">
      <c r="A21" s="432"/>
      <c r="B21" s="40" t="s">
        <v>10</v>
      </c>
      <c r="C21" s="40"/>
      <c r="D21" s="296">
        <f>+SUM(D18:D20)</f>
        <v>114833.36843965494</v>
      </c>
      <c r="E21" s="296">
        <f t="shared" ref="E21:K21" si="1">+SUM(E18:E20)</f>
        <v>26279.329542375002</v>
      </c>
      <c r="F21" s="296">
        <f t="shared" si="1"/>
        <v>111.95978841000002</v>
      </c>
      <c r="G21" s="296">
        <f t="shared" si="1"/>
        <v>3150.5815007900001</v>
      </c>
      <c r="H21" s="296">
        <f t="shared" si="1"/>
        <v>1127.2868520200002</v>
      </c>
      <c r="I21" s="296">
        <f>+SUM(I18:I20)</f>
        <v>5.9465367400000009</v>
      </c>
      <c r="J21" s="296">
        <f>+SUM(J18:J20)</f>
        <v>2239.5573283100002</v>
      </c>
      <c r="K21" s="296">
        <f t="shared" si="1"/>
        <v>780.97415242</v>
      </c>
      <c r="L21" s="313">
        <f>+SUM(L18:L20)</f>
        <v>3.00045926</v>
      </c>
      <c r="M21" s="314">
        <f>+SUM(M18:M20)</f>
        <v>120223.50726875493</v>
      </c>
      <c r="N21" s="296">
        <f>+SUM(N18:N20)</f>
        <v>28187.590546814998</v>
      </c>
      <c r="O21" s="296">
        <f>+SUM(O18:O20)</f>
        <v>120.90678441000001</v>
      </c>
    </row>
    <row r="22" spans="1:15" s="17" customFormat="1" ht="18" hidden="1" customHeight="1">
      <c r="A22" s="28"/>
      <c r="B22" s="29"/>
      <c r="C22" s="29"/>
      <c r="D22" s="295"/>
      <c r="E22" s="295"/>
      <c r="F22" s="295"/>
      <c r="G22" s="295"/>
      <c r="H22" s="295"/>
      <c r="I22" s="295"/>
      <c r="J22" s="295"/>
      <c r="K22" s="295"/>
      <c r="L22" s="298"/>
      <c r="M22" s="297"/>
      <c r="N22" s="295"/>
      <c r="O22" s="295"/>
    </row>
    <row r="23" spans="1:15" s="17" customFormat="1" ht="18" hidden="1" customHeight="1">
      <c r="A23" s="24"/>
      <c r="B23" s="21" t="s">
        <v>50</v>
      </c>
      <c r="C23" s="21"/>
      <c r="D23" s="295"/>
      <c r="E23" s="295"/>
      <c r="F23" s="295"/>
      <c r="G23" s="295"/>
      <c r="H23" s="295"/>
      <c r="I23" s="295"/>
      <c r="J23" s="295"/>
      <c r="K23" s="295"/>
      <c r="L23" s="298"/>
      <c r="M23" s="297"/>
      <c r="N23" s="295"/>
      <c r="O23" s="295"/>
    </row>
    <row r="24" spans="1:15" s="17" customFormat="1" ht="18" hidden="1" customHeight="1">
      <c r="A24" s="24"/>
      <c r="B24" s="21" t="s">
        <v>26</v>
      </c>
      <c r="C24" s="21"/>
      <c r="D24" s="295"/>
      <c r="E24" s="295"/>
      <c r="F24" s="295"/>
      <c r="G24" s="295"/>
      <c r="H24" s="295"/>
      <c r="I24" s="295"/>
      <c r="J24" s="295"/>
      <c r="K24" s="295"/>
      <c r="L24" s="298"/>
      <c r="M24" s="297"/>
      <c r="N24" s="295"/>
      <c r="O24" s="295"/>
    </row>
    <row r="25" spans="1:15" s="17" customFormat="1" ht="18" hidden="1" customHeight="1">
      <c r="A25" s="20"/>
      <c r="B25" s="51" t="s">
        <v>105</v>
      </c>
      <c r="C25" s="25"/>
      <c r="D25" s="315"/>
      <c r="E25" s="315"/>
      <c r="F25" s="315"/>
      <c r="G25" s="315"/>
      <c r="H25" s="315"/>
      <c r="I25" s="315"/>
      <c r="J25" s="315"/>
      <c r="K25" s="315"/>
      <c r="L25" s="316"/>
      <c r="M25" s="297">
        <f>+SUM(D25,G25,J25)</f>
        <v>0</v>
      </c>
      <c r="N25" s="297">
        <f>+SUM(E25,H25,K25)</f>
        <v>0</v>
      </c>
      <c r="O25" s="297">
        <f>+SUM(F25,I25,L25)</f>
        <v>0</v>
      </c>
    </row>
    <row r="26" spans="1:15" s="17" customFormat="1" ht="18" hidden="1" customHeight="1">
      <c r="A26" s="24"/>
      <c r="B26" s="51" t="s">
        <v>106</v>
      </c>
      <c r="C26" s="25"/>
      <c r="D26" s="315"/>
      <c r="E26" s="315"/>
      <c r="F26" s="315"/>
      <c r="G26" s="315"/>
      <c r="H26" s="315"/>
      <c r="I26" s="315"/>
      <c r="J26" s="315"/>
      <c r="K26" s="315"/>
      <c r="L26" s="316"/>
      <c r="M26" s="297">
        <f>+SUM(D26,G26,J26)</f>
        <v>0</v>
      </c>
      <c r="N26" s="297">
        <f t="shared" ref="N26:O28" si="2">+SUM(E26,H26,K26)</f>
        <v>0</v>
      </c>
      <c r="O26" s="297">
        <f t="shared" si="2"/>
        <v>0</v>
      </c>
    </row>
    <row r="27" spans="1:15" s="17" customFormat="1" ht="18" hidden="1" customHeight="1">
      <c r="A27" s="24"/>
      <c r="B27" s="51" t="s">
        <v>107</v>
      </c>
      <c r="C27" s="25"/>
      <c r="D27" s="315"/>
      <c r="E27" s="315"/>
      <c r="F27" s="315"/>
      <c r="G27" s="315"/>
      <c r="H27" s="315"/>
      <c r="I27" s="315"/>
      <c r="J27" s="315"/>
      <c r="K27" s="315"/>
      <c r="L27" s="316"/>
      <c r="M27" s="297">
        <f>+SUM(D27,G27,J27)</f>
        <v>0</v>
      </c>
      <c r="N27" s="297">
        <f t="shared" si="2"/>
        <v>0</v>
      </c>
      <c r="O27" s="297">
        <f t="shared" si="2"/>
        <v>0</v>
      </c>
    </row>
    <row r="28" spans="1:15" s="17" customFormat="1" ht="18" hidden="1" customHeight="1">
      <c r="A28" s="24"/>
      <c r="B28" s="25" t="s">
        <v>10</v>
      </c>
      <c r="C28" s="25"/>
      <c r="D28" s="295">
        <f t="shared" ref="D28:L28" si="3">+SUM(D25:D27)</f>
        <v>0</v>
      </c>
      <c r="E28" s="295">
        <f t="shared" si="3"/>
        <v>0</v>
      </c>
      <c r="F28" s="295">
        <f t="shared" si="3"/>
        <v>0</v>
      </c>
      <c r="G28" s="295">
        <f t="shared" si="3"/>
        <v>0</v>
      </c>
      <c r="H28" s="295">
        <f t="shared" si="3"/>
        <v>0</v>
      </c>
      <c r="I28" s="295">
        <f t="shared" si="3"/>
        <v>0</v>
      </c>
      <c r="J28" s="295">
        <f t="shared" si="3"/>
        <v>0</v>
      </c>
      <c r="K28" s="295">
        <f t="shared" si="3"/>
        <v>0</v>
      </c>
      <c r="L28" s="298">
        <f t="shared" si="3"/>
        <v>0</v>
      </c>
      <c r="M28" s="297">
        <f>+SUM(D28,G28,J28)</f>
        <v>0</v>
      </c>
      <c r="N28" s="297">
        <f t="shared" si="2"/>
        <v>0</v>
      </c>
      <c r="O28" s="297">
        <f t="shared" si="2"/>
        <v>0</v>
      </c>
    </row>
    <row r="29" spans="1:15" s="17" customFormat="1" ht="18" hidden="1" customHeight="1">
      <c r="A29" s="24"/>
      <c r="B29" s="29"/>
      <c r="C29" s="29"/>
      <c r="D29" s="295"/>
      <c r="E29" s="295"/>
      <c r="F29" s="295"/>
      <c r="G29" s="295"/>
      <c r="H29" s="295"/>
      <c r="I29" s="295"/>
      <c r="J29" s="295"/>
      <c r="K29" s="295"/>
      <c r="L29" s="298"/>
      <c r="M29" s="297"/>
      <c r="N29" s="295"/>
      <c r="O29" s="295"/>
    </row>
    <row r="30" spans="1:15" s="17" customFormat="1" ht="18" hidden="1" customHeight="1">
      <c r="A30" s="24"/>
      <c r="B30" s="21" t="s">
        <v>51</v>
      </c>
      <c r="C30" s="21"/>
      <c r="D30" s="295"/>
      <c r="E30" s="295"/>
      <c r="F30" s="295"/>
      <c r="G30" s="295"/>
      <c r="H30" s="295"/>
      <c r="I30" s="295"/>
      <c r="J30" s="295"/>
      <c r="K30" s="295"/>
      <c r="L30" s="298"/>
      <c r="M30" s="297"/>
      <c r="N30" s="295"/>
      <c r="O30" s="295"/>
    </row>
    <row r="31" spans="1:15" s="17" customFormat="1" ht="18" hidden="1" customHeight="1">
      <c r="A31" s="24"/>
      <c r="B31" s="21" t="s">
        <v>26</v>
      </c>
      <c r="C31" s="21"/>
      <c r="D31" s="295"/>
      <c r="E31" s="295"/>
      <c r="F31" s="295"/>
      <c r="G31" s="295"/>
      <c r="H31" s="295"/>
      <c r="I31" s="295"/>
      <c r="J31" s="295"/>
      <c r="K31" s="295"/>
      <c r="L31" s="298"/>
      <c r="M31" s="297"/>
      <c r="N31" s="295"/>
      <c r="O31" s="295"/>
    </row>
    <row r="32" spans="1:15" s="17" customFormat="1" ht="18" hidden="1" customHeight="1">
      <c r="A32" s="28"/>
      <c r="B32" s="51" t="s">
        <v>105</v>
      </c>
      <c r="C32" s="25"/>
      <c r="D32" s="315"/>
      <c r="E32" s="315"/>
      <c r="F32" s="315"/>
      <c r="G32" s="315"/>
      <c r="H32" s="315"/>
      <c r="I32" s="315"/>
      <c r="J32" s="315"/>
      <c r="K32" s="315"/>
      <c r="L32" s="316"/>
      <c r="M32" s="297">
        <f t="shared" ref="M32:O33" si="4">+SUM(D32,G32,J32)</f>
        <v>0</v>
      </c>
      <c r="N32" s="295">
        <f t="shared" si="4"/>
        <v>0</v>
      </c>
      <c r="O32" s="295">
        <f t="shared" si="4"/>
        <v>0</v>
      </c>
    </row>
    <row r="33" spans="1:15" s="17" customFormat="1" ht="18" hidden="1" customHeight="1">
      <c r="A33" s="28"/>
      <c r="B33" s="51" t="s">
        <v>106</v>
      </c>
      <c r="C33" s="25"/>
      <c r="D33" s="315"/>
      <c r="E33" s="315"/>
      <c r="F33" s="315"/>
      <c r="G33" s="315"/>
      <c r="H33" s="315"/>
      <c r="I33" s="315"/>
      <c r="J33" s="315"/>
      <c r="K33" s="315"/>
      <c r="L33" s="316"/>
      <c r="M33" s="297">
        <f t="shared" si="4"/>
        <v>0</v>
      </c>
      <c r="N33" s="295">
        <f t="shared" si="4"/>
        <v>0</v>
      </c>
      <c r="O33" s="295">
        <f t="shared" si="4"/>
        <v>0</v>
      </c>
    </row>
    <row r="34" spans="1:15" s="17" customFormat="1" ht="18" hidden="1" customHeight="1">
      <c r="A34" s="28"/>
      <c r="B34" s="51" t="s">
        <v>107</v>
      </c>
      <c r="C34" s="25"/>
      <c r="D34" s="315"/>
      <c r="E34" s="315"/>
      <c r="F34" s="315"/>
      <c r="G34" s="315"/>
      <c r="H34" s="315"/>
      <c r="I34" s="315"/>
      <c r="J34" s="315"/>
      <c r="K34" s="315"/>
      <c r="L34" s="316"/>
      <c r="M34" s="297">
        <f t="shared" ref="M34:O35" si="5">+SUM(D34,G34,J34)</f>
        <v>0</v>
      </c>
      <c r="N34" s="295">
        <f t="shared" si="5"/>
        <v>0</v>
      </c>
      <c r="O34" s="295">
        <f t="shared" si="5"/>
        <v>0</v>
      </c>
    </row>
    <row r="35" spans="1:15" s="23" customFormat="1" ht="18" hidden="1" customHeight="1">
      <c r="A35" s="31"/>
      <c r="B35" s="40" t="s">
        <v>10</v>
      </c>
      <c r="C35" s="40"/>
      <c r="D35" s="296">
        <f t="shared" ref="D35:L35" si="6">+SUM(D32:D34)</f>
        <v>0</v>
      </c>
      <c r="E35" s="296">
        <f t="shared" si="6"/>
        <v>0</v>
      </c>
      <c r="F35" s="296">
        <f t="shared" si="6"/>
        <v>0</v>
      </c>
      <c r="G35" s="296">
        <f t="shared" si="6"/>
        <v>0</v>
      </c>
      <c r="H35" s="296">
        <f t="shared" si="6"/>
        <v>0</v>
      </c>
      <c r="I35" s="296">
        <f t="shared" si="6"/>
        <v>0</v>
      </c>
      <c r="J35" s="296">
        <f t="shared" si="6"/>
        <v>0</v>
      </c>
      <c r="K35" s="296">
        <f t="shared" si="6"/>
        <v>0</v>
      </c>
      <c r="L35" s="313">
        <f t="shared" si="6"/>
        <v>0</v>
      </c>
      <c r="M35" s="314">
        <f t="shared" si="5"/>
        <v>0</v>
      </c>
      <c r="N35" s="296">
        <f t="shared" si="5"/>
        <v>0</v>
      </c>
      <c r="O35" s="296">
        <f t="shared" si="5"/>
        <v>0</v>
      </c>
    </row>
    <row r="36" spans="1:15" s="13" customFormat="1" ht="12" customHeight="1"/>
    <row r="37" spans="1:15" s="13" customFormat="1" ht="18" customHeight="1"/>
    <row r="38" spans="1:15" s="13" customFormat="1" ht="18" customHeight="1"/>
    <row r="39" spans="1:15" s="13" customFormat="1" ht="18" customHeight="1"/>
    <row r="40" spans="1:15"/>
    <row r="41" spans="1:15"/>
    <row r="42" spans="1:15"/>
  </sheetData>
  <sheetProtection formatCells="0" formatColumns="0" formatRows="0"/>
  <phoneticPr fontId="0" type="noConversion"/>
  <pageMargins left="0.78740157480314965" right="0.39370078740157483" top="0.39370078740157483" bottom="0.39370078740157483" header="0.51181102362204722" footer="0.51181102362204722"/>
  <pageSetup paperSize="9" scale="43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IU24"/>
  <sheetViews>
    <sheetView zoomScale="85" workbookViewId="0">
      <selection activeCell="B17" sqref="B17"/>
    </sheetView>
  </sheetViews>
  <sheetFormatPr defaultColWidth="0" defaultRowHeight="12.75" zeroHeight="1"/>
  <cols>
    <col min="1" max="1" width="1.5703125" style="300" customWidth="1"/>
    <col min="2" max="2" width="71.85546875" style="300" customWidth="1"/>
    <col min="3" max="3" width="1.5703125" style="300" customWidth="1"/>
    <col min="4" max="4" width="31.28515625" style="300" customWidth="1"/>
    <col min="5" max="5" width="11.85546875" style="300" customWidth="1"/>
    <col min="6" max="6" width="9.140625" style="300" customWidth="1"/>
    <col min="7" max="254" width="0" style="300" hidden="1" customWidth="1"/>
    <col min="255" max="255" width="10.85546875" style="300" hidden="1" customWidth="1"/>
    <col min="256" max="16384" width="0" style="300" hidden="1"/>
  </cols>
  <sheetData>
    <row r="1" spans="1:5" ht="15.75">
      <c r="A1" s="299" t="s">
        <v>144</v>
      </c>
      <c r="B1" s="275"/>
      <c r="C1" s="276"/>
      <c r="D1" s="276"/>
      <c r="E1" s="276"/>
    </row>
    <row r="2" spans="1:5">
      <c r="A2" s="301"/>
      <c r="B2" s="276"/>
      <c r="C2" s="276"/>
      <c r="D2" s="276"/>
      <c r="E2" s="276"/>
    </row>
    <row r="3" spans="1:5">
      <c r="A3" s="301"/>
      <c r="B3" s="276"/>
      <c r="C3" s="276"/>
      <c r="D3" s="276"/>
      <c r="E3" s="276"/>
    </row>
    <row r="4" spans="1:5">
      <c r="A4" s="301"/>
      <c r="B4" s="276"/>
      <c r="C4" s="276"/>
      <c r="D4" s="276"/>
      <c r="E4" s="276"/>
    </row>
    <row r="5" spans="1:5" ht="18">
      <c r="A5" s="301"/>
      <c r="B5" s="453" t="s">
        <v>0</v>
      </c>
      <c r="C5" s="453"/>
      <c r="D5" s="453"/>
      <c r="E5" s="453"/>
    </row>
    <row r="6" spans="1:5" ht="18">
      <c r="A6" s="276"/>
      <c r="B6" s="453" t="s">
        <v>1</v>
      </c>
      <c r="C6" s="453"/>
      <c r="D6" s="453"/>
      <c r="E6" s="453"/>
    </row>
    <row r="7" spans="1:5" ht="18">
      <c r="A7" s="302"/>
      <c r="B7" s="277"/>
      <c r="C7" s="276"/>
      <c r="D7" s="276"/>
      <c r="E7" s="278"/>
    </row>
    <row r="8" spans="1:5" ht="18">
      <c r="A8" s="276"/>
      <c r="B8" s="277"/>
      <c r="C8" s="276"/>
      <c r="D8" s="276"/>
      <c r="E8" s="279"/>
    </row>
    <row r="9" spans="1:5" ht="18">
      <c r="A9" s="302"/>
      <c r="B9" s="453" t="s">
        <v>145</v>
      </c>
      <c r="C9" s="453"/>
      <c r="D9" s="453"/>
      <c r="E9" s="453"/>
    </row>
    <row r="10" spans="1:5" ht="18">
      <c r="A10" s="276"/>
      <c r="B10" s="276"/>
      <c r="C10" s="280"/>
      <c r="D10" s="280"/>
      <c r="E10" s="280"/>
    </row>
    <row r="11" spans="1:5" ht="18">
      <c r="A11" s="276"/>
      <c r="B11" s="276"/>
      <c r="C11" s="280"/>
      <c r="D11" s="280"/>
      <c r="E11" s="280"/>
    </row>
    <row r="12" spans="1:5" ht="18">
      <c r="A12" s="276"/>
      <c r="B12" s="276"/>
      <c r="C12" s="280"/>
      <c r="D12" s="280"/>
      <c r="E12" s="280"/>
    </row>
    <row r="13" spans="1:5" ht="13.5" thickBot="1">
      <c r="A13" s="276"/>
      <c r="B13" s="281"/>
      <c r="C13" s="281"/>
      <c r="D13" s="281"/>
      <c r="E13" s="281"/>
    </row>
    <row r="14" spans="1:5" ht="13.5" thickBot="1">
      <c r="A14" s="276"/>
      <c r="B14" s="282" t="s">
        <v>149</v>
      </c>
      <c r="C14" s="283"/>
      <c r="D14" s="284" t="s">
        <v>146</v>
      </c>
      <c r="E14" s="281"/>
    </row>
    <row r="15" spans="1:5">
      <c r="A15" s="276"/>
      <c r="B15" s="285" t="s">
        <v>147</v>
      </c>
      <c r="C15" s="286"/>
      <c r="D15" s="289">
        <v>80</v>
      </c>
      <c r="E15" s="281"/>
    </row>
    <row r="16" spans="1:5" hidden="1">
      <c r="A16" s="276"/>
      <c r="B16" s="285" t="s">
        <v>148</v>
      </c>
      <c r="C16" s="286"/>
      <c r="D16" s="290"/>
      <c r="E16" s="281"/>
    </row>
    <row r="17" spans="1:5" ht="13.5" thickBot="1">
      <c r="A17" s="276"/>
      <c r="B17" s="285" t="s">
        <v>200</v>
      </c>
      <c r="C17" s="286"/>
      <c r="D17" s="291">
        <v>9</v>
      </c>
      <c r="E17" s="281"/>
    </row>
    <row r="18" spans="1:5">
      <c r="A18" s="276"/>
      <c r="B18" s="285"/>
      <c r="C18" s="286"/>
      <c r="D18" s="287"/>
      <c r="E18" s="287"/>
    </row>
    <row r="19" spans="1:5"/>
    <row r="20" spans="1:5" hidden="1"/>
    <row r="21" spans="1:5" hidden="1"/>
    <row r="22" spans="1:5" hidden="1"/>
    <row r="23" spans="1:5" hidden="1"/>
    <row r="24" spans="1:5" hidden="1"/>
  </sheetData>
  <mergeCells count="3">
    <mergeCell ref="B5:E5"/>
    <mergeCell ref="B6:E6"/>
    <mergeCell ref="B9:E9"/>
  </mergeCells>
  <phoneticPr fontId="0" type="noConversion"/>
  <pageMargins left="0.75" right="0.75" top="1" bottom="1" header="0.5" footer="0.5"/>
  <pageSetup paperSize="9" scale="80" orientation="portrait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indexed="43"/>
    <pageSetUpPr fitToPage="1"/>
  </sheetPr>
  <dimension ref="A1:U40"/>
  <sheetViews>
    <sheetView zoomScale="60" zoomScaleNormal="75" workbookViewId="0">
      <pane xSplit="3" ySplit="14" topLeftCell="D15" activePane="bottomRight" state="frozen"/>
      <selection activeCell="B2" sqref="B2"/>
      <selection pane="topRight" activeCell="B2" sqref="B2"/>
      <selection pane="bottomLeft" activeCell="B2" sqref="B2"/>
      <selection pane="bottomRight" activeCell="S16" sqref="S16:S37"/>
    </sheetView>
  </sheetViews>
  <sheetFormatPr defaultRowHeight="12"/>
  <cols>
    <col min="1" max="1" width="2.28515625" style="100" customWidth="1"/>
    <col min="2" max="2" width="9.140625" style="100"/>
    <col min="3" max="3" width="25.5703125" style="100" customWidth="1"/>
    <col min="4" max="19" width="9.140625" style="100"/>
    <col min="20" max="20" width="11.140625" style="100" bestFit="1" customWidth="1"/>
    <col min="21" max="16384" width="9.140625" style="100"/>
  </cols>
  <sheetData>
    <row r="1" spans="1:20" s="56" customFormat="1" ht="18" customHeight="1">
      <c r="A1" s="52" t="s">
        <v>38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5"/>
    </row>
    <row r="2" spans="1:20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</row>
    <row r="3" spans="1:20" s="56" customFormat="1" ht="18" customHeight="1" thickBot="1">
      <c r="A3" s="58"/>
      <c r="B3" s="62" t="s">
        <v>0</v>
      </c>
      <c r="C3" s="62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</row>
    <row r="4" spans="1:20" s="56" customFormat="1" ht="18" customHeight="1" thickBot="1">
      <c r="A4" s="58"/>
      <c r="B4" s="62" t="s">
        <v>1</v>
      </c>
      <c r="C4" s="62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101" t="s">
        <v>108</v>
      </c>
      <c r="R4" s="167"/>
      <c r="S4" s="102">
        <v>5.0000000000000001E-3</v>
      </c>
    </row>
    <row r="5" spans="1:20" s="56" customFormat="1" ht="18" customHeight="1">
      <c r="A5" s="57"/>
      <c r="B5" s="58"/>
      <c r="C5" s="58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</row>
    <row r="6" spans="1:20" s="56" customFormat="1" ht="18" customHeight="1">
      <c r="A6" s="62"/>
      <c r="B6" s="62" t="s">
        <v>39</v>
      </c>
      <c r="C6" s="62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</row>
    <row r="7" spans="1:20" s="56" customFormat="1" ht="18" customHeight="1">
      <c r="A7" s="62"/>
      <c r="B7" s="62" t="s">
        <v>40</v>
      </c>
      <c r="C7" s="62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4"/>
      <c r="R7" s="59"/>
      <c r="S7" s="59"/>
    </row>
    <row r="8" spans="1:20" s="56" customFormat="1" ht="18" customHeight="1">
      <c r="A8" s="62"/>
      <c r="B8" s="62" t="s">
        <v>104</v>
      </c>
      <c r="C8" s="62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4"/>
      <c r="R8" s="59"/>
      <c r="S8" s="59"/>
    </row>
    <row r="9" spans="1:20" s="56" customFormat="1" ht="18" customHeight="1">
      <c r="A9" s="62"/>
      <c r="B9" s="64" t="s">
        <v>2</v>
      </c>
      <c r="C9" s="64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</row>
    <row r="10" spans="1:20" s="56" customFormat="1" ht="18" customHeight="1">
      <c r="A10" s="62"/>
      <c r="B10" s="64"/>
      <c r="C10" s="64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</row>
    <row r="11" spans="1:20" s="56" customFormat="1" ht="18" customHeight="1">
      <c r="A11" s="62"/>
      <c r="B11" s="64"/>
      <c r="C11" s="64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</row>
    <row r="12" spans="1:20" s="69" customFormat="1" ht="18" customHeight="1" thickBot="1">
      <c r="A12" s="65"/>
      <c r="B12" s="66"/>
      <c r="C12" s="66"/>
      <c r="D12" s="67"/>
      <c r="E12" s="67"/>
      <c r="F12" s="67"/>
      <c r="G12" s="67"/>
      <c r="H12" s="68"/>
      <c r="I12" s="68"/>
      <c r="J12" s="68"/>
      <c r="K12" s="67"/>
      <c r="L12" s="67"/>
      <c r="M12" s="67"/>
      <c r="N12" s="67"/>
      <c r="O12" s="59"/>
      <c r="P12" s="67"/>
      <c r="Q12" s="67"/>
      <c r="R12" s="67"/>
      <c r="S12" s="67"/>
    </row>
    <row r="13" spans="1:20" s="73" customFormat="1" ht="34.15" customHeight="1">
      <c r="A13" s="137"/>
      <c r="B13" s="139"/>
      <c r="C13" s="139"/>
      <c r="D13" s="153" t="s">
        <v>41</v>
      </c>
      <c r="E13" s="154"/>
      <c r="F13" s="155"/>
      <c r="G13" s="156"/>
      <c r="H13" s="153" t="s">
        <v>42</v>
      </c>
      <c r="I13" s="154"/>
      <c r="J13" s="154"/>
      <c r="K13" s="156"/>
      <c r="L13" s="153" t="s">
        <v>43</v>
      </c>
      <c r="M13" s="154"/>
      <c r="N13" s="154"/>
      <c r="O13" s="168"/>
      <c r="P13" s="166" t="s">
        <v>33</v>
      </c>
      <c r="Q13" s="154"/>
      <c r="R13" s="154"/>
      <c r="S13" s="156"/>
    </row>
    <row r="14" spans="1:20" s="73" customFormat="1" ht="96.75" customHeight="1">
      <c r="A14" s="74"/>
      <c r="B14" s="75" t="s">
        <v>44</v>
      </c>
      <c r="C14" s="128"/>
      <c r="D14" s="157" t="s">
        <v>45</v>
      </c>
      <c r="E14" s="145" t="s">
        <v>46</v>
      </c>
      <c r="F14" s="152" t="s">
        <v>47</v>
      </c>
      <c r="G14" s="158" t="s">
        <v>124</v>
      </c>
      <c r="H14" s="157" t="s">
        <v>45</v>
      </c>
      <c r="I14" s="151" t="s">
        <v>46</v>
      </c>
      <c r="J14" s="145" t="s">
        <v>47</v>
      </c>
      <c r="K14" s="158" t="s">
        <v>124</v>
      </c>
      <c r="L14" s="157" t="s">
        <v>45</v>
      </c>
      <c r="M14" s="151" t="s">
        <v>46</v>
      </c>
      <c r="N14" s="145" t="s">
        <v>47</v>
      </c>
      <c r="O14" s="169" t="s">
        <v>124</v>
      </c>
      <c r="P14" s="148" t="s">
        <v>45</v>
      </c>
      <c r="Q14" s="151" t="s">
        <v>46</v>
      </c>
      <c r="R14" s="145" t="s">
        <v>47</v>
      </c>
      <c r="S14" s="177" t="s">
        <v>124</v>
      </c>
    </row>
    <row r="15" spans="1:20" s="73" customFormat="1" ht="18" customHeight="1">
      <c r="A15" s="78"/>
      <c r="B15" s="79" t="s">
        <v>48</v>
      </c>
      <c r="C15" s="85"/>
      <c r="D15" s="159"/>
      <c r="E15" s="89"/>
      <c r="F15" s="89"/>
      <c r="G15" s="160"/>
      <c r="H15" s="159"/>
      <c r="I15" s="89"/>
      <c r="J15" s="89"/>
      <c r="K15" s="160"/>
      <c r="L15" s="159"/>
      <c r="M15" s="89"/>
      <c r="N15" s="89"/>
      <c r="O15" s="170"/>
      <c r="P15" s="149"/>
      <c r="Q15" s="81"/>
      <c r="R15" s="81"/>
      <c r="S15" s="178"/>
    </row>
    <row r="16" spans="1:20" s="73" customFormat="1" ht="18" customHeight="1">
      <c r="A16" s="83"/>
      <c r="B16" s="79" t="s">
        <v>49</v>
      </c>
      <c r="C16" s="85"/>
      <c r="D16" s="161"/>
      <c r="E16" s="185"/>
      <c r="F16" s="185"/>
      <c r="G16" s="162"/>
      <c r="H16" s="222"/>
      <c r="I16" s="185"/>
      <c r="J16" s="185"/>
      <c r="K16" s="162"/>
      <c r="L16" s="222"/>
      <c r="M16" s="185"/>
      <c r="N16" s="185"/>
      <c r="O16" s="198"/>
      <c r="P16" s="192">
        <f>+IF(OUT_4!M14&lt;&gt;0,IF(OUT_4!M14&lt;OUT_4!M17,1,0),IF(OUT_4!M17&lt;&gt;0,2,0))</f>
        <v>0</v>
      </c>
      <c r="Q16" s="192">
        <f>+IF(OUT_4!N14&lt;&gt;0,IF(OUT_4!N14&lt;OUT_4!N17,1,0),IF(OUT_4!N17&lt;&gt;0,2,0))</f>
        <v>0</v>
      </c>
      <c r="R16" s="192">
        <f>+IF(OUT_4!O14&lt;&gt;0,IF(OUT_4!O14&lt;OUT_4!O17,1,0),IF(OUT_4!O17&lt;&gt;0,2,0))</f>
        <v>0</v>
      </c>
      <c r="S16" s="176"/>
      <c r="T16" s="73">
        <f>+IF(OUT_1!AS47&lt;&gt;0,IF((1+OUT_4_Check!$S$4)*SUM(OUT_4!M14:O14)&lt;OUT_1!AS47,1,IF((1-OUT_4_Check!$S$4)*SUM(OUT_4!M14:O14)&gt;OUT_1!AS47,1,0)),IF(SUM(OUT_4!M14:O14)&lt;&gt;0,1,0))</f>
        <v>1</v>
      </c>
    </row>
    <row r="17" spans="1:21" s="73" customFormat="1" ht="18" customHeight="1">
      <c r="A17" s="86"/>
      <c r="B17" s="85"/>
      <c r="C17" s="85"/>
      <c r="D17" s="163"/>
      <c r="E17" s="182"/>
      <c r="F17" s="182"/>
      <c r="G17" s="164"/>
      <c r="H17" s="223"/>
      <c r="I17" s="182"/>
      <c r="J17" s="182"/>
      <c r="K17" s="164"/>
      <c r="L17" s="223"/>
      <c r="M17" s="182"/>
      <c r="N17" s="182"/>
      <c r="O17" s="171"/>
      <c r="P17" s="150"/>
      <c r="Q17" s="109"/>
      <c r="R17" s="107"/>
      <c r="S17" s="176"/>
    </row>
    <row r="18" spans="1:21" s="73" customFormat="1" ht="18" customHeight="1">
      <c r="A18" s="86"/>
      <c r="B18" s="79" t="s">
        <v>48</v>
      </c>
      <c r="C18" s="79"/>
      <c r="D18" s="163"/>
      <c r="E18" s="182"/>
      <c r="F18" s="182"/>
      <c r="G18" s="164"/>
      <c r="H18" s="223"/>
      <c r="I18" s="182"/>
      <c r="J18" s="182"/>
      <c r="K18" s="164"/>
      <c r="L18" s="223"/>
      <c r="M18" s="182"/>
      <c r="N18" s="182"/>
      <c r="O18" s="171"/>
      <c r="P18" s="150"/>
      <c r="Q18" s="109"/>
      <c r="R18" s="109"/>
      <c r="S18" s="179"/>
    </row>
    <row r="19" spans="1:21" s="73" customFormat="1" ht="18" customHeight="1">
      <c r="A19" s="86"/>
      <c r="B19" s="79" t="s">
        <v>26</v>
      </c>
      <c r="C19" s="79"/>
      <c r="D19" s="215"/>
      <c r="E19" s="216"/>
      <c r="F19" s="217"/>
      <c r="G19" s="172"/>
      <c r="H19" s="215"/>
      <c r="I19" s="216"/>
      <c r="J19" s="217"/>
      <c r="K19" s="172"/>
      <c r="L19" s="215"/>
      <c r="M19" s="216"/>
      <c r="N19" s="217"/>
      <c r="O19" s="174"/>
      <c r="P19" s="193"/>
      <c r="Q19" s="194"/>
      <c r="R19" s="195"/>
      <c r="S19" s="176"/>
      <c r="T19" s="136"/>
    </row>
    <row r="20" spans="1:21" s="73" customFormat="1" ht="18" customHeight="1">
      <c r="A20" s="90"/>
      <c r="B20" s="84" t="s">
        <v>105</v>
      </c>
      <c r="C20" s="85"/>
      <c r="D20" s="221"/>
      <c r="E20" s="107"/>
      <c r="F20" s="107"/>
      <c r="G20" s="172">
        <f>+IF(SUM(OUT_1!AS15,OUT_1!AS22)&lt;&gt;0,IF((1+OUT_4_Check!$S$4)*SUM(OUT_4!D18:F18)&lt;SUM(OUT_1!AS15,OUT_1!AS22),1,IF((1-OUT_4_Check!$S$4)*SUM(OUT_4!D18:F18)&gt;SUM(OUT_1!AS15,OUT_1!AS22),1,0)),IF(SUM(OUT_4!D18:F18)&lt;&gt;0,1,0))</f>
        <v>0</v>
      </c>
      <c r="H20" s="165"/>
      <c r="I20" s="107"/>
      <c r="J20" s="107"/>
      <c r="K20" s="172">
        <f>+IF(OUT_1!AS29&lt;&gt;0,IF((1+OUT_4_Check!$S$4)*SUM(OUT_4!G18:I18)&lt;OUT_1!AS29,1,IF((1-OUT_4_Check!$S$4)*SUM(OUT_4!G18:I18)&gt;OUT_1!AS29,1,0)),IF(SUM(OUT_4!G18:I18)&lt;&gt;0,1,0))</f>
        <v>0</v>
      </c>
      <c r="L20" s="165"/>
      <c r="M20" s="107"/>
      <c r="N20" s="109"/>
      <c r="O20" s="174">
        <f>+IF(OUT_1!AS36&lt;&gt;0,IF((1+OUT_4_Check!$S$4)*SUM(OUT_4!J18:L18)&lt;OUT_1!AS36,1,IF((1-OUT_4_Check!$S$4)*SUM(OUT_4!J18:L18)&gt;OUT_1!AS36,1,0)),IF(SUM(OUT_4!J18:L18)&lt;&gt;0,1,0))</f>
        <v>0</v>
      </c>
      <c r="P20" s="193">
        <f>+IF(OUT_4!M18&lt;&gt;0,IF((1+OUT_4_Check!$S$4)*SUM(OUT_4!D18,OUT_4!G18,OUT_4!J18)&lt;OUT_4!M18,1,IF((1-OUT_4_Check!$S$4)*SUM(OUT_4!D18,OUT_4!G18,OUT_4!J18)&gt;OUT_4!M18,1,0)),IF(SUM(OUT_4!D18,OUT_4!G18,OUT_4!J18)&lt;&gt;0,1,IF(SUM(OUT_4!M19:M22)&lt;&gt;0,1,0)))</f>
        <v>0</v>
      </c>
      <c r="Q20" s="194">
        <f>+IF(OUT_4!N18&lt;&gt;0,IF((1+OUT_4_Check!$S$4)*SUM(OUT_4!E18,OUT_4!H18,OUT_4!K18)&lt;OUT_4!N18,1,IF((1-OUT_4_Check!$S$4)*SUM(OUT_4!E18,OUT_4!H18,OUT_4!K18)&gt;OUT_4!N18,1,0)),IF(SUM(OUT_4!E18,OUT_4!H18,OUT_4!K18)&lt;&gt;0,1,0))</f>
        <v>0</v>
      </c>
      <c r="R20" s="195">
        <f>+IF(OUT_4!O18&lt;&gt;0,IF((1+OUT_4_Check!$S$4)*SUM(OUT_4!F18,OUT_4!I18,OUT_4!L18)&lt;OUT_4!O18,1,IF((1-OUT_4_Check!$S$4)*SUM(OUT_4!F18,OUT_4!I18,OUT_4!L18)&gt;OUT_4!O18,1,0)),IF(SUM(OUT_4!F18,OUT_4!I18,OUT_4!L18)&lt;&gt;0,1,0))</f>
        <v>0</v>
      </c>
      <c r="S20" s="176"/>
      <c r="T20" s="136"/>
    </row>
    <row r="21" spans="1:21" s="73" customFormat="1" ht="18" customHeight="1">
      <c r="A21" s="83"/>
      <c r="B21" s="84" t="s">
        <v>106</v>
      </c>
      <c r="C21" s="85"/>
      <c r="D21" s="221"/>
      <c r="E21" s="107"/>
      <c r="F21" s="107"/>
      <c r="G21" s="172">
        <f>+IF(SUM(OUT_1!AS16,OUT_1!AS23)&lt;&gt;0,IF((1+OUT_4_Check!$S$4)*SUM(OUT_4!D19:F19)&lt;SUM(OUT_1!AS16,OUT_1!AS23),1,IF((1-OUT_4_Check!$S$4)*SUM(OUT_4!D19:F19)&gt;SUM(OUT_1!AS16,OUT_1!AS23),1,0)),IF(SUM(OUT_4!D19:F19)&lt;&gt;0,1,0))</f>
        <v>0</v>
      </c>
      <c r="H21" s="165"/>
      <c r="I21" s="107"/>
      <c r="J21" s="107"/>
      <c r="K21" s="172">
        <f>+IF(OUT_1!AS30&lt;&gt;0,IF((1+OUT_4_Check!$S$4)*SUM(OUT_4!G19:I19)&lt;OUT_1!AS30,1,IF((1-OUT_4_Check!$S$4)*SUM(OUT_4!G19:I19)&gt;OUT_1!AS30,1,0)),IF(SUM(OUT_4!G19:I19)&lt;&gt;0,1,0))</f>
        <v>0</v>
      </c>
      <c r="L21" s="165"/>
      <c r="M21" s="107"/>
      <c r="N21" s="109"/>
      <c r="O21" s="174">
        <f>+IF(OUT_1!AS37&lt;&gt;0,IF((1+OUT_4_Check!$S$4)*SUM(OUT_4!J19:L19)&lt;OUT_1!AS37,1,IF((1-OUT_4_Check!$S$4)*SUM(OUT_4!J19:L19)&gt;OUT_1!AS37,1,0)),IF(SUM(OUT_4!J19:L19)&lt;&gt;0,1,0))</f>
        <v>0</v>
      </c>
      <c r="P21" s="193">
        <f>+IF(OUT_4!M19&lt;&gt;0,IF((1+OUT_4_Check!$S$4)*SUM(OUT_4!D19,OUT_4!G19,OUT_4!J19)&lt;OUT_4!M19,1,IF((1-OUT_4_Check!$S$4)*SUM(OUT_4!D19,OUT_4!G19,OUT_4!J19)&gt;OUT_4!M19,1,0)),IF(SUM(OUT_4!D19,OUT_4!G19,OUT_4!J19)&lt;&gt;0,1,0))</f>
        <v>0</v>
      </c>
      <c r="Q21" s="194">
        <f>+IF(OUT_4!N19&lt;&gt;0,IF((1+OUT_4_Check!$S$4)*SUM(OUT_4!E19,OUT_4!H19,OUT_4!K19)&lt;OUT_4!N19,1,IF((1-OUT_4_Check!$S$4)*SUM(OUT_4!E19,OUT_4!H19,OUT_4!K19)&gt;OUT_4!N19,1,0)),IF(SUM(OUT_4!E19,OUT_4!H19,OUT_4!K19)&lt;&gt;0,1,0))</f>
        <v>0</v>
      </c>
      <c r="R21" s="195">
        <f>+IF(OUT_4!O19&lt;&gt;0,IF((1+OUT_4_Check!$S$4)*SUM(OUT_4!F19,OUT_4!I19,OUT_4!L19)&lt;OUT_4!O19,1,IF((1-OUT_4_Check!$S$4)*SUM(OUT_4!F19,OUT_4!I19,OUT_4!L19)&gt;OUT_4!O19,1,0)),IF(SUM(OUT_4!F19,OUT_4!I19,OUT_4!L19)&lt;&gt;0,1,0))</f>
        <v>0</v>
      </c>
      <c r="S21" s="176"/>
      <c r="T21" s="136"/>
      <c r="U21" s="173"/>
    </row>
    <row r="22" spans="1:21" s="73" customFormat="1" ht="18" customHeight="1">
      <c r="A22" s="78"/>
      <c r="B22" s="84" t="s">
        <v>107</v>
      </c>
      <c r="C22" s="85"/>
      <c r="D22" s="221"/>
      <c r="E22" s="180"/>
      <c r="F22" s="180"/>
      <c r="G22" s="172">
        <f>+IF(SUM(OUT_1!AS17,OUT_1!AS24)&lt;&gt;0,IF((1+OUT_4_Check!$S$4)*SUM(OUT_4!D20:F20)&lt;SUM(OUT_1!AS17,OUT_1!AS24),1,IF((1-OUT_4_Check!$S$4)*SUM(OUT_4!D20:F20)&gt;SUM(OUT_1!AS17,OUT_1!AS24),1,0)),IF(SUM(OUT_4!D20:F20)&lt;&gt;0,1,0))</f>
        <v>0</v>
      </c>
      <c r="H22" s="221"/>
      <c r="I22" s="180"/>
      <c r="J22" s="180"/>
      <c r="K22" s="172">
        <f>+IF(OUT_1!AS31&lt;&gt;0,IF((1+OUT_4_Check!$S$4)*SUM(OUT_4!G20:I20)&lt;OUT_1!AS31,1,IF((1-OUT_4_Check!$S$4)*SUM(OUT_4!G20:I20)&gt;OUT_1!AS31,1,0)),IF(SUM(OUT_4!G20:I20)&lt;&gt;0,1,0))</f>
        <v>0</v>
      </c>
      <c r="L22" s="221"/>
      <c r="M22" s="180"/>
      <c r="N22" s="182"/>
      <c r="O22" s="174">
        <f>+IF(OUT_1!AS38&lt;&gt;0,IF((1+OUT_4_Check!$S$4)*SUM(OUT_4!J20:L20)&lt;OUT_1!AS38,1,IF((1-OUT_4_Check!$S$4)*SUM(OUT_4!J20:L20)&gt;OUT_1!AS38,1,0)),IF(SUM(OUT_4!J20:L20)&lt;&gt;0,1,0))</f>
        <v>0</v>
      </c>
      <c r="P22" s="193">
        <f>+IF(OUT_4!M20&lt;&gt;0,IF((1+OUT_4_Check!$S$4)*SUM(OUT_4!D20,OUT_4!G20,OUT_4!J20)&lt;OUT_4!M20,1,IF((1-OUT_4_Check!$S$4)*SUM(OUT_4!D20,OUT_4!G20,OUT_4!J20)&gt;OUT_4!M20,1,0)),IF(SUM(OUT_4!D20,OUT_4!G20,OUT_4!J20)&lt;&gt;0,1,0))</f>
        <v>0</v>
      </c>
      <c r="Q22" s="194">
        <f>+IF(OUT_4!N20&lt;&gt;0,IF((1+OUT_4_Check!$S$4)*SUM(OUT_4!E20,OUT_4!H20,OUT_4!K20)&lt;OUT_4!N20,1,IF((1-OUT_4_Check!$S$4)*SUM(OUT_4!E20,OUT_4!H20,OUT_4!K20)&gt;OUT_4!N20,1,0)),IF(SUM(OUT_4!E20,OUT_4!H20,OUT_4!K20)&lt;&gt;0,1,0))</f>
        <v>0</v>
      </c>
      <c r="R22" s="195">
        <f>+IF(OUT_4!O20&lt;&gt;0,IF((1+OUT_4_Check!$S$4)*SUM(OUT_4!F20,OUT_4!I20,OUT_4!L20)&lt;OUT_4!O20,1,IF((1-OUT_4_Check!$S$4)*SUM(OUT_4!F20,OUT_4!I20,OUT_4!L20)&gt;OUT_4!O20,1,0)),IF(SUM(OUT_4!F20,OUT_4!I20,OUT_4!L20)&lt;&gt;0,1,0))</f>
        <v>0</v>
      </c>
      <c r="S22" s="176"/>
      <c r="U22" s="136"/>
    </row>
    <row r="23" spans="1:21" s="73" customFormat="1" ht="18" customHeight="1">
      <c r="A23" s="78"/>
      <c r="B23" s="85" t="s">
        <v>10</v>
      </c>
      <c r="C23" s="85"/>
      <c r="D23" s="215">
        <f>+IF(OUT_4!D21&lt;&gt;"",IF((1+OUT_4_Check!$S$4)*SUM(OUT_4!D18:D20)&lt;OUT_4!D21,1,IF((1-OUT_4_Check!$S$4)*SUM(OUT_4!D18:D20)&gt;OUT_4!D21,1,0)),IF(SUM(OUT_4!D18:D20)&lt;&gt;0,1,0))</f>
        <v>0</v>
      </c>
      <c r="E23" s="216">
        <f>+IF(OUT_4!E21&lt;&gt;"",IF((1+OUT_4_Check!$S$4)*SUM(OUT_4!E18:E20)&lt;OUT_4!E21,1,IF((1-OUT_4_Check!$S$4)*SUM(OUT_4!E18:E20)&gt;OUT_4!E21,1,0)),IF(SUM(OUT_4!E18:E20)&lt;&gt;0,1,0))</f>
        <v>0</v>
      </c>
      <c r="F23" s="216">
        <f>+IF(OUT_4!F21&lt;&gt;"",IF((1+OUT_4_Check!$S$4)*SUM(OUT_4!F18:F20)&lt;OUT_4!F21,1,IF((1-OUT_4_Check!$S$4)*SUM(OUT_4!F18:F20)&gt;OUT_4!F21,1,0)),IF(SUM(OUT_4!F18:F20)&lt;&gt;0,1,0))</f>
        <v>0</v>
      </c>
      <c r="G23" s="172">
        <f>+IF(SUM(OUT_1!AS18,OUT_1!AS25)&lt;&gt;0,IF((1+OUT_4_Check!$S$4)*SUM(OUT_4!D21:F21)&lt;SUM(OUT_1!AS18,OUT_1!AS25),1,IF((1-OUT_4_Check!$S$4)*SUM(OUT_4!D21:F21)&gt;SUM(OUT_1!AS18,OUT_1!AS25),1,0)),IF(SUM(OUT_4!D21:F21)&lt;&gt;0,1,0))</f>
        <v>0</v>
      </c>
      <c r="H23" s="229">
        <f>+IF(OUT_4!H21&lt;&gt;"",IF((1+OUT_4_Check!$S$4)*SUM(OUT_4!G18:G20)&lt;OUT_4!G21,1,IF((1-OUT_4_Check!$S$4)*SUM(OUT_4!G18:G20)&gt;OUT_4!G21,1,0)),IF(SUM(OUT_4!G18:G20)&lt;&gt;0,1,0))</f>
        <v>0</v>
      </c>
      <c r="I23" s="229">
        <f>+IF(OUT_4!I21&lt;&gt;"",IF((1+OUT_4_Check!$S$4)*SUM(OUT_4!H18:H20)&lt;OUT_4!H21,1,IF((1-OUT_4_Check!$S$4)*SUM(OUT_4!H18:H20)&gt;OUT_4!H21,1,0)),IF(SUM(OUT_4!H18:H20)&lt;&gt;0,1,0))</f>
        <v>0</v>
      </c>
      <c r="J23" s="229">
        <f>+IF(OUT_4!J21&lt;&gt;"",IF((1+OUT_4_Check!$S$4)*SUM(OUT_4!I18:I20)&lt;OUT_4!I21,1,IF((1-OUT_4_Check!$S$4)*SUM(OUT_4!I18:I20)&gt;OUT_4!I21,1,0)),IF(SUM(OUT_4!I18:I20)&lt;&gt;0,1,0))</f>
        <v>0</v>
      </c>
      <c r="K23" s="172">
        <f>+IF(OUT_1!AS32&lt;&gt;0,IF((1+OUT_4_Check!$S$4)*SUM(OUT_4!G21:I21)&lt;OUT_1!AS32,1,IF((1-OUT_4_Check!$S$4)*SUM(OUT_4!G21:I21)&gt;OUT_1!AS32,1,0)),IF(SUM(OUT_4!G21:I21)&lt;&gt;0,1,0))</f>
        <v>0</v>
      </c>
      <c r="L23" s="216">
        <f>+IF(OUT_4!J21&lt;&gt;"",IF((1+OUT_4_Check!$S$4)*SUM(OUT_4!J18:J20)&lt;OUT_4!J21,1,IF((1-OUT_4_Check!$S$4)*SUM(OUT_4!J18:J20)&gt;OUT_4!J21,1,0)),IF(SUM(OUT_4!J18:J20)&lt;&gt;0,1,0))</f>
        <v>0</v>
      </c>
      <c r="M23" s="216">
        <f>+IF(OUT_4!K21&lt;&gt;"",IF((1+OUT_4_Check!$S$4)*SUM(OUT_4!K18:K20)&lt;OUT_4!K21,1,IF((1-OUT_4_Check!$S$4)*SUM(OUT_4!K18:K20)&gt;OUT_4!K21,1,0)),IF(SUM(OUT_4!K18:K20)&lt;&gt;0,1,0))</f>
        <v>0</v>
      </c>
      <c r="N23" s="216">
        <f>+IF(OUT_4!L21&lt;&gt;"",IF((1+OUT_4_Check!$S$4)*SUM(OUT_4!L18:L20)&lt;OUT_4!L21,1,IF((1-OUT_4_Check!$S$4)*SUM(OUT_4!L18:L20)&gt;OUT_4!L21,1,0)),IF(SUM(OUT_4!L18:L20)&lt;&gt;0,1,0))</f>
        <v>0</v>
      </c>
      <c r="O23" s="174">
        <f>+IF(OUT_1!AS39&lt;&gt;0,IF((1+OUT_4_Check!$S$4)*SUM(OUT_4!J21:L21)&lt;OUT_1!AS39,1,IF((1-OUT_4_Check!$S$4)*SUM(OUT_4!J21:L21)&gt;OUT_1!AS39,1,0)),IF(SUM(OUT_4!J21:L21)&lt;&gt;0,1,0))</f>
        <v>0</v>
      </c>
      <c r="P23" s="216">
        <f>+IF(OUT_4!M21&lt;&gt;"",IF((1+OUT_4_Check!$S$4)*SUM(OUT_4!M18:M20)&lt;OUT_4!M21,1,IF((1-OUT_4_Check!$S$4)*SUM(OUT_4!M18:M20)&gt;OUT_4!M21,1,0)),IF(SUM(OUT_4!M18:M20)&lt;&gt;0,1,0))</f>
        <v>0</v>
      </c>
      <c r="Q23" s="216">
        <f>+IF(OUT_4!N21&lt;&gt;"",IF((1+OUT_4_Check!$S$4)*SUM(OUT_4!N18:N20)&lt;OUT_4!N21,1,IF((1-OUT_4_Check!$S$4)*SUM(OUT_4!N18:N20)&gt;OUT_4!N21,1,0)),IF(SUM(OUT_4!N18:N20)&lt;&gt;0,1,0))</f>
        <v>0</v>
      </c>
      <c r="R23" s="216">
        <f>+IF(OUT_4!O21&lt;&gt;"",IF((1+OUT_4_Check!$S$4)*SUM(OUT_4!O18:O20)&lt;OUT_4!O21,1,IF((1-OUT_4_Check!$S$4)*SUM(OUT_4!O18:O20)&gt;OUT_4!O21,1,0)),IF(SUM(OUT_4!O18:O20)&lt;&gt;0,1,0))</f>
        <v>0</v>
      </c>
      <c r="S23" s="176"/>
      <c r="U23" s="136"/>
    </row>
    <row r="24" spans="1:21" s="73" customFormat="1" ht="18" customHeight="1">
      <c r="A24" s="90"/>
      <c r="B24" s="91"/>
      <c r="C24" s="91"/>
      <c r="D24" s="223"/>
      <c r="E24" s="182"/>
      <c r="F24" s="182"/>
      <c r="G24" s="164"/>
      <c r="H24" s="223"/>
      <c r="I24" s="182"/>
      <c r="J24" s="182"/>
      <c r="K24" s="164"/>
      <c r="L24" s="223"/>
      <c r="M24" s="182"/>
      <c r="N24" s="182"/>
      <c r="O24" s="175"/>
      <c r="P24" s="196"/>
      <c r="Q24" s="194"/>
      <c r="R24" s="195"/>
      <c r="S24" s="179"/>
      <c r="U24" s="136"/>
    </row>
    <row r="25" spans="1:21" s="73" customFormat="1" ht="18" customHeight="1">
      <c r="A25" s="83"/>
      <c r="B25" s="79" t="s">
        <v>50</v>
      </c>
      <c r="C25" s="79"/>
      <c r="D25" s="223"/>
      <c r="E25" s="182"/>
      <c r="F25" s="182"/>
      <c r="G25" s="164"/>
      <c r="H25" s="223"/>
      <c r="I25" s="182"/>
      <c r="J25" s="182"/>
      <c r="K25" s="164"/>
      <c r="L25" s="223"/>
      <c r="M25" s="182"/>
      <c r="N25" s="182"/>
      <c r="O25" s="175"/>
      <c r="P25" s="196"/>
      <c r="Q25" s="194"/>
      <c r="R25" s="195"/>
      <c r="S25" s="179"/>
    </row>
    <row r="26" spans="1:21" s="73" customFormat="1" ht="18" customHeight="1">
      <c r="A26" s="83"/>
      <c r="B26" s="79" t="s">
        <v>26</v>
      </c>
      <c r="C26" s="79"/>
      <c r="D26" s="215"/>
      <c r="E26" s="216"/>
      <c r="F26" s="217"/>
      <c r="G26" s="172"/>
      <c r="H26" s="215"/>
      <c r="I26" s="216"/>
      <c r="J26" s="217"/>
      <c r="K26" s="172"/>
      <c r="L26" s="215"/>
      <c r="M26" s="216"/>
      <c r="N26" s="217"/>
      <c r="O26" s="174"/>
      <c r="P26" s="193"/>
      <c r="Q26" s="194"/>
      <c r="R26" s="195"/>
      <c r="S26" s="176"/>
      <c r="T26" s="136"/>
    </row>
    <row r="27" spans="1:21" s="73" customFormat="1" ht="18" customHeight="1">
      <c r="A27" s="78"/>
      <c r="B27" s="84" t="s">
        <v>105</v>
      </c>
      <c r="C27" s="85"/>
      <c r="D27" s="165"/>
      <c r="E27" s="107"/>
      <c r="F27" s="107"/>
      <c r="G27" s="172" t="e">
        <f>+IF(SUM(#REF!,#REF!)&lt;&gt;0,IF((1+OUT_4_Check!$S$4)*SUM(OUT_4!D25:F25)&lt;SUM(#REF!,#REF!),1,IF((1-OUT_4_Check!$S$4)*SUM(OUT_4!D25:F25)&gt;SUM(#REF!,#REF!),1,0)),IF(SUM(OUT_4!D25:F25)&lt;&gt;0,1,0))</f>
        <v>#REF!</v>
      </c>
      <c r="H27" s="165"/>
      <c r="I27" s="107"/>
      <c r="J27" s="107"/>
      <c r="K27" s="172" t="e">
        <f>+IF(#REF!&lt;&gt;0,IF((1+OUT_4_Check!$S$4)*SUM(OUT_4!G25:I25)&lt;#REF!,1,IF((1-OUT_4_Check!$S$4)*SUM(OUT_4!G25:I25)&gt;#REF!,1,0)),IF(SUM(OUT_4!G25:I25)&lt;&gt;0,1,0))</f>
        <v>#REF!</v>
      </c>
      <c r="L27" s="165"/>
      <c r="M27" s="107"/>
      <c r="N27" s="109"/>
      <c r="O27" s="174" t="e">
        <f>+IF(#REF!&lt;&gt;0,IF((1+OUT_4_Check!$S$4)*SUM(OUT_4!J25:L25)&lt;#REF!,1,IF((1-OUT_4_Check!$S$4)*SUM(OUT_4!J25:L25)&gt;#REF!,1,0)),IF(SUM(OUT_4!J25:L25)&lt;&gt;0,1,0))</f>
        <v>#REF!</v>
      </c>
      <c r="P27" s="193">
        <f>+IF(OUT_4!M25&lt;&gt;0,IF((1+OUT_4_Check!$S$4)*SUM(OUT_4!D25,OUT_4!G25,OUT_4!J25)&lt;OUT_4!M25,1,IF((1-OUT_4_Check!$S$4)*SUM(OUT_4!D25,OUT_4!G25,OUT_4!J25)&gt;OUT_4!M25,1,0)),IF(SUM(OUT_4!D25,OUT_4!G25,OUT_4!J25)&lt;&gt;0,1,IF(SUM(OUT_4!M26:M29)&lt;&gt;0,1,0)))</f>
        <v>0</v>
      </c>
      <c r="Q27" s="194">
        <f>+IF(OUT_4!N25&lt;&gt;0,IF((1+OUT_4_Check!$S$4)*SUM(OUT_4!E25,OUT_4!H25,OUT_4!K25)&lt;OUT_4!N25,1,IF((1-OUT_4_Check!$S$4)*SUM(OUT_4!E25,OUT_4!H25,OUT_4!K25)&gt;OUT_4!N25,1,0)),IF(SUM(OUT_4!E25,OUT_4!H25,OUT_4!K25)&lt;&gt;0,1,0))</f>
        <v>0</v>
      </c>
      <c r="R27" s="195">
        <f>+IF(OUT_4!O25&lt;&gt;0,IF((1+OUT_4_Check!$S$4)*SUM(OUT_4!F25,OUT_4!I25,OUT_4!L25)&lt;OUT_4!O25,1,IF((1-OUT_4_Check!$S$4)*SUM(OUT_4!F25,OUT_4!I25,OUT_4!L25)&gt;OUT_4!O25,1,0)),IF(SUM(OUT_4!F25,OUT_4!I25,OUT_4!L25)&lt;&gt;0,1,0))</f>
        <v>0</v>
      </c>
      <c r="S27" s="176"/>
      <c r="T27" s="136"/>
    </row>
    <row r="28" spans="1:21" s="73" customFormat="1" ht="18" customHeight="1">
      <c r="A28" s="83"/>
      <c r="B28" s="84" t="s">
        <v>106</v>
      </c>
      <c r="C28" s="85"/>
      <c r="D28" s="165"/>
      <c r="E28" s="107"/>
      <c r="F28" s="107"/>
      <c r="G28" s="172" t="e">
        <f>+IF(SUM(#REF!,#REF!)&lt;&gt;0,IF((1+OUT_4_Check!$S$4)*SUM(OUT_4!D26:F26)&lt;SUM(#REF!,#REF!),1,IF((1-OUT_4_Check!$S$4)*SUM(OUT_4!D26:F26)&gt;SUM(#REF!,#REF!),1,0)),IF(SUM(OUT_4!D26:F26)&lt;&gt;0,1,0))</f>
        <v>#REF!</v>
      </c>
      <c r="H28" s="165"/>
      <c r="I28" s="107"/>
      <c r="J28" s="107"/>
      <c r="K28" s="172" t="e">
        <f>+IF(#REF!&lt;&gt;0,IF((1+OUT_4_Check!$S$4)*SUM(OUT_4!G26:I26)&lt;#REF!,1,IF((1-OUT_4_Check!$S$4)*SUM(OUT_4!G26:I26)&gt;#REF!,1,0)),IF(SUM(OUT_4!G26:I26)&lt;&gt;0,1,0))</f>
        <v>#REF!</v>
      </c>
      <c r="L28" s="165"/>
      <c r="M28" s="107"/>
      <c r="N28" s="109"/>
      <c r="O28" s="174" t="e">
        <f>+IF(#REF!&lt;&gt;0,IF((1+OUT_4_Check!$S$4)*SUM(OUT_4!J26:L26)&lt;#REF!,1,IF((1-OUT_4_Check!$S$4)*SUM(OUT_4!J26:L26)&gt;#REF!,1,0)),IF(SUM(OUT_4!J26:L26)&lt;&gt;0,1,0))</f>
        <v>#REF!</v>
      </c>
      <c r="P28" s="193">
        <f>+IF(OUT_4!M26&lt;&gt;0,IF((1+OUT_4_Check!$S$4)*SUM(OUT_4!D26,OUT_4!G26,OUT_4!J26)&lt;OUT_4!M26,1,IF((1-OUT_4_Check!$S$4)*SUM(OUT_4!D26,OUT_4!G26,OUT_4!J26)&gt;OUT_4!M26,1,0)),IF(SUM(OUT_4!D26,OUT_4!G26,OUT_4!J26)&lt;&gt;0,1,0))</f>
        <v>0</v>
      </c>
      <c r="Q28" s="194">
        <f>+IF(OUT_4!N26&lt;&gt;0,IF((1+OUT_4_Check!$S$4)*SUM(OUT_4!E26,OUT_4!H26,OUT_4!K26)&lt;OUT_4!N26,1,IF((1-OUT_4_Check!$S$4)*SUM(OUT_4!E26,OUT_4!H26,OUT_4!K26)&gt;OUT_4!N26,1,0)),IF(SUM(OUT_4!E26,OUT_4!H26,OUT_4!K26)&lt;&gt;0,1,0))</f>
        <v>0</v>
      </c>
      <c r="R28" s="195">
        <f>+IF(OUT_4!O26&lt;&gt;0,IF((1+OUT_4_Check!$S$4)*SUM(OUT_4!F26,OUT_4!I26,OUT_4!L26)&lt;OUT_4!O26,1,IF((1-OUT_4_Check!$S$4)*SUM(OUT_4!F26,OUT_4!I26,OUT_4!L26)&gt;OUT_4!O26,1,0)),IF(SUM(OUT_4!F26,OUT_4!I26,OUT_4!L26)&lt;&gt;0,1,0))</f>
        <v>0</v>
      </c>
      <c r="S28" s="176"/>
      <c r="T28" s="136"/>
    </row>
    <row r="29" spans="1:21" s="73" customFormat="1" ht="18" customHeight="1">
      <c r="A29" s="83"/>
      <c r="B29" s="84" t="s">
        <v>107</v>
      </c>
      <c r="C29" s="85"/>
      <c r="D29" s="221"/>
      <c r="E29" s="180"/>
      <c r="F29" s="107"/>
      <c r="G29" s="172" t="e">
        <f>+IF(SUM(#REF!,#REF!)&lt;&gt;0,IF((1+OUT_4_Check!$S$4)*SUM(OUT_4!D27:F27)&lt;SUM(#REF!,#REF!),1,IF((1-OUT_4_Check!$S$4)*SUM(OUT_4!D27:F27)&gt;SUM(#REF!,#REF!),1,0)),IF(SUM(OUT_4!D27:F27)&lt;&gt;0,1,0))</f>
        <v>#REF!</v>
      </c>
      <c r="H29" s="221"/>
      <c r="I29" s="107"/>
      <c r="J29" s="180"/>
      <c r="K29" s="172" t="e">
        <f>+IF(#REF!&lt;&gt;0,IF((1+OUT_4_Check!$S$4)*SUM(OUT_4!G27:I27)&lt;#REF!,1,IF((1-OUT_4_Check!$S$4)*SUM(OUT_4!G27:I27)&gt;#REF!,1,0)),IF(SUM(OUT_4!G27:I27)&lt;&gt;0,1,0))</f>
        <v>#REF!</v>
      </c>
      <c r="L29" s="165"/>
      <c r="M29" s="180"/>
      <c r="N29" s="182"/>
      <c r="O29" s="174" t="e">
        <f>+IF(#REF!&lt;&gt;0,IF((1+OUT_4_Check!$S$4)*SUM(OUT_4!J27:L27)&lt;#REF!,1,IF((1-OUT_4_Check!$S$4)*SUM(OUT_4!J27:L27)&gt;#REF!,1,0)),IF(SUM(OUT_4!J27:L27)&lt;&gt;0,1,0))</f>
        <v>#REF!</v>
      </c>
      <c r="P29" s="193">
        <f>+IF(OUT_4!M27&lt;&gt;0,IF((1+OUT_4_Check!$S$4)*SUM(OUT_4!D27,OUT_4!G27,OUT_4!J27)&lt;OUT_4!M27,1,IF((1-OUT_4_Check!$S$4)*SUM(OUT_4!D27,OUT_4!G27,OUT_4!J27)&gt;OUT_4!M27,1,0)),IF(SUM(OUT_4!D27,OUT_4!G27,OUT_4!J27)&lt;&gt;0,1,0))</f>
        <v>0</v>
      </c>
      <c r="Q29" s="194">
        <f>+IF(OUT_4!N27&lt;&gt;0,IF((1+OUT_4_Check!$S$4)*SUM(OUT_4!E27,OUT_4!H27,OUT_4!K27)&lt;OUT_4!N27,1,IF((1-OUT_4_Check!$S$4)*SUM(OUT_4!E27,OUT_4!H27,OUT_4!K27)&gt;OUT_4!N27,1,0)),IF(SUM(OUT_4!E27,OUT_4!H27,OUT_4!K27)&lt;&gt;0,1,0))</f>
        <v>0</v>
      </c>
      <c r="R29" s="195">
        <f>+IF(OUT_4!O27&lt;&gt;0,IF((1+OUT_4_Check!$S$4)*SUM(OUT_4!F27,OUT_4!I27,OUT_4!L27)&lt;OUT_4!O27,1,IF((1-OUT_4_Check!$S$4)*SUM(OUT_4!F27,OUT_4!I27,OUT_4!L27)&gt;OUT_4!O27,1,0)),IF(SUM(OUT_4!F27,OUT_4!I27,OUT_4!L27)&lt;&gt;0,1,0))</f>
        <v>0</v>
      </c>
      <c r="S29" s="176"/>
    </row>
    <row r="30" spans="1:21" s="73" customFormat="1" ht="18" customHeight="1">
      <c r="A30" s="83"/>
      <c r="B30" s="85" t="s">
        <v>10</v>
      </c>
      <c r="C30" s="85"/>
      <c r="D30" s="215">
        <f>+IF(OUT_4!D28&lt;&gt;"",IF((1+OUT_4_Check!$S$4)*SUM(OUT_4!D25:D27)&lt;OUT_4!D28,1,IF((1-OUT_4_Check!$S$4)*SUM(OUT_4!D25:D27)&gt;OUT_4!D28,1,0)),IF(SUM(OUT_4!D25:D27)&lt;&gt;0,1,0))</f>
        <v>0</v>
      </c>
      <c r="E30" s="216">
        <f>+IF(OUT_4!E28&lt;&gt;"",IF((1+OUT_4_Check!$S$4)*SUM(OUT_4!E25:E27)&lt;OUT_4!E28,1,IF((1-OUT_4_Check!$S$4)*SUM(OUT_4!E25:E27)&gt;OUT_4!E28,1,0)),IF(SUM(OUT_4!E25:E27)&lt;&gt;0,1,0))</f>
        <v>0</v>
      </c>
      <c r="F30" s="216">
        <f>+IF(OUT_4!F28&lt;&gt;"",IF((1+OUT_4_Check!$S$4)*SUM(OUT_4!F25:F27)&lt;OUT_4!F28,1,IF((1-OUT_4_Check!$S$4)*SUM(OUT_4!F25:F27)&gt;OUT_4!F28,1,0)),IF(SUM(OUT_4!F25:F27)&lt;&gt;0,1,0))</f>
        <v>0</v>
      </c>
      <c r="G30" s="172" t="e">
        <f>+IF(SUM(#REF!,#REF!)&lt;&gt;0,IF((1+OUT_4_Check!$S$4)*SUM(OUT_4!D28:F28)&lt;SUM(#REF!,#REF!),1,IF((1-OUT_4_Check!$S$4)*SUM(OUT_4!D28:F28)&gt;SUM(#REF!,#REF!),1,0)),IF(SUM(OUT_4!D28:F28)&lt;&gt;0,1,0))</f>
        <v>#REF!</v>
      </c>
      <c r="H30" s="229">
        <f>+IF(OUT_4!H28&lt;&gt;"",IF((1+OUT_4_Check!$S$4)*SUM(OUT_4!G25:G27)&lt;OUT_4!G28,1,IF((1-OUT_4_Check!$S$4)*SUM(OUT_4!G25:G27)&gt;OUT_4!G28,1,0)),IF(SUM(OUT_4!G25:G27)&lt;&gt;0,1,0))</f>
        <v>0</v>
      </c>
      <c r="I30" s="229">
        <f>+IF(OUT_4!I28&lt;&gt;"",IF((1+OUT_4_Check!$S$4)*SUM(OUT_4!H25:H27)&lt;OUT_4!H28,1,IF((1-OUT_4_Check!$S$4)*SUM(OUT_4!H25:H27)&gt;OUT_4!H28,1,0)),IF(SUM(OUT_4!H25:H27)&lt;&gt;0,1,0))</f>
        <v>0</v>
      </c>
      <c r="J30" s="229">
        <f>+IF(OUT_4!J28&lt;&gt;"",IF((1+OUT_4_Check!$S$4)*SUM(OUT_4!I25:I27)&lt;OUT_4!I28,1,IF((1-OUT_4_Check!$S$4)*SUM(OUT_4!I25:I27)&gt;OUT_4!I28,1,0)),IF(SUM(OUT_4!I25:I27)&lt;&gt;0,1,0))</f>
        <v>0</v>
      </c>
      <c r="K30" s="172" t="e">
        <f>+IF(#REF!&lt;&gt;0,IF((1+OUT_4_Check!$S$4)*SUM(OUT_4!G28:I28)&lt;#REF!,1,IF((1-OUT_4_Check!$S$4)*SUM(OUT_4!G28:I28)&gt;#REF!,1,0)),IF(SUM(OUT_4!G28:I28)&lt;&gt;0,1,0))</f>
        <v>#REF!</v>
      </c>
      <c r="L30" s="216">
        <f>+IF(OUT_4!J28&lt;&gt;"",IF((1+OUT_4_Check!$S$4)*SUM(OUT_4!J25:J27)&lt;OUT_4!J28,1,IF((1-OUT_4_Check!$S$4)*SUM(OUT_4!J25:J27)&gt;OUT_4!J28,1,0)),IF(SUM(OUT_4!J25:J27)&lt;&gt;0,1,0))</f>
        <v>0</v>
      </c>
      <c r="M30" s="216">
        <f>+IF(OUT_4!K28&lt;&gt;"",IF((1+OUT_4_Check!$S$4)*SUM(OUT_4!K25:K27)&lt;OUT_4!K28,1,IF((1-OUT_4_Check!$S$4)*SUM(OUT_4!K25:K27)&gt;OUT_4!K28,1,0)),IF(SUM(OUT_4!K25:K27)&lt;&gt;0,1,0))</f>
        <v>0</v>
      </c>
      <c r="N30" s="216">
        <f>+IF(OUT_4!L28&lt;&gt;"",IF((1+OUT_4_Check!$S$4)*SUM(OUT_4!L25:L27)&lt;OUT_4!L28,1,IF((1-OUT_4_Check!$S$4)*SUM(OUT_4!L25:L27)&gt;OUT_4!L28,1,0)),IF(SUM(OUT_4!L25:L27)&lt;&gt;0,1,0))</f>
        <v>0</v>
      </c>
      <c r="O30" s="174" t="e">
        <f>+IF(#REF!&lt;&gt;0,IF((1+OUT_4_Check!$S$4)*SUM(OUT_4!J28:L28)&lt;#REF!,1,IF((1-OUT_4_Check!$S$4)*SUM(OUT_4!J28:L28)&gt;#REF!,1,0)),IF(SUM(OUT_4!J28:L28)&lt;&gt;0,1,0))</f>
        <v>#REF!</v>
      </c>
      <c r="P30" s="216">
        <f>+IF(OUT_4!M28&lt;&gt;"",IF((1+OUT_4_Check!$S$4)*SUM(OUT_4!M25:M27)&lt;OUT_4!M28,1,IF((1-OUT_4_Check!$S$4)*SUM(OUT_4!M25:M27)&gt;OUT_4!M28,1,0)),IF(SUM(OUT_4!M25:M27)&lt;&gt;0,1,0))</f>
        <v>0</v>
      </c>
      <c r="Q30" s="216">
        <f>+IF(OUT_4!N28&lt;&gt;"",IF((1+OUT_4_Check!$S$4)*SUM(OUT_4!N25:N27)&lt;OUT_4!N28,1,IF((1-OUT_4_Check!$S$4)*SUM(OUT_4!N25:N27)&gt;OUT_4!N28,1,0)),IF(SUM(OUT_4!N25:N27)&lt;&gt;0,1,0))</f>
        <v>0</v>
      </c>
      <c r="R30" s="216">
        <f>+IF(OUT_4!O28&lt;&gt;"",IF((1+OUT_4_Check!$S$4)*SUM(OUT_4!O25:O27)&lt;OUT_4!O28,1,IF((1-OUT_4_Check!$S$4)*SUM(OUT_4!O25:O27)&gt;OUT_4!O28,1,0)),IF(SUM(OUT_4!O25:O27)&lt;&gt;0,1,0))</f>
        <v>0</v>
      </c>
      <c r="S30" s="176"/>
    </row>
    <row r="31" spans="1:21" s="73" customFormat="1" ht="18" customHeight="1">
      <c r="A31" s="83"/>
      <c r="B31" s="91"/>
      <c r="C31" s="91"/>
      <c r="D31" s="223"/>
      <c r="E31" s="182"/>
      <c r="F31" s="109"/>
      <c r="G31" s="164"/>
      <c r="H31" s="223"/>
      <c r="I31" s="109"/>
      <c r="J31" s="182"/>
      <c r="K31" s="164"/>
      <c r="L31" s="163"/>
      <c r="M31" s="182"/>
      <c r="N31" s="182"/>
      <c r="O31" s="175"/>
      <c r="P31" s="196"/>
      <c r="Q31" s="194"/>
      <c r="R31" s="195"/>
      <c r="S31" s="179"/>
    </row>
    <row r="32" spans="1:21" s="73" customFormat="1" ht="18" customHeight="1">
      <c r="A32" s="83"/>
      <c r="B32" s="79" t="s">
        <v>51</v>
      </c>
      <c r="C32" s="79"/>
      <c r="D32" s="223"/>
      <c r="E32" s="182"/>
      <c r="F32" s="109"/>
      <c r="G32" s="164"/>
      <c r="H32" s="223"/>
      <c r="I32" s="109"/>
      <c r="J32" s="182"/>
      <c r="K32" s="164"/>
      <c r="L32" s="163"/>
      <c r="M32" s="182"/>
      <c r="N32" s="182"/>
      <c r="O32" s="175"/>
      <c r="P32" s="196"/>
      <c r="Q32" s="194"/>
      <c r="R32" s="195"/>
      <c r="S32" s="179"/>
    </row>
    <row r="33" spans="1:20" s="73" customFormat="1" ht="18" customHeight="1">
      <c r="A33" s="83"/>
      <c r="B33" s="79" t="s">
        <v>26</v>
      </c>
      <c r="C33" s="79"/>
      <c r="D33" s="215"/>
      <c r="E33" s="216"/>
      <c r="F33" s="217"/>
      <c r="G33" s="172"/>
      <c r="H33" s="215"/>
      <c r="I33" s="216"/>
      <c r="J33" s="217"/>
      <c r="K33" s="172"/>
      <c r="L33" s="215"/>
      <c r="M33" s="216"/>
      <c r="N33" s="217"/>
      <c r="O33" s="174"/>
      <c r="P33" s="193"/>
      <c r="Q33" s="194"/>
      <c r="R33" s="195"/>
      <c r="S33" s="176"/>
      <c r="T33" s="136"/>
    </row>
    <row r="34" spans="1:20" s="73" customFormat="1" ht="18" customHeight="1">
      <c r="A34" s="90"/>
      <c r="B34" s="84" t="s">
        <v>105</v>
      </c>
      <c r="C34" s="85"/>
      <c r="D34" s="165"/>
      <c r="E34" s="107"/>
      <c r="F34" s="107"/>
      <c r="G34" s="172" t="e">
        <f>+IF(#REF!&lt;&gt;0,IF((1+OUT_4_Check!$S$4)*SUM(OUT_4!D32:F32)&lt;#REF!,1,IF((1-OUT_4_Check!$S$4)*SUM(OUT_4!D32:F32)&gt;#REF!,1,0)),IF(SUM(OUT_4!D32:F32)&lt;&gt;0,1,0))</f>
        <v>#REF!</v>
      </c>
      <c r="H34" s="165"/>
      <c r="I34" s="107"/>
      <c r="J34" s="107"/>
      <c r="K34" s="172" t="e">
        <f>+IF(#REF!&lt;&gt;0,IF((1+OUT_4_Check!$S$4)*SUM(OUT_4!G32:I32)&lt;#REF!,1,IF((1-OUT_4_Check!$S$4)*SUM(OUT_4!G32:I32)&gt;#REF!,1,0)),IF(SUM(OUT_4!G32:I32)&lt;&gt;0,1,0))</f>
        <v>#REF!</v>
      </c>
      <c r="L34" s="165"/>
      <c r="M34" s="107"/>
      <c r="N34" s="109"/>
      <c r="O34" s="174" t="e">
        <f>+IF(#REF!&lt;&gt;0,IF((1+OUT_4_Check!$S$4)*SUM(OUT_4!J32:L32)&lt;#REF!,1,IF((1-OUT_4_Check!$S$4)*SUM(OUT_4!J32:L32)&gt;#REF!,1,0)),IF(SUM(OUT_4!J32:L32)&lt;&gt;0,1,0))</f>
        <v>#REF!</v>
      </c>
      <c r="P34" s="193">
        <f>+IF(OUT_4!M32&lt;&gt;0,IF((1+OUT_4_Check!$S$4)*SUM(OUT_4!D32,OUT_4!G32,OUT_4!J32)&lt;OUT_4!M32,1,IF((1-OUT_4_Check!$S$4)*SUM(OUT_4!D32,OUT_4!G32,OUT_4!J32)&gt;OUT_4!M32,1,0)),IF(SUM(OUT_4!D32,OUT_4!G32,OUT_4!J32)&lt;&gt;0,1,IF(SUM(OUT_4!M33:M36)&lt;&gt;0,1,0)))</f>
        <v>0</v>
      </c>
      <c r="Q34" s="194">
        <f>+IF(OUT_4!N32&lt;&gt;0,IF((1+OUT_4_Check!$S$4)*SUM(OUT_4!E32,OUT_4!H32,OUT_4!K32)&lt;OUT_4!N32,1,IF((1-OUT_4_Check!$S$4)*SUM(OUT_4!E32,OUT_4!H32,OUT_4!K32)&gt;OUT_4!N32,1,0)),IF(SUM(OUT_4!E32,OUT_4!H32,OUT_4!K32)&lt;&gt;0,1,0))</f>
        <v>0</v>
      </c>
      <c r="R34" s="195">
        <f>+IF(OUT_4!O32&lt;&gt;0,IF((1+OUT_4_Check!$S$4)*SUM(OUT_4!F32,OUT_4!I32,OUT_4!L32)&lt;OUT_4!O32,1,IF((1-OUT_4_Check!$S$4)*SUM(OUT_4!F32,OUT_4!I32,OUT_4!L32)&gt;OUT_4!O32,1,0)),IF(SUM(OUT_4!F32,OUT_4!I32,OUT_4!L32)&lt;&gt;0,1,0))</f>
        <v>0</v>
      </c>
      <c r="S34" s="176"/>
      <c r="T34" s="136"/>
    </row>
    <row r="35" spans="1:20" s="73" customFormat="1" ht="18" customHeight="1">
      <c r="A35" s="90"/>
      <c r="B35" s="84" t="s">
        <v>106</v>
      </c>
      <c r="C35" s="85"/>
      <c r="D35" s="165"/>
      <c r="E35" s="107"/>
      <c r="F35" s="107"/>
      <c r="G35" s="172" t="e">
        <f>+IF(#REF!&lt;&gt;0,IF((1+OUT_4_Check!$S$4)*SUM(OUT_4!D33:F33)&lt;#REF!,1,IF((1-OUT_4_Check!$S$4)*SUM(OUT_4!D33:F33)&gt;#REF!,1,0)),IF(SUM(OUT_4!D33:F33)&lt;&gt;0,1,0))</f>
        <v>#REF!</v>
      </c>
      <c r="H35" s="165"/>
      <c r="I35" s="107"/>
      <c r="J35" s="107"/>
      <c r="K35" s="172" t="e">
        <f>+IF(#REF!&lt;&gt;0,IF((1+OUT_4_Check!$S$4)*SUM(OUT_4!G33:I33)&lt;#REF!,1,IF((1-OUT_4_Check!$S$4)*SUM(OUT_4!G33:I33)&gt;#REF!,1,0)),IF(SUM(OUT_4!G33:I33)&lt;&gt;0,1,0))</f>
        <v>#REF!</v>
      </c>
      <c r="L35" s="165"/>
      <c r="M35" s="107"/>
      <c r="N35" s="109"/>
      <c r="O35" s="174" t="e">
        <f>+IF(#REF!&lt;&gt;0,IF((1+OUT_4_Check!$S$4)*SUM(OUT_4!J33:L33)&lt;#REF!,1,IF((1-OUT_4_Check!$S$4)*SUM(OUT_4!J33:L33)&gt;#REF!,1,0)),IF(SUM(OUT_4!J33:L33)&lt;&gt;0,1,0))</f>
        <v>#REF!</v>
      </c>
      <c r="P35" s="193">
        <f>+IF(OUT_4!M33&lt;&gt;0,IF((1+OUT_4_Check!$S$4)*SUM(OUT_4!D33,OUT_4!G33,OUT_4!J33)&lt;OUT_4!M33,1,IF((1-OUT_4_Check!$S$4)*SUM(OUT_4!D33,OUT_4!G33,OUT_4!J33)&gt;OUT_4!M33,1,0)),IF(SUM(OUT_4!D33,OUT_4!G33,OUT_4!J33)&lt;&gt;0,1,0))</f>
        <v>0</v>
      </c>
      <c r="Q35" s="194">
        <f>+IF(OUT_4!N33&lt;&gt;0,IF((1+OUT_4_Check!$S$4)*SUM(OUT_4!E33,OUT_4!H33,OUT_4!K33)&lt;OUT_4!N33,1,IF((1-OUT_4_Check!$S$4)*SUM(OUT_4!E33,OUT_4!H33,OUT_4!K33)&gt;OUT_4!N33,1,0)),IF(SUM(OUT_4!E33,OUT_4!H33,OUT_4!K33)&lt;&gt;0,1,0))</f>
        <v>0</v>
      </c>
      <c r="R35" s="195">
        <f>+IF(OUT_4!O33&lt;&gt;0,IF((1+OUT_4_Check!$S$4)*SUM(OUT_4!F33,OUT_4!I33,OUT_4!L33)&lt;OUT_4!O33,1,IF((1-OUT_4_Check!$S$4)*SUM(OUT_4!F33,OUT_4!I33,OUT_4!L33)&gt;OUT_4!O33,1,0)),IF(SUM(OUT_4!F33,OUT_4!I33,OUT_4!L33)&lt;&gt;0,1,0))</f>
        <v>0</v>
      </c>
      <c r="S35" s="176"/>
      <c r="T35" s="136"/>
    </row>
    <row r="36" spans="1:20" s="73" customFormat="1" ht="18" customHeight="1">
      <c r="A36" s="90"/>
      <c r="B36" s="84" t="s">
        <v>107</v>
      </c>
      <c r="C36" s="85"/>
      <c r="D36" s="163"/>
      <c r="E36" s="109"/>
      <c r="F36" s="109"/>
      <c r="G36" s="172" t="e">
        <f>+IF(#REF!&lt;&gt;0,IF((1+OUT_4_Check!$S$4)*SUM(OUT_4!D34:F34)&lt;#REF!,1,IF((1-OUT_4_Check!$S$4)*SUM(OUT_4!D34:F34)&gt;#REF!,1,0)),IF(SUM(OUT_4!D34:F34)&lt;&gt;0,1,0))</f>
        <v>#REF!</v>
      </c>
      <c r="H36" s="163"/>
      <c r="I36" s="109"/>
      <c r="J36" s="109"/>
      <c r="K36" s="172" t="e">
        <f>+IF(#REF!&lt;&gt;0,IF((1+OUT_4_Check!$S$4)*SUM(OUT_4!G34:I34)&lt;#REF!,1,IF((1-OUT_4_Check!$S$4)*SUM(OUT_4!G34:I34)&gt;#REF!,1,0)),IF(SUM(OUT_4!G34:I34)&lt;&gt;0,1,0))</f>
        <v>#REF!</v>
      </c>
      <c r="L36" s="163"/>
      <c r="M36" s="109"/>
      <c r="N36" s="109"/>
      <c r="O36" s="174" t="e">
        <f>+IF(#REF!&lt;&gt;0,IF((1+OUT_4_Check!$S$4)*SUM(OUT_4!J34:L34)&lt;#REF!,1,IF((1-OUT_4_Check!$S$4)*SUM(OUT_4!J34:L34)&gt;#REF!,1,0)),IF(SUM(OUT_4!J34:L34)&lt;&gt;0,1,0))</f>
        <v>#REF!</v>
      </c>
      <c r="P36" s="193">
        <f>+IF(OUT_4!M34&lt;&gt;0,IF((1+OUT_4_Check!$S$4)*SUM(OUT_4!D34,OUT_4!G34,OUT_4!J34)&lt;OUT_4!M34,1,IF((1-OUT_4_Check!$S$4)*SUM(OUT_4!D34,OUT_4!G34,OUT_4!J34)&gt;OUT_4!M34,1,0)),IF(SUM(OUT_4!D34,OUT_4!G34,OUT_4!J34)&lt;&gt;0,1,0))</f>
        <v>0</v>
      </c>
      <c r="Q36" s="194">
        <f>+IF(OUT_4!N35&lt;&gt;0,IF((1+OUT_4_Check!$S$4)*SUM(OUT_4!E35,OUT_4!H35,OUT_4!K35)&lt;OUT_4!N35,1,IF((1-OUT_4_Check!$S$4)*SUM(OUT_4!E35,OUT_4!H35,OUT_4!K35)&gt;OUT_4!N35,1,0)),IF(SUM(OUT_4!E35,OUT_4!H35,OUT_4!K35)&lt;&gt;0,1,0))</f>
        <v>0</v>
      </c>
      <c r="R36" s="195">
        <f>+IF(OUT_4!O35&lt;&gt;0,IF((1+OUT_4_Check!$S$4)*SUM(OUT_4!F35,OUT_4!I35,OUT_4!L35)&lt;OUT_4!O35,1,IF((1-OUT_4_Check!$S$4)*SUM(OUT_4!F35,OUT_4!I35,OUT_4!L35)&gt;OUT_4!O35,1,0)),IF(SUM(OUT_4!F35,OUT_4!I35,OUT_4!L35)&lt;&gt;0,1,0))</f>
        <v>0</v>
      </c>
      <c r="S36" s="176"/>
    </row>
    <row r="37" spans="1:20" s="73" customFormat="1" ht="18" customHeight="1" thickBot="1">
      <c r="A37" s="93"/>
      <c r="B37" s="131" t="s">
        <v>10</v>
      </c>
      <c r="C37" s="131"/>
      <c r="D37" s="230">
        <f>+IF(OUT_4!D35&lt;&gt;"",IF((1+OUT_4_Check!$S$4)*SUM(OUT_4!D32:D34)&lt;OUT_4!D35,1,IF((1-OUT_4_Check!$S$4)*SUM(OUT_4!D32:D34)&gt;OUT_4!D35,1,0)),IF(SUM(OUT_4!D32:D34)&lt;&gt;0,1,0))</f>
        <v>0</v>
      </c>
      <c r="E37" s="231">
        <f>+IF(OUT_4!E35&lt;&gt;"",IF((1+OUT_4_Check!$S$4)*SUM(OUT_4!E32:E34)&lt;OUT_4!E35,1,IF((1-OUT_4_Check!$S$4)*SUM(OUT_4!E32:E34)&gt;OUT_4!E35,1,0)),IF(SUM(OUT_4!E32:E34)&lt;&gt;0,1,0))</f>
        <v>0</v>
      </c>
      <c r="F37" s="231">
        <f>+IF(OUT_4!F35&lt;&gt;"",IF((1+OUT_4_Check!$S$4)*SUM(OUT_4!F32:F34)&lt;OUT_4!F35,1,IF((1-OUT_4_Check!$S$4)*SUM(OUT_4!F32:F34)&gt;OUT_4!F35,1,0)),IF(SUM(OUT_4!F32:F34)&lt;&gt;0,1,0))</f>
        <v>0</v>
      </c>
      <c r="G37" s="308" t="e">
        <f>+IF(#REF!&lt;&gt;0,IF((1+OUT_4_Check!$S$4)*SUM(OUT_4!D35:F35)&lt;#REF!,1,IF((1-OUT_4_Check!$S$4)*SUM(OUT_4!D35:F35)&gt;#REF!,1,0)),IF(SUM(OUT_4!D35:F35)&lt;&gt;0,1,0))</f>
        <v>#REF!</v>
      </c>
      <c r="H37" s="230">
        <f>+IF(OUT_4!H35&lt;&gt;"",IF((1+OUT_4_Check!$S$4)*SUM(OUT_4!G32:G34)&lt;OUT_4!G35,1,IF((1-OUT_4_Check!$S$4)*SUM(OUT_4!G32:G34)&gt;OUT_4!G35,1,0)),IF(SUM(OUT_4!G32:G34)&lt;&gt;0,1,0))</f>
        <v>0</v>
      </c>
      <c r="I37" s="232">
        <f>+IF(OUT_4!I35&lt;&gt;"",IF((1+OUT_4_Check!$S$4)*SUM(OUT_4!H32:H34)&lt;OUT_4!H35,1,IF((1-OUT_4_Check!$S$4)*SUM(OUT_4!H32:H34)&gt;OUT_4!H35,1,0)),IF(SUM(OUT_4!H32:H34)&lt;&gt;0,1,0))</f>
        <v>0</v>
      </c>
      <c r="J37" s="232">
        <f>+IF(OUT_4!J35&lt;&gt;"",IF((1+OUT_4_Check!$S$4)*SUM(OUT_4!I32:I34)&lt;OUT_4!I35,1,IF((1-OUT_4_Check!$S$4)*SUM(OUT_4!I32:I34)&gt;OUT_4!I35,1,0)),IF(SUM(OUT_4!I32:I34)&lt;&gt;0,1,0))</f>
        <v>0</v>
      </c>
      <c r="K37" s="308" t="e">
        <f>+IF(#REF!&lt;&gt;0,IF((1+OUT_4_Check!$S$4)*SUM(OUT_4!G35:I35)&lt;#REF!,1,IF((1-OUT_4_Check!$S$4)*SUM(OUT_4!G35:I35)&gt;#REF!,1,0)),IF(SUM(OUT_4!G35:I35)&lt;&gt;0,1,0))</f>
        <v>#REF!</v>
      </c>
      <c r="L37" s="231">
        <f>+IF(OUT_4!J35&lt;&gt;"",IF((1+OUT_4_Check!$S$4)*SUM(OUT_4!J32:J34)&lt;OUT_4!J35,1,IF((1-OUT_4_Check!$S$4)*SUM(OUT_4!J32:J34)&gt;OUT_4!J35,1,0)),IF(SUM(OUT_4!J32:J34)&lt;&gt;0,1,0))</f>
        <v>0</v>
      </c>
      <c r="M37" s="231">
        <f>+IF(OUT_4!K35&lt;&gt;"",IF((1+OUT_4_Check!$S$4)*SUM(OUT_4!K32:K34)&lt;OUT_4!K35,1,IF((1-OUT_4_Check!$S$4)*SUM(OUT_4!K32:K34)&gt;OUT_4!K35,1,0)),IF(SUM(OUT_4!K32:K34)&lt;&gt;0,1,0))</f>
        <v>0</v>
      </c>
      <c r="N37" s="231">
        <f>+IF(OUT_4!L35&lt;&gt;"",IF((1+OUT_4_Check!$S$4)*SUM(OUT_4!L32:L34)&lt;OUT_4!L35,1,IF((1-OUT_4_Check!$S$4)*SUM(OUT_4!L32:L34)&gt;OUT_4!L35,1,0)),IF(SUM(OUT_4!L32:L34)&lt;&gt;0,1,0))</f>
        <v>0</v>
      </c>
      <c r="O37" s="309" t="e">
        <f>+IF(#REF!&lt;&gt;0,IF((1+OUT_4_Check!$S$4)*SUM(OUT_4!J35:L35)&lt;#REF!,1,IF((1-OUT_4_Check!$S$4)*SUM(OUT_4!J35:L35)&gt;#REF!,1,0)),IF(SUM(OUT_4!J35:L35)&lt;&gt;0,1,0))</f>
        <v>#REF!</v>
      </c>
      <c r="P37" s="231">
        <f>+IF(OUT_4!M35&lt;&gt;"",IF((1+OUT_4_Check!$S$4)*SUM(OUT_4!M32:M34)&lt;OUT_4!M35,1,IF((1-OUT_4_Check!$S$4)*SUM(OUT_4!M32:M34)&gt;OUT_4!M35,1,0)),IF(SUM(OUT_4!M32:M34)&lt;&gt;0,1,0))</f>
        <v>0</v>
      </c>
      <c r="Q37" s="231">
        <f>+IF(OUT_4!N35&lt;&gt;"",IF((1+OUT_4_Check!$S$4)*SUM(OUT_4!N32:N34)&lt;OUT_4!N35,1,IF((1-OUT_4_Check!$S$4)*SUM(OUT_4!N32:N34)&gt;OUT_4!N35,1,0)),IF(SUM(OUT_4!N32:N34)&lt;&gt;0,1,0))</f>
        <v>0</v>
      </c>
      <c r="R37" s="231">
        <f>+IF(OUT_4!O35&lt;&gt;"",IF((1+OUT_4_Check!$S$4)*SUM(OUT_4!O32:O34)&lt;OUT_4!O35,1,IF((1-OUT_4_Check!$S$4)*SUM(OUT_4!O32:O34)&gt;OUT_4!O35,1,0)),IF(SUM(OUT_4!O32:O34)&lt;&gt;0,1,0))</f>
        <v>0</v>
      </c>
      <c r="S37" s="308"/>
    </row>
    <row r="38" spans="1:20" s="69" customFormat="1" ht="18" customHeight="1"/>
    <row r="39" spans="1:20" s="69" customFormat="1" ht="18" customHeight="1"/>
    <row r="40" spans="1:20" s="69" customFormat="1" ht="18" customHeight="1"/>
  </sheetData>
  <phoneticPr fontId="0" type="noConversion"/>
  <pageMargins left="0.75" right="0.75" top="1" bottom="1" header="0.5" footer="0.5"/>
  <pageSetup paperSize="9" scale="48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indexed="43"/>
    <pageSetUpPr fitToPage="1"/>
  </sheetPr>
  <dimension ref="A1:V65"/>
  <sheetViews>
    <sheetView zoomScale="61" workbookViewId="0">
      <selection activeCell="O19" sqref="O19"/>
    </sheetView>
  </sheetViews>
  <sheetFormatPr defaultRowHeight="15"/>
  <cols>
    <col min="1" max="1" width="2.42578125" style="236" customWidth="1"/>
    <col min="2" max="2" width="5.5703125" style="266" customWidth="1"/>
    <col min="3" max="3" width="35.140625" style="266" customWidth="1"/>
    <col min="4" max="5" width="9.85546875" style="236" customWidth="1"/>
    <col min="6" max="8" width="9.85546875" style="249" customWidth="1"/>
    <col min="9" max="9" width="10.42578125" style="249" customWidth="1"/>
    <col min="10" max="10" width="11.28515625" style="249" customWidth="1"/>
    <col min="11" max="11" width="13" style="249" customWidth="1"/>
    <col min="12" max="16384" width="9.140625" style="249"/>
  </cols>
  <sheetData>
    <row r="1" spans="1:22" s="236" customFormat="1" ht="27" customHeight="1">
      <c r="A1" s="233" t="s">
        <v>138</v>
      </c>
      <c r="B1" s="234"/>
      <c r="C1" s="234"/>
      <c r="D1" s="235"/>
      <c r="E1" s="235"/>
      <c r="F1" s="235"/>
      <c r="G1" s="235"/>
      <c r="H1" s="235"/>
      <c r="I1" s="235"/>
      <c r="J1" s="235"/>
      <c r="K1" s="235"/>
    </row>
    <row r="2" spans="1:22" s="236" customFormat="1" ht="18.75">
      <c r="A2" s="233"/>
      <c r="B2" s="234"/>
      <c r="C2" s="234"/>
      <c r="D2" s="235"/>
      <c r="F2" s="237" t="s">
        <v>0</v>
      </c>
      <c r="H2" s="235"/>
      <c r="I2" s="235"/>
      <c r="J2" s="235"/>
      <c r="K2" s="235"/>
    </row>
    <row r="3" spans="1:22" s="236" customFormat="1" ht="19.5" thickBot="1">
      <c r="A3" s="235"/>
      <c r="B3" s="235"/>
      <c r="C3" s="235"/>
      <c r="D3" s="235"/>
      <c r="F3" s="237" t="s">
        <v>1</v>
      </c>
      <c r="H3" s="235"/>
      <c r="I3" s="235"/>
      <c r="J3" s="235"/>
      <c r="K3" s="235"/>
      <c r="L3" s="233"/>
      <c r="M3" s="233"/>
      <c r="N3" s="233"/>
      <c r="O3" s="233"/>
      <c r="P3" s="233"/>
      <c r="Q3" s="233"/>
      <c r="R3" s="233"/>
      <c r="S3" s="233"/>
      <c r="T3" s="233"/>
      <c r="U3" s="233"/>
      <c r="V3" s="233"/>
    </row>
    <row r="4" spans="1:22" s="236" customFormat="1" ht="19.5" thickBot="1">
      <c r="A4" s="235"/>
      <c r="B4" s="235"/>
      <c r="C4" s="235"/>
      <c r="D4" s="235"/>
      <c r="E4" s="235"/>
      <c r="F4" s="235"/>
      <c r="H4" s="235"/>
      <c r="I4" s="235"/>
      <c r="J4" s="235"/>
      <c r="K4" s="235"/>
      <c r="L4" s="233"/>
      <c r="M4" s="233"/>
      <c r="N4" s="233"/>
      <c r="O4" s="233"/>
      <c r="P4" s="233"/>
      <c r="Q4" s="101" t="s">
        <v>108</v>
      </c>
      <c r="R4" s="167"/>
      <c r="S4" s="102">
        <v>5.0000000000000001E-3</v>
      </c>
      <c r="T4" s="233"/>
      <c r="U4" s="233"/>
      <c r="V4" s="233"/>
    </row>
    <row r="5" spans="1:22" s="236" customFormat="1" ht="18.75">
      <c r="B5" s="238"/>
      <c r="C5" s="238"/>
      <c r="D5" s="238"/>
      <c r="F5" s="237" t="s">
        <v>133</v>
      </c>
      <c r="H5" s="238"/>
      <c r="I5" s="238"/>
      <c r="J5" s="238"/>
      <c r="K5" s="238"/>
      <c r="L5" s="233"/>
      <c r="M5" s="233"/>
      <c r="N5" s="233"/>
      <c r="O5" s="233"/>
      <c r="P5" s="233"/>
      <c r="Q5" s="233"/>
      <c r="R5" s="233"/>
      <c r="S5" s="233"/>
      <c r="T5" s="233"/>
      <c r="U5" s="233"/>
      <c r="V5" s="233"/>
    </row>
    <row r="6" spans="1:22" s="236" customFormat="1" ht="18.75">
      <c r="B6" s="238"/>
      <c r="C6" s="238"/>
      <c r="D6" s="238"/>
      <c r="F6" s="237" t="s">
        <v>139</v>
      </c>
      <c r="H6" s="238"/>
      <c r="I6" s="238"/>
      <c r="J6" s="238"/>
      <c r="K6" s="238"/>
    </row>
    <row r="7" spans="1:22" s="236" customFormat="1" ht="18.75" customHeight="1">
      <c r="C7" s="238"/>
      <c r="D7" s="238"/>
      <c r="F7" s="239" t="s">
        <v>2</v>
      </c>
      <c r="H7" s="238"/>
      <c r="I7" s="238"/>
      <c r="J7" s="238"/>
      <c r="K7" s="238"/>
    </row>
    <row r="8" spans="1:22" s="236" customFormat="1" ht="18.75" customHeight="1">
      <c r="C8" s="238"/>
      <c r="D8" s="238"/>
      <c r="F8" s="239"/>
      <c r="H8" s="238"/>
      <c r="I8" s="238"/>
      <c r="J8" s="238"/>
      <c r="K8" s="238"/>
    </row>
    <row r="9" spans="1:22" s="236" customFormat="1" ht="18.75" customHeight="1">
      <c r="C9" s="238"/>
      <c r="D9" s="238"/>
      <c r="F9" s="239"/>
      <c r="H9" s="238"/>
      <c r="I9" s="238"/>
      <c r="J9" s="238"/>
      <c r="K9" s="238"/>
    </row>
    <row r="10" spans="1:22" s="236" customFormat="1" ht="18.75" customHeight="1">
      <c r="C10" s="238"/>
      <c r="D10" s="238"/>
      <c r="F10" s="239"/>
      <c r="H10" s="238"/>
      <c r="I10" s="238"/>
      <c r="J10" s="238"/>
      <c r="K10" s="238"/>
    </row>
    <row r="11" spans="1:22" s="236" customFormat="1" ht="19.5">
      <c r="A11" s="240"/>
      <c r="B11" s="241"/>
      <c r="C11" s="241"/>
      <c r="J11" s="242"/>
      <c r="K11" s="242"/>
    </row>
    <row r="12" spans="1:22" s="236" customFormat="1" ht="40.15" customHeight="1">
      <c r="A12" s="240"/>
      <c r="B12" s="241"/>
      <c r="C12" s="241"/>
      <c r="D12" s="243"/>
      <c r="E12" s="244"/>
      <c r="F12" s="244"/>
      <c r="G12" s="245" t="s">
        <v>140</v>
      </c>
      <c r="H12" s="246"/>
      <c r="I12" s="247"/>
      <c r="J12" s="477" t="s">
        <v>141</v>
      </c>
      <c r="K12" s="479"/>
    </row>
    <row r="13" spans="1:22" ht="42" customHeight="1">
      <c r="A13" s="248"/>
      <c r="B13" s="471" t="s">
        <v>3</v>
      </c>
      <c r="C13" s="472"/>
      <c r="D13" s="477" t="s">
        <v>33</v>
      </c>
      <c r="E13" s="478"/>
      <c r="F13" s="477" t="s">
        <v>134</v>
      </c>
      <c r="G13" s="479"/>
      <c r="H13" s="477" t="s">
        <v>142</v>
      </c>
      <c r="I13" s="479"/>
      <c r="J13" s="483" t="s">
        <v>89</v>
      </c>
      <c r="K13" s="486" t="s">
        <v>90</v>
      </c>
    </row>
    <row r="14" spans="1:22">
      <c r="A14" s="250"/>
      <c r="B14" s="473"/>
      <c r="C14" s="474"/>
      <c r="D14" s="480" t="s">
        <v>12</v>
      </c>
      <c r="E14" s="480" t="s">
        <v>11</v>
      </c>
      <c r="F14" s="482" t="s">
        <v>12</v>
      </c>
      <c r="G14" s="482" t="s">
        <v>11</v>
      </c>
      <c r="H14" s="482" t="s">
        <v>12</v>
      </c>
      <c r="I14" s="482" t="s">
        <v>11</v>
      </c>
      <c r="J14" s="484"/>
      <c r="K14" s="487"/>
    </row>
    <row r="15" spans="1:22">
      <c r="A15" s="251"/>
      <c r="B15" s="475"/>
      <c r="C15" s="476"/>
      <c r="D15" s="481"/>
      <c r="E15" s="481"/>
      <c r="F15" s="481"/>
      <c r="G15" s="481"/>
      <c r="H15" s="481"/>
      <c r="I15" s="481"/>
      <c r="J15" s="485"/>
      <c r="K15" s="488"/>
    </row>
    <row r="16" spans="1:22" ht="18" customHeight="1">
      <c r="A16" s="252"/>
      <c r="B16" s="253" t="s">
        <v>135</v>
      </c>
      <c r="C16" s="254"/>
      <c r="D16" s="255"/>
      <c r="E16" s="255"/>
      <c r="F16" s="255"/>
      <c r="G16" s="255"/>
      <c r="H16" s="255"/>
      <c r="I16" s="255"/>
      <c r="J16" s="255"/>
      <c r="K16" s="255"/>
    </row>
    <row r="17" spans="1:15" ht="18" customHeight="1">
      <c r="A17" s="256"/>
      <c r="B17" s="84" t="s">
        <v>105</v>
      </c>
      <c r="C17" s="254"/>
      <c r="D17" s="274" t="e">
        <f>+IF(#REF!&lt;&gt;"",IF((1+CDS_Check!$S$4)*SUM(#REF!,#REF!)&lt;#REF!,1,IF((1-CDS_Check!$S$4)*SUM(#REF!,#REF!)&gt;#REF!,1,0)),IF(SUM(#REF!,#REF!)&lt;&gt;0,1,0))</f>
        <v>#REF!</v>
      </c>
      <c r="E17" s="274" t="e">
        <f>+IF(#REF!&lt;&gt;"",IF((1+CDS_Check!$S$4)*SUM(#REF!,#REF!)&lt;#REF!,1,IF((1-CDS_Check!$S$4)*SUM(#REF!,#REF!)&gt;#REF!,1,0)),IF(SUM(#REF!,#REF!)&lt;&gt;0,1,0))</f>
        <v>#REF!</v>
      </c>
      <c r="F17" s="273"/>
      <c r="G17" s="273"/>
      <c r="H17" s="273"/>
      <c r="I17" s="273"/>
      <c r="J17" s="257"/>
      <c r="K17" s="257"/>
    </row>
    <row r="18" spans="1:15" ht="18" customHeight="1">
      <c r="A18" s="258"/>
      <c r="B18" s="84" t="s">
        <v>106</v>
      </c>
      <c r="C18" s="254"/>
      <c r="D18" s="274" t="e">
        <f>+IF(#REF!&lt;&gt;"",IF((1+CDS_Check!$S$4)*SUM(#REF!,#REF!)&lt;#REF!,1,IF((1-CDS_Check!$S$4)*SUM(#REF!,#REF!)&gt;#REF!,1,0)),IF(SUM(#REF!,#REF!)&lt;&gt;0,1,0))</f>
        <v>#REF!</v>
      </c>
      <c r="E18" s="274" t="e">
        <f>+IF(#REF!&lt;&gt;"",IF((1+CDS_Check!$S$4)*SUM(#REF!,#REF!)&lt;#REF!,1,IF((1-CDS_Check!$S$4)*SUM(#REF!,#REF!)&gt;#REF!,1,0)),IF(SUM(#REF!,#REF!)&lt;&gt;0,1,0))</f>
        <v>#REF!</v>
      </c>
      <c r="F18" s="273"/>
      <c r="G18" s="273"/>
      <c r="H18" s="273"/>
      <c r="I18" s="273"/>
      <c r="J18" s="257"/>
      <c r="K18" s="257"/>
    </row>
    <row r="19" spans="1:15" ht="18" customHeight="1">
      <c r="A19" s="259"/>
      <c r="B19" s="84" t="s">
        <v>107</v>
      </c>
      <c r="C19" s="254"/>
      <c r="D19" s="274" t="e">
        <f>+IF(#REF!&lt;&gt;"",IF((1+CDS_Check!$S$4)*SUM(#REF!,#REF!)&lt;#REF!,1,IF((1-CDS_Check!$S$4)*SUM(#REF!,#REF!)&gt;#REF!,1,0)),IF(SUM(#REF!,#REF!)&lt;&gt;0,1,0))</f>
        <v>#REF!</v>
      </c>
      <c r="E19" s="274" t="e">
        <f>+IF(#REF!&lt;&gt;"",IF((1+CDS_Check!$S$4)*SUM(#REF!,#REF!)&lt;#REF!,1,IF((1-CDS_Check!$S$4)*SUM(#REF!,#REF!)&gt;#REF!,1,0)),IF(SUM(#REF!,#REF!)&lt;&gt;0,1,0))</f>
        <v>#REF!</v>
      </c>
      <c r="F19" s="273"/>
      <c r="G19" s="273"/>
      <c r="H19" s="273"/>
      <c r="I19" s="273"/>
      <c r="J19" s="257"/>
      <c r="K19" s="257"/>
      <c r="O19" s="272"/>
    </row>
    <row r="20" spans="1:15" ht="18" customHeight="1">
      <c r="A20" s="259"/>
      <c r="B20" s="85" t="s">
        <v>10</v>
      </c>
      <c r="C20" s="254"/>
      <c r="D20" s="216" t="e">
        <f>+IF(#REF!&lt;&gt;"", IF((1+CDS_Check!$S$4)*SUM(#REF!)&lt;#REF!,1,IF((1-CDS_Check!$S$4)*SUM(#REF!)&gt;#REF!,1,0)),IF(SUM(#REF!)&lt;&gt;0,1,0))</f>
        <v>#REF!</v>
      </c>
      <c r="E20" s="216" t="e">
        <f>+IF(#REF!&lt;&gt;"", IF((1+CDS_Check!$S$4)*SUM(#REF!)&lt;#REF!,1,IF((1-CDS_Check!$S$4)*SUM(#REF!)&gt;#REF!,1,0)),IF(SUM(#REF!)&lt;&gt;0,1,0))</f>
        <v>#REF!</v>
      </c>
      <c r="F20" s="216" t="e">
        <f>+IF(#REF!&lt;&gt;"", IF((1+CDS_Check!$S$4)*SUM(#REF!)&lt;#REF!,1,IF((1-CDS_Check!$S$4)*SUM(#REF!)&gt;#REF!,1,0)),IF(SUM(#REF!)&lt;&gt;0,1,0))</f>
        <v>#REF!</v>
      </c>
      <c r="G20" s="216" t="e">
        <f>+IF(#REF!&lt;&gt;"", IF((1+CDS_Check!$S$4)*SUM(#REF!)&lt;#REF!,1,IF((1-CDS_Check!$S$4)*SUM(#REF!)&gt;#REF!,1,0)),IF(SUM(#REF!)&lt;&gt;0,1,0))</f>
        <v>#REF!</v>
      </c>
      <c r="H20" s="216" t="e">
        <f>+IF(#REF!&lt;&gt;"", IF((1+CDS_Check!$S$4)*SUM(#REF!)&lt;#REF!,1,IF((1-CDS_Check!$S$4)*SUM(#REF!)&gt;#REF!,1,0)),IF(SUM(#REF!)&lt;&gt;0,1,0))</f>
        <v>#REF!</v>
      </c>
      <c r="I20" s="216" t="e">
        <f>+IF(#REF!&lt;&gt;"", IF((1+CDS_Check!$S$4)*SUM(#REF!)&lt;#REF!,1,IF((1-CDS_Check!$S$4)*SUM(#REF!)&gt;#REF!,1,0)),IF(SUM(#REF!)&lt;&gt;0,1,0))</f>
        <v>#REF!</v>
      </c>
      <c r="J20" s="216"/>
      <c r="K20" s="216"/>
    </row>
    <row r="21" spans="1:15" ht="18" customHeight="1">
      <c r="A21" s="259"/>
      <c r="B21" s="85"/>
      <c r="C21" s="254"/>
      <c r="D21" s="216"/>
      <c r="E21" s="216"/>
      <c r="F21" s="216"/>
      <c r="G21" s="216"/>
      <c r="H21" s="216"/>
      <c r="I21" s="216"/>
      <c r="J21" s="216"/>
      <c r="K21" s="216"/>
    </row>
    <row r="22" spans="1:15" ht="18" customHeight="1">
      <c r="A22" s="252"/>
      <c r="B22" s="253" t="s">
        <v>136</v>
      </c>
      <c r="C22" s="254"/>
      <c r="D22" s="255"/>
      <c r="E22" s="255"/>
      <c r="F22" s="255"/>
      <c r="G22" s="255"/>
      <c r="H22" s="255"/>
      <c r="I22" s="255"/>
      <c r="J22" s="255"/>
      <c r="K22" s="255"/>
    </row>
    <row r="23" spans="1:15" ht="18" customHeight="1">
      <c r="A23" s="256"/>
      <c r="B23" s="84" t="s">
        <v>105</v>
      </c>
      <c r="C23" s="254"/>
      <c r="D23" s="255"/>
      <c r="E23" s="255"/>
      <c r="F23" s="257"/>
      <c r="G23" s="257"/>
      <c r="H23" s="257"/>
      <c r="I23" s="257"/>
      <c r="J23" s="257"/>
      <c r="K23" s="257"/>
    </row>
    <row r="24" spans="1:15" ht="18" customHeight="1">
      <c r="A24" s="258"/>
      <c r="B24" s="84" t="s">
        <v>106</v>
      </c>
      <c r="C24" s="254"/>
      <c r="D24" s="255"/>
      <c r="E24" s="255"/>
      <c r="F24" s="257"/>
      <c r="G24" s="257"/>
      <c r="H24" s="257"/>
      <c r="I24" s="257"/>
      <c r="J24" s="257"/>
      <c r="K24" s="257"/>
    </row>
    <row r="25" spans="1:15" ht="18" customHeight="1">
      <c r="A25" s="259"/>
      <c r="B25" s="84" t="s">
        <v>107</v>
      </c>
      <c r="C25" s="254"/>
      <c r="D25" s="216"/>
      <c r="E25" s="216"/>
      <c r="F25" s="257"/>
      <c r="G25" s="257"/>
      <c r="H25" s="257"/>
      <c r="I25" s="257"/>
      <c r="J25" s="257"/>
      <c r="K25" s="257"/>
    </row>
    <row r="26" spans="1:15" ht="18" customHeight="1">
      <c r="A26" s="259"/>
      <c r="B26" s="85" t="s">
        <v>10</v>
      </c>
      <c r="C26" s="269"/>
      <c r="D26" s="216" t="e">
        <f>+IF(#REF!&lt;&gt;"", IF((1+CDS_Check!$S$4)*SUM(#REF!)&lt;#REF!,1,IF((1-CDS_Check!$S$4)*SUM(#REF!)&gt;#REF!,1,0)),IF(SUM(#REF!)&lt;&gt;0,1,0))</f>
        <v>#REF!</v>
      </c>
      <c r="E26" s="216" t="e">
        <f>+IF(#REF!&lt;&gt;"", IF((1+CDS_Check!$S$4)*SUM(#REF!)&lt;#REF!,1,IF((1-CDS_Check!$S$4)*SUM(#REF!)&gt;#REF!,1,0)),IF(SUM(#REF!)&lt;&gt;0,1,0))</f>
        <v>#REF!</v>
      </c>
      <c r="F26" s="257"/>
      <c r="G26" s="257"/>
      <c r="H26" s="257"/>
      <c r="I26" s="257"/>
      <c r="J26" s="216"/>
      <c r="K26" s="216"/>
    </row>
    <row r="27" spans="1:15" ht="18" customHeight="1">
      <c r="A27" s="259"/>
      <c r="B27" s="84"/>
      <c r="C27" s="269"/>
      <c r="D27" s="255"/>
      <c r="E27" s="255"/>
      <c r="F27" s="255"/>
      <c r="G27" s="255"/>
      <c r="H27" s="255"/>
      <c r="I27" s="255"/>
      <c r="J27" s="255"/>
      <c r="K27" s="255"/>
    </row>
    <row r="28" spans="1:15" ht="18" customHeight="1">
      <c r="A28" s="260"/>
      <c r="B28" s="270" t="s">
        <v>143</v>
      </c>
      <c r="C28" s="261"/>
      <c r="D28" s="271" t="e">
        <f>+IF(#REF!&lt;&gt;"", IF((1+CDS_Check!$S$4)*SUM(#REF!,#REF!)&lt;#REF!,1,IF((1-CDS_Check!$S$4)*SUM(#REF!,#REF!)&gt;#REF!,1,0)),IF(SUM(#REF!,#REF!)&lt;&gt;0,1,0))</f>
        <v>#REF!</v>
      </c>
      <c r="E28" s="271" t="e">
        <f>+IF(#REF!&lt;&gt;"", IF((1+CDS_Check!$S$4)*SUM(#REF!,#REF!)&lt;#REF!,1,IF((1-CDS_Check!$S$4)*SUM(#REF!,#REF!)&gt;#REF!,1,0)),IF(SUM(#REF!,#REF!)&lt;&gt;0,1,0))</f>
        <v>#REF!</v>
      </c>
      <c r="F28" s="262"/>
      <c r="G28" s="262"/>
      <c r="H28" s="262"/>
      <c r="I28" s="262"/>
      <c r="J28" s="271" t="e">
        <f>+IF(#REF!&lt;&gt;"", IF((1+CDS_Check!$S$4)*SUM(#REF!,#REF!)&lt;#REF!,1,IF((1-CDS_Check!$S$4)*SUM(#REF!,#REF!)&gt;#REF!,1,0)),IF(SUM(#REF!,#REF!)&lt;&gt;0,1,0))</f>
        <v>#REF!</v>
      </c>
      <c r="K28" s="271" t="e">
        <f>+IF(#REF!&lt;&gt;"", IF((1+CDS_Check!$S$4)*SUM(#REF!,#REF!)&lt;#REF!,1,IF((1-CDS_Check!$S$4)*SUM(#REF!,#REF!)&gt;#REF!,1,0)),IF(SUM(#REF!,#REF!)&lt;&gt;0,1,0))</f>
        <v>#REF!</v>
      </c>
    </row>
    <row r="29" spans="1:15" s="236" customFormat="1" ht="18">
      <c r="A29" s="263"/>
      <c r="B29" s="264"/>
      <c r="C29" s="265"/>
      <c r="D29" s="263"/>
      <c r="E29" s="263"/>
      <c r="F29" s="263"/>
      <c r="G29" s="263"/>
      <c r="H29" s="263"/>
      <c r="I29" s="263"/>
      <c r="J29" s="263"/>
      <c r="K29" s="263"/>
    </row>
    <row r="30" spans="1:15" ht="15.75">
      <c r="D30" s="267"/>
      <c r="E30" s="267"/>
    </row>
    <row r="31" spans="1:15" ht="15.75">
      <c r="D31" s="267"/>
      <c r="E31" s="267"/>
    </row>
    <row r="32" spans="1:15" ht="15.75">
      <c r="D32" s="267"/>
      <c r="E32" s="267"/>
    </row>
    <row r="33" spans="4:5" ht="15.75">
      <c r="D33" s="267"/>
      <c r="E33" s="267"/>
    </row>
    <row r="34" spans="4:5" ht="15.75">
      <c r="D34" s="267"/>
      <c r="E34" s="267"/>
    </row>
    <row r="35" spans="4:5" ht="15.75">
      <c r="D35" s="267"/>
      <c r="E35" s="267"/>
    </row>
    <row r="36" spans="4:5" ht="15.75">
      <c r="D36" s="267"/>
      <c r="E36" s="267"/>
    </row>
    <row r="37" spans="4:5" ht="15.75">
      <c r="D37" s="267"/>
      <c r="E37" s="267"/>
    </row>
    <row r="38" spans="4:5" ht="15.75">
      <c r="D38" s="267"/>
      <c r="E38" s="267"/>
    </row>
    <row r="39" spans="4:5" ht="15.75">
      <c r="D39" s="267"/>
      <c r="E39" s="267"/>
    </row>
    <row r="40" spans="4:5" ht="15.75">
      <c r="D40" s="267"/>
      <c r="E40" s="267"/>
    </row>
    <row r="41" spans="4:5" ht="15.75">
      <c r="D41" s="267"/>
      <c r="E41" s="267"/>
    </row>
    <row r="42" spans="4:5" ht="15.75">
      <c r="D42" s="267"/>
      <c r="E42" s="267"/>
    </row>
    <row r="43" spans="4:5" ht="15.75">
      <c r="D43" s="267"/>
      <c r="E43" s="267"/>
    </row>
    <row r="44" spans="4:5" ht="15.75">
      <c r="D44" s="267"/>
      <c r="E44" s="267"/>
    </row>
    <row r="45" spans="4:5" ht="15.75">
      <c r="D45" s="267"/>
      <c r="E45" s="267"/>
    </row>
    <row r="46" spans="4:5" ht="15.75">
      <c r="D46" s="267"/>
      <c r="E46" s="267"/>
    </row>
    <row r="47" spans="4:5" ht="15.75">
      <c r="D47" s="267"/>
      <c r="E47" s="267"/>
    </row>
    <row r="48" spans="4:5" ht="15.75">
      <c r="D48" s="267"/>
      <c r="E48" s="267"/>
    </row>
    <row r="49" spans="4:5" ht="15.75">
      <c r="D49" s="267"/>
      <c r="E49" s="267"/>
    </row>
    <row r="50" spans="4:5" ht="15.75">
      <c r="D50" s="267"/>
      <c r="E50" s="267"/>
    </row>
    <row r="51" spans="4:5" ht="15.75">
      <c r="D51" s="267"/>
      <c r="E51" s="267"/>
    </row>
    <row r="52" spans="4:5" ht="15.75">
      <c r="D52" s="267"/>
      <c r="E52" s="267"/>
    </row>
    <row r="53" spans="4:5" ht="15.75">
      <c r="D53" s="267"/>
      <c r="E53" s="267"/>
    </row>
    <row r="54" spans="4:5" ht="15.75">
      <c r="D54" s="267"/>
      <c r="E54" s="267"/>
    </row>
    <row r="55" spans="4:5" ht="15.75">
      <c r="D55" s="267"/>
      <c r="E55" s="267"/>
    </row>
    <row r="56" spans="4:5" ht="15.75">
      <c r="D56" s="267"/>
      <c r="E56" s="267"/>
    </row>
    <row r="57" spans="4:5" ht="15.75">
      <c r="D57" s="267"/>
      <c r="E57" s="267"/>
    </row>
    <row r="58" spans="4:5" ht="15.75">
      <c r="D58" s="267"/>
      <c r="E58" s="267"/>
    </row>
    <row r="59" spans="4:5" ht="15.75">
      <c r="D59" s="267"/>
      <c r="E59" s="267"/>
    </row>
    <row r="60" spans="4:5" ht="15.75">
      <c r="D60" s="267"/>
      <c r="E60" s="267"/>
    </row>
    <row r="61" spans="4:5" ht="15.75">
      <c r="D61" s="267"/>
      <c r="E61" s="267"/>
    </row>
    <row r="62" spans="4:5" ht="15.75">
      <c r="D62" s="267"/>
      <c r="E62" s="267"/>
    </row>
    <row r="63" spans="4:5" ht="15.75">
      <c r="D63" s="267"/>
      <c r="E63" s="267"/>
    </row>
    <row r="64" spans="4:5" ht="15.75">
      <c r="D64" s="267"/>
      <c r="E64" s="267"/>
    </row>
    <row r="65" spans="4:5" ht="15.75">
      <c r="D65" s="268"/>
      <c r="E65" s="268"/>
    </row>
  </sheetData>
  <mergeCells count="13">
    <mergeCell ref="H14:H15"/>
    <mergeCell ref="I14:I15"/>
    <mergeCell ref="J13:J15"/>
    <mergeCell ref="J12:K12"/>
    <mergeCell ref="K13:K15"/>
    <mergeCell ref="H13:I13"/>
    <mergeCell ref="B13:C15"/>
    <mergeCell ref="D13:E13"/>
    <mergeCell ref="F13:G13"/>
    <mergeCell ref="D14:D15"/>
    <mergeCell ref="E14:E15"/>
    <mergeCell ref="F14:F15"/>
    <mergeCell ref="G14:G15"/>
  </mergeCells>
  <phoneticPr fontId="0" type="noConversion"/>
  <pageMargins left="0.75" right="0.75" top="1" bottom="1" header="0.5" footer="0.5"/>
  <pageSetup paperSize="9" scale="7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57"/>
  <sheetViews>
    <sheetView showZeros="0" view="pageBreakPreview" zoomScale="85" zoomScaleNormal="75" zoomScaleSheetLayoutView="100" workbookViewId="0">
      <selection activeCell="B5" sqref="B5:L5"/>
    </sheetView>
  </sheetViews>
  <sheetFormatPr defaultRowHeight="12"/>
  <cols>
    <col min="1" max="1" width="2.7109375" customWidth="1"/>
    <col min="3" max="3" width="34.28515625" customWidth="1"/>
    <col min="11" max="11" width="0" hidden="1" customWidth="1"/>
    <col min="12" max="12" width="9.42578125" customWidth="1"/>
    <col min="36" max="36" width="11.85546875" customWidth="1"/>
    <col min="46" max="47" width="9.140625" style="427"/>
  </cols>
  <sheetData>
    <row r="1" spans="1:47" s="351" customFormat="1" ht="27" customHeight="1">
      <c r="A1" s="347"/>
      <c r="B1" s="348"/>
      <c r="C1" s="348"/>
      <c r="D1" s="349"/>
      <c r="E1" s="349"/>
      <c r="F1" s="349"/>
      <c r="G1" s="349"/>
      <c r="H1" s="349"/>
      <c r="I1" s="349"/>
      <c r="J1" s="349"/>
      <c r="K1" s="349"/>
      <c r="L1" s="349"/>
      <c r="M1" s="349"/>
      <c r="N1" s="349"/>
      <c r="O1" s="350"/>
      <c r="P1" s="350"/>
      <c r="AT1" s="356"/>
      <c r="AU1" s="356"/>
    </row>
    <row r="2" spans="1:47" s="351" customFormat="1" ht="18" customHeight="1">
      <c r="A2" s="352"/>
      <c r="B2" s="353"/>
      <c r="C2" s="353"/>
      <c r="D2" s="354"/>
      <c r="E2" s="355"/>
      <c r="F2" s="354"/>
      <c r="G2" s="354"/>
      <c r="H2" s="354"/>
      <c r="I2" s="354"/>
      <c r="J2" s="354"/>
      <c r="K2" s="354"/>
      <c r="L2" s="354"/>
      <c r="M2" s="354"/>
      <c r="N2" s="354"/>
      <c r="O2" s="354"/>
      <c r="P2" s="356"/>
      <c r="AT2" s="356"/>
      <c r="AU2" s="356"/>
    </row>
    <row r="3" spans="1:47" s="351" customFormat="1" ht="39.75" customHeight="1">
      <c r="A3" s="353"/>
      <c r="B3" s="448" t="s">
        <v>154</v>
      </c>
      <c r="C3" s="448"/>
      <c r="D3" s="448"/>
      <c r="E3" s="448"/>
      <c r="F3" s="448"/>
      <c r="G3" s="448"/>
      <c r="H3" s="448"/>
      <c r="I3" s="448"/>
      <c r="J3" s="448"/>
      <c r="K3" s="448"/>
      <c r="L3" s="448"/>
      <c r="M3" s="354"/>
      <c r="N3" s="354"/>
      <c r="O3" s="354"/>
      <c r="P3" s="357"/>
      <c r="AT3" s="356"/>
      <c r="AU3" s="356"/>
    </row>
    <row r="4" spans="1:47" s="351" customFormat="1" ht="38.25" customHeight="1">
      <c r="A4" s="353"/>
      <c r="B4" s="447" t="s">
        <v>203</v>
      </c>
      <c r="C4" s="447"/>
      <c r="D4" s="447"/>
      <c r="E4" s="447"/>
      <c r="F4" s="447"/>
      <c r="G4" s="447"/>
      <c r="H4" s="447"/>
      <c r="I4" s="447"/>
      <c r="J4" s="447"/>
      <c r="K4" s="447"/>
      <c r="L4" s="447"/>
      <c r="M4" s="354"/>
      <c r="N4" s="354"/>
      <c r="O4" s="354"/>
      <c r="P4" s="357"/>
      <c r="AT4" s="356"/>
      <c r="AU4" s="356"/>
    </row>
    <row r="5" spans="1:47" s="351" customFormat="1" ht="18" customHeight="1">
      <c r="A5" s="352"/>
      <c r="B5" s="446"/>
      <c r="C5" s="446"/>
      <c r="D5" s="446"/>
      <c r="E5" s="446"/>
      <c r="F5" s="446"/>
      <c r="G5" s="446"/>
      <c r="H5" s="446"/>
      <c r="I5" s="446"/>
      <c r="J5" s="446"/>
      <c r="K5" s="446"/>
      <c r="L5" s="446"/>
      <c r="M5" s="354"/>
      <c r="N5" s="354"/>
      <c r="O5" s="354"/>
      <c r="P5" s="357"/>
      <c r="AT5" s="356"/>
      <c r="AU5" s="356"/>
    </row>
    <row r="6" spans="1:47" s="351" customFormat="1" ht="18" customHeight="1">
      <c r="A6" s="358"/>
      <c r="B6" s="446" t="s">
        <v>191</v>
      </c>
      <c r="C6" s="446"/>
      <c r="D6" s="446"/>
      <c r="E6" s="446"/>
      <c r="F6" s="446"/>
      <c r="G6" s="446"/>
      <c r="H6" s="446"/>
      <c r="I6" s="446"/>
      <c r="J6" s="446"/>
      <c r="K6" s="446"/>
      <c r="L6" s="446"/>
      <c r="M6" s="354"/>
      <c r="N6" s="354"/>
      <c r="O6" s="354"/>
      <c r="P6" s="357"/>
      <c r="AT6" s="356"/>
      <c r="AU6" s="356"/>
    </row>
    <row r="7" spans="1:47" s="351" customFormat="1" ht="18" customHeight="1">
      <c r="A7" s="358"/>
      <c r="B7" s="446" t="s">
        <v>201</v>
      </c>
      <c r="C7" s="446"/>
      <c r="D7" s="446"/>
      <c r="E7" s="446"/>
      <c r="F7" s="446"/>
      <c r="G7" s="446"/>
      <c r="H7" s="446"/>
      <c r="I7" s="446"/>
      <c r="J7" s="446"/>
      <c r="K7" s="446"/>
      <c r="L7" s="446"/>
      <c r="M7" s="354"/>
      <c r="N7" s="354"/>
      <c r="O7" s="354"/>
      <c r="P7" s="357"/>
      <c r="AT7" s="356"/>
      <c r="AU7" s="356"/>
    </row>
    <row r="8" spans="1:47" s="351" customFormat="1" ht="18" customHeight="1">
      <c r="A8" s="358"/>
      <c r="B8" s="446" t="s">
        <v>198</v>
      </c>
      <c r="C8" s="446"/>
      <c r="D8" s="446"/>
      <c r="E8" s="446"/>
      <c r="F8" s="446"/>
      <c r="G8" s="446"/>
      <c r="H8" s="446"/>
      <c r="I8" s="446"/>
      <c r="J8" s="446"/>
      <c r="K8" s="446"/>
      <c r="L8" s="446"/>
      <c r="M8" s="354"/>
      <c r="N8" s="354"/>
      <c r="O8" s="354"/>
      <c r="P8" s="357"/>
      <c r="AT8" s="356"/>
      <c r="AU8" s="356"/>
    </row>
    <row r="9" spans="1:47" s="364" customFormat="1" ht="18" customHeight="1">
      <c r="A9" s="359"/>
      <c r="B9" s="360"/>
      <c r="C9" s="360"/>
      <c r="D9" s="361"/>
      <c r="E9" s="361"/>
      <c r="F9" s="361"/>
      <c r="G9" s="362"/>
      <c r="H9" s="362"/>
      <c r="I9" s="363"/>
      <c r="J9" s="361"/>
      <c r="K9" s="361"/>
      <c r="AT9" s="412"/>
      <c r="AU9" s="412"/>
    </row>
    <row r="10" spans="1:47" s="370" customFormat="1" ht="18" hidden="1" customHeight="1">
      <c r="A10" s="365"/>
      <c r="B10" s="366"/>
      <c r="C10" s="366"/>
      <c r="D10" s="367"/>
      <c r="E10" s="367"/>
      <c r="F10" s="367"/>
      <c r="G10" s="367"/>
      <c r="H10" s="368"/>
      <c r="I10" s="369"/>
      <c r="J10" s="369"/>
      <c r="K10" s="369"/>
      <c r="L10" s="364"/>
      <c r="M10" s="364"/>
      <c r="N10" s="364"/>
      <c r="R10" s="364"/>
      <c r="S10" s="364"/>
      <c r="T10" s="364"/>
      <c r="U10" s="364"/>
      <c r="V10" s="364"/>
      <c r="W10" s="364"/>
      <c r="X10" s="364"/>
      <c r="Y10" s="364"/>
      <c r="Z10" s="364"/>
      <c r="AA10" s="364"/>
      <c r="AB10" s="364"/>
      <c r="AC10" s="364"/>
      <c r="AT10" s="425"/>
      <c r="AU10" s="425"/>
    </row>
    <row r="11" spans="1:47" s="376" customFormat="1" ht="18" customHeight="1">
      <c r="A11" s="371"/>
      <c r="B11" s="372"/>
      <c r="C11" s="373"/>
      <c r="D11" s="374" t="str">
        <f>OUT_1!D11</f>
        <v>USD</v>
      </c>
      <c r="E11" s="374" t="str">
        <f>OUT_1!E11</f>
        <v>EUR</v>
      </c>
      <c r="F11" s="374" t="str">
        <f>OUT_1!F11</f>
        <v>JPY</v>
      </c>
      <c r="G11" s="374" t="str">
        <f>OUT_1!G11</f>
        <v>GBP</v>
      </c>
      <c r="H11" s="374" t="str">
        <f>OUT_1!H11</f>
        <v>CHF</v>
      </c>
      <c r="I11" s="374" t="str">
        <f>OUT_1!I11</f>
        <v>SEK</v>
      </c>
      <c r="J11" s="374" t="str">
        <f>OUT_1!J11</f>
        <v>ARS</v>
      </c>
      <c r="K11" s="374" t="str">
        <f>OUT_1!K11</f>
        <v>BGN</v>
      </c>
      <c r="L11" s="374" t="str">
        <f>OUT_1!L11</f>
        <v>BHD</v>
      </c>
      <c r="M11" s="374" t="str">
        <f>OUT_1!M11</f>
        <v>BRL</v>
      </c>
      <c r="N11" s="374" t="str">
        <f>OUT_1!N11</f>
        <v>CLP</v>
      </c>
      <c r="O11" s="374" t="str">
        <f>OUT_1!O11</f>
        <v>CNY</v>
      </c>
      <c r="P11" s="374" t="str">
        <f>OUT_1!P11</f>
        <v>COP</v>
      </c>
      <c r="Q11" s="374" t="str">
        <f>OUT_1!Q11</f>
        <v>CZK</v>
      </c>
      <c r="R11" s="374" t="str">
        <f>OUT_1!R11</f>
        <v>DKK</v>
      </c>
      <c r="S11" s="374" t="str">
        <f>OUT_1!S11</f>
        <v>EEK</v>
      </c>
      <c r="T11" s="374" t="str">
        <f>OUT_1!T11</f>
        <v>HKD</v>
      </c>
      <c r="U11" s="374" t="str">
        <f>OUT_1!U11</f>
        <v>HUF</v>
      </c>
      <c r="V11" s="374" t="str">
        <f>OUT_1!V11</f>
        <v>IDR</v>
      </c>
      <c r="W11" s="374" t="str">
        <f>OUT_1!W11</f>
        <v>ILS</v>
      </c>
      <c r="X11" s="374" t="str">
        <f>OUT_1!X11</f>
        <v>INR</v>
      </c>
      <c r="Y11" s="374" t="str">
        <f>OUT_1!Y11</f>
        <v>KRW</v>
      </c>
      <c r="Z11" s="374" t="str">
        <f>OUT_1!Z11</f>
        <v>LTL</v>
      </c>
      <c r="AA11" s="374" t="str">
        <f>OUT_1!AA11</f>
        <v>LVL</v>
      </c>
      <c r="AB11" s="374" t="str">
        <f>OUT_1!AB11</f>
        <v>MXN</v>
      </c>
      <c r="AC11" s="374" t="str">
        <f>OUT_1!AC11</f>
        <v>MYR</v>
      </c>
      <c r="AD11" s="374" t="str">
        <f>OUT_1!AD11</f>
        <v>NOK</v>
      </c>
      <c r="AE11" s="374" t="str">
        <f>OUT_1!AE11</f>
        <v>NZD</v>
      </c>
      <c r="AF11" s="374" t="str">
        <f>OUT_1!AF11</f>
        <v>PEN</v>
      </c>
      <c r="AG11" s="374" t="str">
        <f>OUT_1!AG11</f>
        <v>PHP</v>
      </c>
      <c r="AH11" s="374" t="str">
        <f>OUT_1!AH11</f>
        <v>PLN</v>
      </c>
      <c r="AI11" s="374" t="str">
        <f>OUT_1!AI11</f>
        <v>RON</v>
      </c>
      <c r="AJ11" s="374" t="str">
        <f>OUT_1!AJ11</f>
        <v>RUB</v>
      </c>
      <c r="AK11" s="374" t="str">
        <f>OUT_1!AK11</f>
        <v>SAR</v>
      </c>
      <c r="AL11" s="374" t="str">
        <f>OUT_1!AL11</f>
        <v>SGD</v>
      </c>
      <c r="AM11" s="374" t="str">
        <f>OUT_1!AM11</f>
        <v>SKK</v>
      </c>
      <c r="AN11" s="374" t="str">
        <f>OUT_1!AN11</f>
        <v>THB</v>
      </c>
      <c r="AO11" s="374" t="str">
        <f>OUT_1!AO11</f>
        <v>TRL</v>
      </c>
      <c r="AP11" s="374" t="str">
        <f>OUT_1!AP11</f>
        <v>TWD</v>
      </c>
      <c r="AQ11" s="374" t="str">
        <f>OUT_1!AQ11</f>
        <v>ZAR</v>
      </c>
      <c r="AR11" s="374" t="str">
        <f>OUT_1!AR11</f>
        <v>Other ²</v>
      </c>
      <c r="AS11" s="375" t="str">
        <f>OUT_1!AS11</f>
        <v>TOT</v>
      </c>
      <c r="AT11" s="426"/>
      <c r="AU11" s="426"/>
    </row>
    <row r="12" spans="1:47" s="376" customFormat="1" ht="27.95" customHeight="1">
      <c r="A12" s="377"/>
      <c r="B12" s="378" t="s">
        <v>156</v>
      </c>
      <c r="C12" s="379"/>
      <c r="D12" s="380"/>
      <c r="E12" s="381"/>
      <c r="F12" s="381"/>
      <c r="G12" s="381"/>
      <c r="H12" s="381"/>
      <c r="I12" s="381"/>
      <c r="J12" s="381"/>
      <c r="K12" s="381"/>
      <c r="L12" s="381"/>
      <c r="M12" s="428"/>
      <c r="N12" s="428"/>
      <c r="O12" s="428"/>
      <c r="P12" s="428"/>
      <c r="Q12" s="428"/>
      <c r="R12" s="428"/>
      <c r="S12" s="428"/>
      <c r="T12" s="428"/>
      <c r="U12" s="428"/>
      <c r="V12" s="428"/>
      <c r="W12" s="428"/>
      <c r="X12" s="428"/>
      <c r="Y12" s="428"/>
      <c r="Z12" s="428"/>
      <c r="AA12" s="428"/>
      <c r="AB12" s="428"/>
      <c r="AC12" s="428"/>
      <c r="AD12" s="428"/>
      <c r="AE12" s="428"/>
      <c r="AF12" s="428"/>
      <c r="AG12" s="428"/>
      <c r="AH12" s="428"/>
      <c r="AI12" s="428"/>
      <c r="AJ12" s="428"/>
      <c r="AK12" s="428"/>
      <c r="AL12" s="428"/>
      <c r="AM12" s="428"/>
      <c r="AN12" s="428"/>
      <c r="AO12" s="428"/>
      <c r="AP12" s="428"/>
      <c r="AQ12" s="428"/>
      <c r="AR12" s="428"/>
      <c r="AS12" s="428"/>
      <c r="AT12" s="384"/>
      <c r="AU12" s="384"/>
    </row>
    <row r="13" spans="1:47" s="376" customFormat="1" ht="18" customHeight="1">
      <c r="A13" s="382"/>
      <c r="B13" s="443" t="s">
        <v>197</v>
      </c>
      <c r="C13" s="444"/>
      <c r="D13" s="434"/>
      <c r="E13" s="434" t="s">
        <v>9</v>
      </c>
      <c r="F13" s="434"/>
      <c r="G13" s="434"/>
      <c r="H13" s="434"/>
      <c r="I13" s="434"/>
      <c r="J13" s="434"/>
      <c r="K13" s="434"/>
      <c r="L13" s="434"/>
      <c r="M13" s="435"/>
      <c r="N13" s="435"/>
      <c r="O13" s="435"/>
      <c r="P13" s="435"/>
      <c r="Q13" s="435"/>
      <c r="R13" s="435"/>
      <c r="S13" s="435"/>
      <c r="T13" s="435"/>
      <c r="U13" s="435"/>
      <c r="V13" s="435"/>
      <c r="W13" s="435"/>
      <c r="X13" s="435"/>
      <c r="Y13" s="435"/>
      <c r="Z13" s="435"/>
      <c r="AA13" s="435"/>
      <c r="AB13" s="435"/>
      <c r="AC13" s="435"/>
      <c r="AD13" s="435"/>
      <c r="AE13" s="435"/>
      <c r="AF13" s="435"/>
      <c r="AG13" s="435"/>
      <c r="AH13" s="435"/>
      <c r="AI13" s="435"/>
      <c r="AJ13" s="435"/>
      <c r="AK13" s="435"/>
      <c r="AL13" s="435"/>
      <c r="AM13" s="435"/>
      <c r="AN13" s="435"/>
      <c r="AO13" s="435"/>
      <c r="AP13" s="435"/>
      <c r="AQ13" s="435"/>
      <c r="AR13" s="435"/>
      <c r="AS13" s="435"/>
      <c r="AT13" s="384"/>
      <c r="AU13" s="384"/>
    </row>
    <row r="14" spans="1:47" s="376" customFormat="1" ht="18" customHeight="1">
      <c r="A14" s="382"/>
      <c r="B14" s="445"/>
      <c r="C14" s="442"/>
      <c r="D14" s="434"/>
      <c r="E14" s="434"/>
      <c r="F14" s="434"/>
      <c r="G14" s="434"/>
      <c r="H14" s="434"/>
      <c r="I14" s="434"/>
      <c r="J14" s="434"/>
      <c r="K14" s="434"/>
      <c r="L14" s="434"/>
      <c r="M14" s="435"/>
      <c r="N14" s="435"/>
      <c r="O14" s="435"/>
      <c r="P14" s="435"/>
      <c r="Q14" s="435"/>
      <c r="R14" s="435"/>
      <c r="S14" s="435"/>
      <c r="T14" s="435"/>
      <c r="U14" s="435"/>
      <c r="V14" s="435"/>
      <c r="W14" s="435"/>
      <c r="X14" s="435"/>
      <c r="Y14" s="435"/>
      <c r="Z14" s="435"/>
      <c r="AA14" s="435"/>
      <c r="AB14" s="435"/>
      <c r="AC14" s="435"/>
      <c r="AD14" s="435"/>
      <c r="AE14" s="435"/>
      <c r="AF14" s="435"/>
      <c r="AG14" s="435"/>
      <c r="AH14" s="435"/>
      <c r="AI14" s="435"/>
      <c r="AJ14" s="435"/>
      <c r="AK14" s="435"/>
      <c r="AL14" s="435"/>
      <c r="AM14" s="435"/>
      <c r="AN14" s="435"/>
      <c r="AO14" s="435"/>
      <c r="AP14" s="435"/>
      <c r="AQ14" s="435"/>
      <c r="AR14" s="435"/>
      <c r="AS14" s="435"/>
      <c r="AT14" s="384"/>
      <c r="AU14" s="384"/>
    </row>
    <row r="15" spans="1:47" s="376" customFormat="1" ht="18" customHeight="1">
      <c r="A15" s="385"/>
      <c r="B15" s="386" t="s">
        <v>157</v>
      </c>
      <c r="C15" s="386"/>
      <c r="D15" s="430">
        <f>OUT_1!D15</f>
        <v>27176.12480444002</v>
      </c>
      <c r="E15" s="430">
        <f>OUT_1!E15</f>
        <v>3190.7715450999999</v>
      </c>
      <c r="F15" s="430">
        <f>OUT_1!F15</f>
        <v>585.67674054000008</v>
      </c>
      <c r="G15" s="430">
        <f>OUT_1!G15</f>
        <v>450.54834222999995</v>
      </c>
      <c r="H15" s="430">
        <f>OUT_1!H15</f>
        <v>232.04870617</v>
      </c>
      <c r="I15" s="430">
        <f>OUT_1!I15</f>
        <v>157.40349835000001</v>
      </c>
      <c r="J15" s="430">
        <f>OUT_1!J15</f>
        <v>0</v>
      </c>
      <c r="K15" s="430">
        <f>OUT_1!K15</f>
        <v>0</v>
      </c>
      <c r="L15" s="430">
        <f>OUT_1!L15</f>
        <v>0</v>
      </c>
      <c r="M15" s="430">
        <f>OUT_1!M15</f>
        <v>0</v>
      </c>
      <c r="N15" s="430">
        <f>OUT_1!N15</f>
        <v>0</v>
      </c>
      <c r="O15" s="430">
        <f>OUT_1!O15</f>
        <v>0</v>
      </c>
      <c r="P15" s="430">
        <f>OUT_1!P15</f>
        <v>0</v>
      </c>
      <c r="Q15" s="430">
        <f>OUT_1!Q15</f>
        <v>0</v>
      </c>
      <c r="R15" s="430">
        <f>OUT_1!R15</f>
        <v>0</v>
      </c>
      <c r="S15" s="430">
        <f>OUT_1!S15</f>
        <v>0</v>
      </c>
      <c r="T15" s="430">
        <f>OUT_1!T15</f>
        <v>0</v>
      </c>
      <c r="U15" s="430">
        <f>OUT_1!U15</f>
        <v>0</v>
      </c>
      <c r="V15" s="430">
        <f>OUT_1!V15</f>
        <v>0</v>
      </c>
      <c r="W15" s="430">
        <f>OUT_1!W15</f>
        <v>0</v>
      </c>
      <c r="X15" s="430">
        <f>OUT_1!X15</f>
        <v>0</v>
      </c>
      <c r="Y15" s="430">
        <f>OUT_1!Y15</f>
        <v>0</v>
      </c>
      <c r="Z15" s="430">
        <f>OUT_1!Z15</f>
        <v>0</v>
      </c>
      <c r="AA15" s="430">
        <f>OUT_1!AA15</f>
        <v>0</v>
      </c>
      <c r="AB15" s="430">
        <f>OUT_1!AB15</f>
        <v>0</v>
      </c>
      <c r="AC15" s="430">
        <f>OUT_1!AC15</f>
        <v>0</v>
      </c>
      <c r="AD15" s="430">
        <f>OUT_1!AD15</f>
        <v>0.22075206</v>
      </c>
      <c r="AE15" s="430">
        <f>OUT_1!AE15</f>
        <v>80.573356400000009</v>
      </c>
      <c r="AF15" s="430">
        <f>OUT_1!AF15</f>
        <v>0</v>
      </c>
      <c r="AG15" s="430">
        <f>OUT_1!AG15</f>
        <v>0</v>
      </c>
      <c r="AH15" s="430">
        <f>OUT_1!AH15</f>
        <v>4.1265000000000001</v>
      </c>
      <c r="AI15" s="430">
        <f>OUT_1!AI15</f>
        <v>0</v>
      </c>
      <c r="AJ15" s="430">
        <f>OUT_1!AJ15</f>
        <v>27071.188457470042</v>
      </c>
      <c r="AK15" s="430">
        <f>OUT_1!AK15</f>
        <v>0</v>
      </c>
      <c r="AL15" s="430">
        <f>OUT_1!AL15</f>
        <v>68.937228270000006</v>
      </c>
      <c r="AM15" s="430">
        <f>OUT_1!AM15</f>
        <v>0</v>
      </c>
      <c r="AN15" s="430">
        <f>OUT_1!AN15</f>
        <v>0</v>
      </c>
      <c r="AO15" s="430">
        <f>OUT_1!AO15</f>
        <v>0</v>
      </c>
      <c r="AP15" s="430">
        <f>OUT_1!AP15</f>
        <v>0</v>
      </c>
      <c r="AQ15" s="430">
        <f>OUT_1!AQ15</f>
        <v>33.62970086</v>
      </c>
      <c r="AR15" s="430">
        <f>OUT_1!AR15</f>
        <v>590.77897569000004</v>
      </c>
      <c r="AS15" s="430">
        <f>OUT_1!AS15</f>
        <v>29821.014303790027</v>
      </c>
      <c r="AT15" s="384"/>
      <c r="AU15" s="384"/>
    </row>
    <row r="16" spans="1:47" s="384" customFormat="1" ht="18" customHeight="1">
      <c r="A16" s="389"/>
      <c r="B16" s="441" t="s">
        <v>158</v>
      </c>
      <c r="C16" s="442"/>
      <c r="D16" s="430">
        <f>OUT_1!D16</f>
        <v>98791.341902160333</v>
      </c>
      <c r="E16" s="430">
        <f>OUT_1!E16</f>
        <v>5954.5590643400019</v>
      </c>
      <c r="F16" s="430">
        <f>OUT_1!F16</f>
        <v>627.63178217999985</v>
      </c>
      <c r="G16" s="430">
        <f>OUT_1!G16</f>
        <v>635.13122545999988</v>
      </c>
      <c r="H16" s="430">
        <f>OUT_1!H16</f>
        <v>55.548144110000003</v>
      </c>
      <c r="I16" s="430">
        <f>OUT_1!I16</f>
        <v>5.8792369200000003</v>
      </c>
      <c r="J16" s="430">
        <f>OUT_1!J16</f>
        <v>0</v>
      </c>
      <c r="K16" s="430">
        <f>OUT_1!K16</f>
        <v>0</v>
      </c>
      <c r="L16" s="430">
        <f>OUT_1!L16</f>
        <v>0</v>
      </c>
      <c r="M16" s="430">
        <f>OUT_1!M16</f>
        <v>0</v>
      </c>
      <c r="N16" s="430">
        <f>OUT_1!N16</f>
        <v>0</v>
      </c>
      <c r="O16" s="430">
        <f>OUT_1!O16</f>
        <v>0</v>
      </c>
      <c r="P16" s="430">
        <f>OUT_1!P16</f>
        <v>0</v>
      </c>
      <c r="Q16" s="430">
        <f>OUT_1!Q16</f>
        <v>0</v>
      </c>
      <c r="R16" s="430">
        <f>OUT_1!R16</f>
        <v>0.22074196000000001</v>
      </c>
      <c r="S16" s="430">
        <f>OUT_1!S16</f>
        <v>0</v>
      </c>
      <c r="T16" s="430">
        <f>OUT_1!T16</f>
        <v>0</v>
      </c>
      <c r="U16" s="430">
        <f>OUT_1!U16</f>
        <v>0</v>
      </c>
      <c r="V16" s="430">
        <f>OUT_1!V16</f>
        <v>0</v>
      </c>
      <c r="W16" s="430">
        <f>OUT_1!W16</f>
        <v>0</v>
      </c>
      <c r="X16" s="430">
        <f>OUT_1!X16</f>
        <v>0</v>
      </c>
      <c r="Y16" s="430">
        <f>OUT_1!Y16</f>
        <v>0</v>
      </c>
      <c r="Z16" s="430">
        <f>OUT_1!Z16</f>
        <v>0</v>
      </c>
      <c r="AA16" s="430">
        <f>OUT_1!AA16</f>
        <v>22.739583369999998</v>
      </c>
      <c r="AB16" s="430">
        <f>OUT_1!AB16</f>
        <v>0</v>
      </c>
      <c r="AC16" s="430">
        <f>OUT_1!AC16</f>
        <v>0</v>
      </c>
      <c r="AD16" s="430">
        <f>OUT_1!AD16</f>
        <v>0</v>
      </c>
      <c r="AE16" s="430">
        <f>OUT_1!AE16</f>
        <v>0</v>
      </c>
      <c r="AF16" s="430">
        <f>OUT_1!AF16</f>
        <v>0</v>
      </c>
      <c r="AG16" s="430">
        <f>OUT_1!AG16</f>
        <v>0</v>
      </c>
      <c r="AH16" s="430">
        <f>OUT_1!AH16</f>
        <v>5.391</v>
      </c>
      <c r="AI16" s="430">
        <f>OUT_1!AI16</f>
        <v>0</v>
      </c>
      <c r="AJ16" s="430">
        <f>OUT_1!AJ16</f>
        <v>94590.823254880335</v>
      </c>
      <c r="AK16" s="430">
        <f>OUT_1!AK16</f>
        <v>0</v>
      </c>
      <c r="AL16" s="430">
        <f>OUT_1!AL16</f>
        <v>0</v>
      </c>
      <c r="AM16" s="430">
        <f>OUT_1!AM16</f>
        <v>0</v>
      </c>
      <c r="AN16" s="430">
        <f>OUT_1!AN16</f>
        <v>0</v>
      </c>
      <c r="AO16" s="430">
        <f>OUT_1!AO16</f>
        <v>0</v>
      </c>
      <c r="AP16" s="430">
        <f>OUT_1!AP16</f>
        <v>0</v>
      </c>
      <c r="AQ16" s="430">
        <f>OUT_1!AQ16</f>
        <v>0</v>
      </c>
      <c r="AR16" s="430">
        <f>OUT_1!AR16</f>
        <v>427.13020826999991</v>
      </c>
      <c r="AS16" s="430">
        <f>OUT_1!AS16</f>
        <v>100558.19807182535</v>
      </c>
    </row>
    <row r="17" spans="1:47" s="384" customFormat="1" ht="18" customHeight="1">
      <c r="A17" s="389"/>
      <c r="B17" s="386" t="s">
        <v>159</v>
      </c>
      <c r="C17" s="386"/>
      <c r="D17" s="430">
        <f>OUT_1!D17</f>
        <v>8157.1018551900015</v>
      </c>
      <c r="E17" s="430">
        <f>OUT_1!E17</f>
        <v>2980.2932760699978</v>
      </c>
      <c r="F17" s="430">
        <f>OUT_1!F17</f>
        <v>0.32599513000000002</v>
      </c>
      <c r="G17" s="430">
        <f>OUT_1!G17</f>
        <v>2.9358418199999994</v>
      </c>
      <c r="H17" s="430">
        <f>OUT_1!H17</f>
        <v>0</v>
      </c>
      <c r="I17" s="430">
        <f>OUT_1!I17</f>
        <v>8.2123706900000002</v>
      </c>
      <c r="J17" s="430">
        <f>OUT_1!J17</f>
        <v>0</v>
      </c>
      <c r="K17" s="430">
        <f>OUT_1!K17</f>
        <v>0</v>
      </c>
      <c r="L17" s="430">
        <f>OUT_1!L17</f>
        <v>0</v>
      </c>
      <c r="M17" s="430">
        <f>OUT_1!M17</f>
        <v>0</v>
      </c>
      <c r="N17" s="430">
        <f>OUT_1!N17</f>
        <v>0</v>
      </c>
      <c r="O17" s="430">
        <f>OUT_1!O17</f>
        <v>0</v>
      </c>
      <c r="P17" s="430">
        <f>OUT_1!P17</f>
        <v>0</v>
      </c>
      <c r="Q17" s="430">
        <f>OUT_1!Q17</f>
        <v>0</v>
      </c>
      <c r="R17" s="430">
        <f>OUT_1!R17</f>
        <v>0</v>
      </c>
      <c r="S17" s="430">
        <f>OUT_1!S17</f>
        <v>0</v>
      </c>
      <c r="T17" s="430">
        <f>OUT_1!T17</f>
        <v>0</v>
      </c>
      <c r="U17" s="430">
        <f>OUT_1!U17</f>
        <v>0</v>
      </c>
      <c r="V17" s="430">
        <f>OUT_1!V17</f>
        <v>0</v>
      </c>
      <c r="W17" s="430">
        <f>OUT_1!W17</f>
        <v>0</v>
      </c>
      <c r="X17" s="430">
        <f>OUT_1!X17</f>
        <v>0</v>
      </c>
      <c r="Y17" s="430">
        <f>OUT_1!Y17</f>
        <v>0</v>
      </c>
      <c r="Z17" s="430">
        <f>OUT_1!Z17</f>
        <v>0</v>
      </c>
      <c r="AA17" s="430">
        <f>OUT_1!AA17</f>
        <v>0</v>
      </c>
      <c r="AB17" s="430">
        <f>OUT_1!AB17</f>
        <v>0</v>
      </c>
      <c r="AC17" s="430">
        <f>OUT_1!AC17</f>
        <v>0</v>
      </c>
      <c r="AD17" s="430">
        <f>OUT_1!AD17</f>
        <v>0</v>
      </c>
      <c r="AE17" s="430">
        <f>OUT_1!AE17</f>
        <v>0</v>
      </c>
      <c r="AF17" s="430">
        <f>OUT_1!AF17</f>
        <v>0</v>
      </c>
      <c r="AG17" s="430">
        <f>OUT_1!AG17</f>
        <v>0</v>
      </c>
      <c r="AH17" s="430">
        <f>OUT_1!AH17</f>
        <v>16.008949819999998</v>
      </c>
      <c r="AI17" s="430">
        <f>OUT_1!AI17</f>
        <v>0</v>
      </c>
      <c r="AJ17" s="430">
        <f>OUT_1!AJ17</f>
        <v>10526.012500859999</v>
      </c>
      <c r="AK17" s="430">
        <f>OUT_1!AK17</f>
        <v>0</v>
      </c>
      <c r="AL17" s="430">
        <f>OUT_1!AL17</f>
        <v>0</v>
      </c>
      <c r="AM17" s="430">
        <f>OUT_1!AM17</f>
        <v>0</v>
      </c>
      <c r="AN17" s="430">
        <f>OUT_1!AN17</f>
        <v>0</v>
      </c>
      <c r="AO17" s="430">
        <f>OUT_1!AO17</f>
        <v>0</v>
      </c>
      <c r="AP17" s="430">
        <f>OUT_1!AP17</f>
        <v>0</v>
      </c>
      <c r="AQ17" s="430">
        <f>OUT_1!AQ17</f>
        <v>0</v>
      </c>
      <c r="AR17" s="430">
        <f>OUT_1!AR17</f>
        <v>0</v>
      </c>
      <c r="AS17" s="430">
        <f>OUT_1!AS17</f>
        <v>10845.44539479</v>
      </c>
    </row>
    <row r="18" spans="1:47" s="376" customFormat="1" ht="18" customHeight="1">
      <c r="A18" s="385"/>
      <c r="B18" s="386" t="s">
        <v>155</v>
      </c>
      <c r="C18" s="386"/>
      <c r="D18" s="430">
        <f>OUT_1!D18</f>
        <v>134124.56856179037</v>
      </c>
      <c r="E18" s="430">
        <f>OUT_1!E18</f>
        <v>12125.623885509998</v>
      </c>
      <c r="F18" s="430">
        <f>OUT_1!F18</f>
        <v>1213.6345178499998</v>
      </c>
      <c r="G18" s="430">
        <f>OUT_1!G18</f>
        <v>1088.6154095099998</v>
      </c>
      <c r="H18" s="430">
        <f>OUT_1!H18</f>
        <v>287.59685028000001</v>
      </c>
      <c r="I18" s="430">
        <f>OUT_1!I18</f>
        <v>171.49510596000002</v>
      </c>
      <c r="J18" s="430">
        <f>OUT_1!J18</f>
        <v>0</v>
      </c>
      <c r="K18" s="430">
        <f>OUT_1!K18</f>
        <v>0</v>
      </c>
      <c r="L18" s="430">
        <f>OUT_1!L18</f>
        <v>0</v>
      </c>
      <c r="M18" s="430">
        <f>OUT_1!M18</f>
        <v>0</v>
      </c>
      <c r="N18" s="430">
        <f>OUT_1!N18</f>
        <v>0</v>
      </c>
      <c r="O18" s="430">
        <f>OUT_1!O18</f>
        <v>0</v>
      </c>
      <c r="P18" s="430">
        <f>OUT_1!P18</f>
        <v>0</v>
      </c>
      <c r="Q18" s="430">
        <f>OUT_1!Q18</f>
        <v>0</v>
      </c>
      <c r="R18" s="430">
        <f>OUT_1!R18</f>
        <v>0.22074196000000001</v>
      </c>
      <c r="S18" s="430">
        <f>OUT_1!S18</f>
        <v>0</v>
      </c>
      <c r="T18" s="430">
        <f>OUT_1!T18</f>
        <v>0</v>
      </c>
      <c r="U18" s="430">
        <f>OUT_1!U18</f>
        <v>0</v>
      </c>
      <c r="V18" s="430">
        <f>OUT_1!V18</f>
        <v>0</v>
      </c>
      <c r="W18" s="430">
        <f>OUT_1!W18</f>
        <v>0</v>
      </c>
      <c r="X18" s="430">
        <f>OUT_1!X18</f>
        <v>0</v>
      </c>
      <c r="Y18" s="430">
        <f>OUT_1!Y18</f>
        <v>0</v>
      </c>
      <c r="Z18" s="430">
        <f>OUT_1!Z18</f>
        <v>0</v>
      </c>
      <c r="AA18" s="430">
        <f>OUT_1!AA18</f>
        <v>22.739583369999998</v>
      </c>
      <c r="AB18" s="430">
        <f>OUT_1!AB18</f>
        <v>0</v>
      </c>
      <c r="AC18" s="430">
        <f>OUT_1!AC18</f>
        <v>0</v>
      </c>
      <c r="AD18" s="430">
        <f>OUT_1!AD18</f>
        <v>0.22075206</v>
      </c>
      <c r="AE18" s="430">
        <f>OUT_1!AE18</f>
        <v>80.573356400000009</v>
      </c>
      <c r="AF18" s="430">
        <f>OUT_1!AF18</f>
        <v>0</v>
      </c>
      <c r="AG18" s="430">
        <f>OUT_1!AG18</f>
        <v>0</v>
      </c>
      <c r="AH18" s="430">
        <f>OUT_1!AH18</f>
        <v>25.526449819999996</v>
      </c>
      <c r="AI18" s="430">
        <f>OUT_1!AI18</f>
        <v>0</v>
      </c>
      <c r="AJ18" s="430">
        <f>OUT_1!AJ18</f>
        <v>132188.02421321036</v>
      </c>
      <c r="AK18" s="430">
        <f>OUT_1!AK18</f>
        <v>0</v>
      </c>
      <c r="AL18" s="430">
        <f>OUT_1!AL18</f>
        <v>68.937228270000006</v>
      </c>
      <c r="AM18" s="430">
        <f>OUT_1!AM18</f>
        <v>0</v>
      </c>
      <c r="AN18" s="430">
        <f>OUT_1!AN18</f>
        <v>0</v>
      </c>
      <c r="AO18" s="430">
        <f>OUT_1!AO18</f>
        <v>0</v>
      </c>
      <c r="AP18" s="430">
        <f>OUT_1!AP18</f>
        <v>0</v>
      </c>
      <c r="AQ18" s="430">
        <f>OUT_1!AQ18</f>
        <v>33.62970086</v>
      </c>
      <c r="AR18" s="430">
        <f>OUT_1!AR18</f>
        <v>1017.90918396</v>
      </c>
      <c r="AS18" s="430">
        <f>OUT_1!AS18</f>
        <v>141224.65777040538</v>
      </c>
      <c r="AT18" s="384"/>
      <c r="AU18" s="384"/>
    </row>
    <row r="19" spans="1:47" s="376" customFormat="1" ht="18" hidden="1" customHeight="1">
      <c r="A19" s="389"/>
      <c r="B19" s="386" t="s">
        <v>160</v>
      </c>
      <c r="C19" s="386"/>
      <c r="D19" s="436">
        <f t="shared" ref="D19:L19" si="0">D18</f>
        <v>134124.56856179037</v>
      </c>
      <c r="E19" s="436">
        <f t="shared" si="0"/>
        <v>12125.623885509998</v>
      </c>
      <c r="F19" s="436">
        <f t="shared" si="0"/>
        <v>1213.6345178499998</v>
      </c>
      <c r="G19" s="436">
        <f t="shared" si="0"/>
        <v>1088.6154095099998</v>
      </c>
      <c r="H19" s="436">
        <f t="shared" si="0"/>
        <v>287.59685028000001</v>
      </c>
      <c r="I19" s="436">
        <f t="shared" si="0"/>
        <v>171.49510596000002</v>
      </c>
      <c r="J19" s="436">
        <f t="shared" si="0"/>
        <v>0</v>
      </c>
      <c r="K19" s="436">
        <f t="shared" si="0"/>
        <v>0</v>
      </c>
      <c r="L19" s="436">
        <f t="shared" si="0"/>
        <v>0</v>
      </c>
      <c r="M19" s="435"/>
      <c r="N19" s="435"/>
      <c r="O19" s="435"/>
      <c r="P19" s="435"/>
      <c r="Q19" s="435"/>
      <c r="R19" s="435"/>
      <c r="S19" s="435"/>
      <c r="T19" s="435"/>
      <c r="U19" s="435"/>
      <c r="V19" s="435"/>
      <c r="W19" s="435"/>
      <c r="X19" s="435"/>
      <c r="Y19" s="435"/>
      <c r="Z19" s="435"/>
      <c r="AA19" s="435"/>
      <c r="AB19" s="435"/>
      <c r="AC19" s="435"/>
      <c r="AD19" s="435"/>
      <c r="AE19" s="435"/>
      <c r="AF19" s="435"/>
      <c r="AG19" s="435"/>
      <c r="AH19" s="435"/>
      <c r="AI19" s="435"/>
      <c r="AJ19" s="435"/>
      <c r="AK19" s="435"/>
      <c r="AL19" s="435"/>
      <c r="AM19" s="435"/>
      <c r="AN19" s="435"/>
      <c r="AO19" s="435"/>
      <c r="AP19" s="435"/>
      <c r="AQ19" s="435"/>
      <c r="AR19" s="435"/>
      <c r="AS19" s="435"/>
      <c r="AT19" s="384"/>
      <c r="AU19" s="384"/>
    </row>
    <row r="20" spans="1:47" s="376" customFormat="1" ht="18" customHeight="1">
      <c r="A20" s="389"/>
      <c r="B20" s="391"/>
      <c r="C20" s="391"/>
      <c r="D20" s="430"/>
      <c r="E20" s="430"/>
      <c r="F20" s="430"/>
      <c r="G20" s="430"/>
      <c r="H20" s="430"/>
      <c r="I20" s="430"/>
      <c r="J20" s="430"/>
      <c r="K20" s="430"/>
      <c r="L20" s="430"/>
      <c r="M20" s="435"/>
      <c r="N20" s="435"/>
      <c r="O20" s="435"/>
      <c r="P20" s="435"/>
      <c r="Q20" s="435"/>
      <c r="R20" s="435"/>
      <c r="S20" s="435"/>
      <c r="T20" s="435"/>
      <c r="U20" s="435"/>
      <c r="V20" s="435"/>
      <c r="W20" s="435"/>
      <c r="X20" s="435"/>
      <c r="Y20" s="435"/>
      <c r="Z20" s="435"/>
      <c r="AA20" s="435"/>
      <c r="AB20" s="435"/>
      <c r="AC20" s="435"/>
      <c r="AD20" s="435"/>
      <c r="AE20" s="435"/>
      <c r="AF20" s="435"/>
      <c r="AG20" s="435"/>
      <c r="AH20" s="435"/>
      <c r="AI20" s="435"/>
      <c r="AJ20" s="435"/>
      <c r="AK20" s="435"/>
      <c r="AL20" s="435"/>
      <c r="AM20" s="435"/>
      <c r="AN20" s="435"/>
      <c r="AO20" s="435"/>
      <c r="AP20" s="435"/>
      <c r="AQ20" s="435"/>
      <c r="AR20" s="435"/>
      <c r="AS20" s="435"/>
      <c r="AT20" s="384"/>
      <c r="AU20" s="384"/>
    </row>
    <row r="21" spans="1:47" s="376" customFormat="1" ht="18" hidden="1" customHeight="1">
      <c r="A21" s="382"/>
      <c r="B21" s="392" t="s">
        <v>161</v>
      </c>
      <c r="C21" s="393"/>
      <c r="D21" s="434"/>
      <c r="E21" s="434"/>
      <c r="F21" s="434"/>
      <c r="G21" s="434"/>
      <c r="H21" s="434"/>
      <c r="I21" s="434"/>
      <c r="J21" s="434"/>
      <c r="K21" s="434"/>
      <c r="L21" s="434"/>
      <c r="M21" s="435"/>
      <c r="N21" s="435"/>
      <c r="O21" s="435"/>
      <c r="P21" s="435"/>
      <c r="Q21" s="435"/>
      <c r="R21" s="435"/>
      <c r="S21" s="435"/>
      <c r="T21" s="435"/>
      <c r="U21" s="435"/>
      <c r="V21" s="435"/>
      <c r="W21" s="435"/>
      <c r="X21" s="435"/>
      <c r="Y21" s="435"/>
      <c r="Z21" s="435"/>
      <c r="AA21" s="435"/>
      <c r="AB21" s="435"/>
      <c r="AC21" s="435"/>
      <c r="AD21" s="435"/>
      <c r="AE21" s="435"/>
      <c r="AF21" s="435"/>
      <c r="AG21" s="435"/>
      <c r="AH21" s="435"/>
      <c r="AI21" s="435"/>
      <c r="AJ21" s="435"/>
      <c r="AK21" s="435"/>
      <c r="AL21" s="435"/>
      <c r="AM21" s="435"/>
      <c r="AN21" s="435"/>
      <c r="AO21" s="435"/>
      <c r="AP21" s="435"/>
      <c r="AQ21" s="435"/>
      <c r="AR21" s="435"/>
      <c r="AS21" s="435"/>
      <c r="AT21" s="384"/>
      <c r="AU21" s="384"/>
    </row>
    <row r="22" spans="1:47" s="376" customFormat="1" ht="18" hidden="1" customHeight="1">
      <c r="A22" s="385"/>
      <c r="B22" s="386" t="s">
        <v>162</v>
      </c>
      <c r="C22" s="386"/>
      <c r="D22" s="430" t="s">
        <v>163</v>
      </c>
      <c r="E22" s="430" t="s">
        <v>163</v>
      </c>
      <c r="F22" s="430" t="s">
        <v>163</v>
      </c>
      <c r="G22" s="430" t="s">
        <v>163</v>
      </c>
      <c r="H22" s="430" t="s">
        <v>163</v>
      </c>
      <c r="I22" s="430" t="s">
        <v>163</v>
      </c>
      <c r="J22" s="430" t="s">
        <v>163</v>
      </c>
      <c r="K22" s="430" t="s">
        <v>163</v>
      </c>
      <c r="L22" s="430" t="s">
        <v>163</v>
      </c>
      <c r="M22" s="435"/>
      <c r="N22" s="435"/>
      <c r="O22" s="435"/>
      <c r="P22" s="435"/>
      <c r="Q22" s="435"/>
      <c r="R22" s="435"/>
      <c r="S22" s="435"/>
      <c r="T22" s="435"/>
      <c r="U22" s="435"/>
      <c r="V22" s="435"/>
      <c r="W22" s="435"/>
      <c r="X22" s="435"/>
      <c r="Y22" s="435"/>
      <c r="Z22" s="435"/>
      <c r="AA22" s="435"/>
      <c r="AB22" s="435"/>
      <c r="AC22" s="435"/>
      <c r="AD22" s="435"/>
      <c r="AE22" s="435"/>
      <c r="AF22" s="435"/>
      <c r="AG22" s="435"/>
      <c r="AH22" s="435"/>
      <c r="AI22" s="435"/>
      <c r="AJ22" s="435"/>
      <c r="AK22" s="435"/>
      <c r="AL22" s="435"/>
      <c r="AM22" s="435"/>
      <c r="AN22" s="435"/>
      <c r="AO22" s="435"/>
      <c r="AP22" s="435"/>
      <c r="AQ22" s="435"/>
      <c r="AR22" s="435"/>
      <c r="AS22" s="435"/>
      <c r="AT22" s="384"/>
      <c r="AU22" s="384"/>
    </row>
    <row r="23" spans="1:47" s="376" customFormat="1" ht="18" hidden="1" customHeight="1">
      <c r="A23" s="389"/>
      <c r="B23" s="441" t="s">
        <v>164</v>
      </c>
      <c r="C23" s="442"/>
      <c r="D23" s="430" t="s">
        <v>163</v>
      </c>
      <c r="E23" s="430" t="s">
        <v>163</v>
      </c>
      <c r="F23" s="430" t="s">
        <v>163</v>
      </c>
      <c r="G23" s="430" t="s">
        <v>163</v>
      </c>
      <c r="H23" s="430" t="s">
        <v>163</v>
      </c>
      <c r="I23" s="430" t="s">
        <v>163</v>
      </c>
      <c r="J23" s="430" t="s">
        <v>163</v>
      </c>
      <c r="K23" s="430" t="s">
        <v>163</v>
      </c>
      <c r="L23" s="430" t="s">
        <v>163</v>
      </c>
      <c r="M23" s="435"/>
      <c r="N23" s="435"/>
      <c r="O23" s="435"/>
      <c r="P23" s="435"/>
      <c r="Q23" s="435"/>
      <c r="R23" s="435"/>
      <c r="S23" s="435"/>
      <c r="T23" s="435"/>
      <c r="U23" s="435"/>
      <c r="V23" s="435"/>
      <c r="W23" s="435"/>
      <c r="X23" s="435"/>
      <c r="Y23" s="435"/>
      <c r="Z23" s="435"/>
      <c r="AA23" s="435"/>
      <c r="AB23" s="435"/>
      <c r="AC23" s="435"/>
      <c r="AD23" s="435"/>
      <c r="AE23" s="435"/>
      <c r="AF23" s="435"/>
      <c r="AG23" s="435"/>
      <c r="AH23" s="435"/>
      <c r="AI23" s="435"/>
      <c r="AJ23" s="435"/>
      <c r="AK23" s="435"/>
      <c r="AL23" s="435"/>
      <c r="AM23" s="435"/>
      <c r="AN23" s="435"/>
      <c r="AO23" s="435"/>
      <c r="AP23" s="435"/>
      <c r="AQ23" s="435"/>
      <c r="AR23" s="435"/>
      <c r="AS23" s="435"/>
      <c r="AT23" s="384"/>
      <c r="AU23" s="384"/>
    </row>
    <row r="24" spans="1:47" s="376" customFormat="1" ht="18" hidden="1" customHeight="1">
      <c r="A24" s="389"/>
      <c r="B24" s="386" t="s">
        <v>165</v>
      </c>
      <c r="C24" s="386"/>
      <c r="D24" s="430" t="s">
        <v>163</v>
      </c>
      <c r="E24" s="430" t="s">
        <v>163</v>
      </c>
      <c r="F24" s="430" t="s">
        <v>163</v>
      </c>
      <c r="G24" s="430" t="s">
        <v>163</v>
      </c>
      <c r="H24" s="430" t="s">
        <v>163</v>
      </c>
      <c r="I24" s="430" t="s">
        <v>163</v>
      </c>
      <c r="J24" s="430" t="s">
        <v>163</v>
      </c>
      <c r="K24" s="430" t="s">
        <v>163</v>
      </c>
      <c r="L24" s="430" t="s">
        <v>163</v>
      </c>
      <c r="M24" s="435"/>
      <c r="N24" s="435"/>
      <c r="O24" s="435"/>
      <c r="P24" s="435"/>
      <c r="Q24" s="435"/>
      <c r="R24" s="435"/>
      <c r="S24" s="435"/>
      <c r="T24" s="435"/>
      <c r="U24" s="435"/>
      <c r="V24" s="435"/>
      <c r="W24" s="435"/>
      <c r="X24" s="435"/>
      <c r="Y24" s="435"/>
      <c r="Z24" s="435"/>
      <c r="AA24" s="435"/>
      <c r="AB24" s="435"/>
      <c r="AC24" s="435"/>
      <c r="AD24" s="435"/>
      <c r="AE24" s="435"/>
      <c r="AF24" s="435"/>
      <c r="AG24" s="435"/>
      <c r="AH24" s="435"/>
      <c r="AI24" s="435"/>
      <c r="AJ24" s="435"/>
      <c r="AK24" s="435"/>
      <c r="AL24" s="435"/>
      <c r="AM24" s="435"/>
      <c r="AN24" s="435"/>
      <c r="AO24" s="435"/>
      <c r="AP24" s="435"/>
      <c r="AQ24" s="435"/>
      <c r="AR24" s="435"/>
      <c r="AS24" s="435"/>
      <c r="AT24" s="384"/>
      <c r="AU24" s="384"/>
    </row>
    <row r="25" spans="1:47" s="376" customFormat="1" ht="18" hidden="1" customHeight="1">
      <c r="A25" s="385"/>
      <c r="B25" s="386" t="s">
        <v>155</v>
      </c>
      <c r="C25" s="386"/>
      <c r="D25" s="430" t="s">
        <v>163</v>
      </c>
      <c r="E25" s="430" t="s">
        <v>163</v>
      </c>
      <c r="F25" s="430" t="s">
        <v>163</v>
      </c>
      <c r="G25" s="430" t="s">
        <v>163</v>
      </c>
      <c r="H25" s="430" t="s">
        <v>163</v>
      </c>
      <c r="I25" s="430" t="s">
        <v>163</v>
      </c>
      <c r="J25" s="430" t="s">
        <v>163</v>
      </c>
      <c r="K25" s="430" t="s">
        <v>163</v>
      </c>
      <c r="L25" s="430" t="s">
        <v>163</v>
      </c>
      <c r="M25" s="435"/>
      <c r="N25" s="435"/>
      <c r="O25" s="435"/>
      <c r="P25" s="435"/>
      <c r="Q25" s="435"/>
      <c r="R25" s="435"/>
      <c r="S25" s="435"/>
      <c r="T25" s="435"/>
      <c r="U25" s="435"/>
      <c r="V25" s="435"/>
      <c r="W25" s="435"/>
      <c r="X25" s="435"/>
      <c r="Y25" s="435"/>
      <c r="Z25" s="435"/>
      <c r="AA25" s="435"/>
      <c r="AB25" s="435"/>
      <c r="AC25" s="435"/>
      <c r="AD25" s="435"/>
      <c r="AE25" s="435"/>
      <c r="AF25" s="435"/>
      <c r="AG25" s="435"/>
      <c r="AH25" s="435"/>
      <c r="AI25" s="435"/>
      <c r="AJ25" s="435"/>
      <c r="AK25" s="435"/>
      <c r="AL25" s="435"/>
      <c r="AM25" s="435"/>
      <c r="AN25" s="435"/>
      <c r="AO25" s="435"/>
      <c r="AP25" s="435"/>
      <c r="AQ25" s="435"/>
      <c r="AR25" s="435"/>
      <c r="AS25" s="435"/>
      <c r="AT25" s="384"/>
      <c r="AU25" s="384"/>
    </row>
    <row r="26" spans="1:47" s="384" customFormat="1" ht="18" hidden="1" customHeight="1">
      <c r="A26" s="382"/>
      <c r="B26" s="393"/>
      <c r="C26" s="393"/>
      <c r="D26" s="437"/>
      <c r="E26" s="437"/>
      <c r="F26" s="437"/>
      <c r="G26" s="437"/>
      <c r="H26" s="437"/>
      <c r="I26" s="437"/>
      <c r="J26" s="437"/>
      <c r="K26" s="437"/>
      <c r="L26" s="437"/>
      <c r="M26" s="435"/>
      <c r="N26" s="435"/>
      <c r="O26" s="435"/>
      <c r="P26" s="435"/>
      <c r="Q26" s="435"/>
      <c r="R26" s="435"/>
      <c r="S26" s="435"/>
      <c r="T26" s="435"/>
      <c r="U26" s="435"/>
      <c r="V26" s="435"/>
      <c r="W26" s="435"/>
      <c r="X26" s="435"/>
      <c r="Y26" s="435"/>
      <c r="Z26" s="435"/>
      <c r="AA26" s="435"/>
      <c r="AB26" s="435"/>
      <c r="AC26" s="435"/>
      <c r="AD26" s="435"/>
      <c r="AE26" s="435"/>
      <c r="AF26" s="435"/>
      <c r="AG26" s="435"/>
      <c r="AH26" s="435"/>
      <c r="AI26" s="435"/>
      <c r="AJ26" s="435"/>
      <c r="AK26" s="435"/>
      <c r="AL26" s="435"/>
      <c r="AM26" s="435"/>
      <c r="AN26" s="435"/>
      <c r="AO26" s="435"/>
      <c r="AP26" s="435"/>
      <c r="AQ26" s="435"/>
      <c r="AR26" s="435"/>
      <c r="AS26" s="435"/>
    </row>
    <row r="27" spans="1:47" s="384" customFormat="1" ht="18" customHeight="1">
      <c r="A27" s="394"/>
      <c r="B27" s="392" t="s">
        <v>166</v>
      </c>
      <c r="C27" s="393"/>
      <c r="D27" s="434"/>
      <c r="E27" s="434"/>
      <c r="F27" s="434"/>
      <c r="G27" s="434"/>
      <c r="H27" s="434"/>
      <c r="I27" s="434"/>
      <c r="J27" s="434"/>
      <c r="K27" s="434"/>
      <c r="L27" s="434"/>
      <c r="M27" s="435"/>
      <c r="N27" s="435"/>
      <c r="O27" s="435"/>
      <c r="P27" s="435"/>
      <c r="Q27" s="435"/>
      <c r="R27" s="435"/>
      <c r="S27" s="435"/>
      <c r="T27" s="435"/>
      <c r="U27" s="435"/>
      <c r="V27" s="435"/>
      <c r="W27" s="435"/>
      <c r="X27" s="435"/>
      <c r="Y27" s="435"/>
      <c r="Z27" s="435"/>
      <c r="AA27" s="435"/>
      <c r="AB27" s="435"/>
      <c r="AC27" s="435"/>
      <c r="AD27" s="435"/>
      <c r="AE27" s="435"/>
      <c r="AF27" s="435"/>
      <c r="AG27" s="435"/>
      <c r="AH27" s="435"/>
      <c r="AI27" s="435"/>
      <c r="AJ27" s="435"/>
      <c r="AK27" s="435"/>
      <c r="AL27" s="435"/>
      <c r="AM27" s="435"/>
      <c r="AN27" s="435"/>
      <c r="AO27" s="435"/>
      <c r="AP27" s="435"/>
      <c r="AQ27" s="435"/>
      <c r="AR27" s="435"/>
      <c r="AS27" s="435"/>
    </row>
    <row r="28" spans="1:47" s="384" customFormat="1" ht="18" customHeight="1">
      <c r="A28" s="394"/>
      <c r="B28" s="392" t="s">
        <v>167</v>
      </c>
      <c r="C28" s="393"/>
      <c r="D28" s="434"/>
      <c r="E28" s="434"/>
      <c r="F28" s="434"/>
      <c r="G28" s="434"/>
      <c r="H28" s="434"/>
      <c r="I28" s="434"/>
      <c r="J28" s="434"/>
      <c r="K28" s="434"/>
      <c r="L28" s="434"/>
      <c r="M28" s="435"/>
      <c r="N28" s="435"/>
      <c r="O28" s="435"/>
      <c r="P28" s="435"/>
      <c r="Q28" s="435"/>
      <c r="R28" s="435"/>
      <c r="S28" s="435"/>
      <c r="T28" s="435"/>
      <c r="U28" s="435"/>
      <c r="V28" s="435"/>
      <c r="W28" s="435"/>
      <c r="X28" s="435"/>
      <c r="Y28" s="435"/>
      <c r="Z28" s="435"/>
      <c r="AA28" s="435"/>
      <c r="AB28" s="435"/>
      <c r="AC28" s="435"/>
      <c r="AD28" s="435"/>
      <c r="AE28" s="435"/>
      <c r="AF28" s="435"/>
      <c r="AG28" s="435"/>
      <c r="AH28" s="435"/>
      <c r="AI28" s="435"/>
      <c r="AJ28" s="435"/>
      <c r="AK28" s="435"/>
      <c r="AL28" s="435"/>
      <c r="AM28" s="435"/>
      <c r="AN28" s="435"/>
      <c r="AO28" s="435"/>
      <c r="AP28" s="435"/>
      <c r="AQ28" s="435"/>
      <c r="AR28" s="435"/>
      <c r="AS28" s="435"/>
    </row>
    <row r="29" spans="1:47" s="376" customFormat="1" ht="18" customHeight="1">
      <c r="A29" s="394"/>
      <c r="B29" s="386" t="s">
        <v>157</v>
      </c>
      <c r="C29" s="386"/>
      <c r="D29" s="430">
        <f>OUT_1!D29</f>
        <v>1612.0282257300003</v>
      </c>
      <c r="E29" s="430">
        <f>OUT_1!E29</f>
        <v>61.263957779999998</v>
      </c>
      <c r="F29" s="430">
        <f>OUT_1!F29</f>
        <v>10.00943713</v>
      </c>
      <c r="G29" s="430">
        <f>OUT_1!G29</f>
        <v>210.94491179000002</v>
      </c>
      <c r="H29" s="430">
        <f>OUT_1!H29</f>
        <v>0</v>
      </c>
      <c r="I29" s="430">
        <f>OUT_1!I29</f>
        <v>0</v>
      </c>
      <c r="J29" s="430">
        <f>OUT_1!J29</f>
        <v>0</v>
      </c>
      <c r="K29" s="430">
        <f>OUT_1!K29</f>
        <v>0</v>
      </c>
      <c r="L29" s="430">
        <f>OUT_1!L29</f>
        <v>0</v>
      </c>
      <c r="M29" s="430">
        <f>OUT_1!M29</f>
        <v>0</v>
      </c>
      <c r="N29" s="430">
        <f>OUT_1!N29</f>
        <v>0</v>
      </c>
      <c r="O29" s="430">
        <f>OUT_1!O29</f>
        <v>0</v>
      </c>
      <c r="P29" s="430">
        <f>OUT_1!P29</f>
        <v>0</v>
      </c>
      <c r="Q29" s="430">
        <f>OUT_1!Q29</f>
        <v>0</v>
      </c>
      <c r="R29" s="430">
        <f>OUT_1!R29</f>
        <v>0</v>
      </c>
      <c r="S29" s="430">
        <f>OUT_1!S29</f>
        <v>0</v>
      </c>
      <c r="T29" s="430">
        <f>OUT_1!T29</f>
        <v>0</v>
      </c>
      <c r="U29" s="430">
        <f>OUT_1!U29</f>
        <v>0</v>
      </c>
      <c r="V29" s="430">
        <f>OUT_1!V29</f>
        <v>0</v>
      </c>
      <c r="W29" s="430">
        <f>OUT_1!W29</f>
        <v>0</v>
      </c>
      <c r="X29" s="430">
        <f>OUT_1!X29</f>
        <v>0</v>
      </c>
      <c r="Y29" s="430">
        <f>OUT_1!Y29</f>
        <v>0</v>
      </c>
      <c r="Z29" s="430">
        <f>OUT_1!Z29</f>
        <v>0</v>
      </c>
      <c r="AA29" s="430">
        <f>OUT_1!AA29</f>
        <v>0</v>
      </c>
      <c r="AB29" s="430">
        <f>OUT_1!AB29</f>
        <v>0</v>
      </c>
      <c r="AC29" s="430">
        <f>OUT_1!AC29</f>
        <v>0</v>
      </c>
      <c r="AD29" s="430">
        <f>OUT_1!AD29</f>
        <v>0</v>
      </c>
      <c r="AE29" s="430">
        <f>OUT_1!AE29</f>
        <v>0</v>
      </c>
      <c r="AF29" s="430">
        <f>OUT_1!AF29</f>
        <v>0</v>
      </c>
      <c r="AG29" s="430">
        <f>OUT_1!AG29</f>
        <v>0</v>
      </c>
      <c r="AH29" s="430">
        <f>OUT_1!AH29</f>
        <v>0</v>
      </c>
      <c r="AI29" s="430">
        <f>OUT_1!AI29</f>
        <v>0</v>
      </c>
      <c r="AJ29" s="430">
        <f>OUT_1!AJ29</f>
        <v>1360.0760651999999</v>
      </c>
      <c r="AK29" s="430">
        <f>OUT_1!AK29</f>
        <v>0</v>
      </c>
      <c r="AL29" s="430">
        <f>OUT_1!AL29</f>
        <v>0</v>
      </c>
      <c r="AM29" s="430">
        <f>OUT_1!AM29</f>
        <v>0</v>
      </c>
      <c r="AN29" s="430">
        <f>OUT_1!AN29</f>
        <v>0</v>
      </c>
      <c r="AO29" s="430">
        <f>OUT_1!AO29</f>
        <v>0</v>
      </c>
      <c r="AP29" s="430">
        <f>OUT_1!AP29</f>
        <v>0</v>
      </c>
      <c r="AQ29" s="430">
        <f>OUT_1!AQ29</f>
        <v>0</v>
      </c>
      <c r="AR29" s="430">
        <f>OUT_1!AR29</f>
        <v>92.261769389999998</v>
      </c>
      <c r="AS29" s="430">
        <f>OUT_1!AS29</f>
        <v>1673.2921835100001</v>
      </c>
      <c r="AT29" s="384"/>
      <c r="AU29" s="384"/>
    </row>
    <row r="30" spans="1:47" s="376" customFormat="1" ht="18" customHeight="1">
      <c r="A30" s="385"/>
      <c r="B30" s="441" t="s">
        <v>158</v>
      </c>
      <c r="C30" s="442"/>
      <c r="D30" s="430">
        <f>OUT_1!D30</f>
        <v>973.56338912000001</v>
      </c>
      <c r="E30" s="430">
        <f>OUT_1!E30</f>
        <v>124.79911308999999</v>
      </c>
      <c r="F30" s="430">
        <f>OUT_1!F30</f>
        <v>195.83335023999999</v>
      </c>
      <c r="G30" s="430">
        <f>OUT_1!G30</f>
        <v>195.83335023999999</v>
      </c>
      <c r="H30" s="430">
        <f>OUT_1!H30</f>
        <v>0</v>
      </c>
      <c r="I30" s="430">
        <f>OUT_1!I30</f>
        <v>0</v>
      </c>
      <c r="J30" s="430">
        <f>OUT_1!J30</f>
        <v>0</v>
      </c>
      <c r="K30" s="430">
        <f>OUT_1!K30</f>
        <v>0</v>
      </c>
      <c r="L30" s="430">
        <f>OUT_1!L30</f>
        <v>0</v>
      </c>
      <c r="M30" s="430">
        <f>OUT_1!M30</f>
        <v>0</v>
      </c>
      <c r="N30" s="430">
        <f>OUT_1!N30</f>
        <v>0</v>
      </c>
      <c r="O30" s="430">
        <f>OUT_1!O30</f>
        <v>0</v>
      </c>
      <c r="P30" s="430">
        <f>OUT_1!P30</f>
        <v>0</v>
      </c>
      <c r="Q30" s="430">
        <f>OUT_1!Q30</f>
        <v>0</v>
      </c>
      <c r="R30" s="430">
        <f>OUT_1!R30</f>
        <v>0</v>
      </c>
      <c r="S30" s="430">
        <f>OUT_1!S30</f>
        <v>0</v>
      </c>
      <c r="T30" s="430">
        <f>OUT_1!T30</f>
        <v>0</v>
      </c>
      <c r="U30" s="430">
        <f>OUT_1!U30</f>
        <v>0</v>
      </c>
      <c r="V30" s="430">
        <f>OUT_1!V30</f>
        <v>0</v>
      </c>
      <c r="W30" s="430">
        <f>OUT_1!W30</f>
        <v>0</v>
      </c>
      <c r="X30" s="430">
        <f>OUT_1!X30</f>
        <v>0</v>
      </c>
      <c r="Y30" s="430">
        <f>OUT_1!Y30</f>
        <v>0</v>
      </c>
      <c r="Z30" s="430">
        <f>OUT_1!Z30</f>
        <v>0</v>
      </c>
      <c r="AA30" s="430">
        <f>OUT_1!AA30</f>
        <v>0</v>
      </c>
      <c r="AB30" s="430">
        <f>OUT_1!AB30</f>
        <v>0</v>
      </c>
      <c r="AC30" s="430">
        <f>OUT_1!AC30</f>
        <v>0</v>
      </c>
      <c r="AD30" s="430">
        <f>OUT_1!AD30</f>
        <v>0</v>
      </c>
      <c r="AE30" s="430">
        <f>OUT_1!AE30</f>
        <v>0</v>
      </c>
      <c r="AF30" s="430">
        <f>OUT_1!AF30</f>
        <v>0</v>
      </c>
      <c r="AG30" s="430">
        <f>OUT_1!AG30</f>
        <v>0</v>
      </c>
      <c r="AH30" s="430">
        <f>OUT_1!AH30</f>
        <v>0</v>
      </c>
      <c r="AI30" s="430">
        <f>OUT_1!AI30</f>
        <v>0</v>
      </c>
      <c r="AJ30" s="430">
        <f>OUT_1!AJ30</f>
        <v>1013.4931380699999</v>
      </c>
      <c r="AK30" s="430">
        <f>OUT_1!AK30</f>
        <v>0</v>
      </c>
      <c r="AL30" s="430">
        <f>OUT_1!AL30</f>
        <v>0</v>
      </c>
      <c r="AM30" s="430">
        <f>OUT_1!AM30</f>
        <v>0</v>
      </c>
      <c r="AN30" s="430">
        <f>OUT_1!AN30</f>
        <v>0</v>
      </c>
      <c r="AO30" s="430">
        <f>OUT_1!AO30</f>
        <v>0</v>
      </c>
      <c r="AP30" s="430">
        <f>OUT_1!AP30</f>
        <v>0</v>
      </c>
      <c r="AQ30" s="430">
        <f>OUT_1!AQ30</f>
        <v>0</v>
      </c>
      <c r="AR30" s="430">
        <f>OUT_1!AR30</f>
        <v>84.869364140000002</v>
      </c>
      <c r="AS30" s="430">
        <f>OUT_1!AS30</f>
        <v>1294.1958524500001</v>
      </c>
      <c r="AT30" s="384"/>
      <c r="AU30" s="384"/>
    </row>
    <row r="31" spans="1:47" s="376" customFormat="1" ht="18" customHeight="1">
      <c r="A31" s="382"/>
      <c r="B31" s="386" t="s">
        <v>159</v>
      </c>
      <c r="C31" s="386"/>
      <c r="D31" s="430">
        <f>OUT_1!D31</f>
        <v>1139.8940928300001</v>
      </c>
      <c r="E31" s="430">
        <f>OUT_1!E31</f>
        <v>344.11226453</v>
      </c>
      <c r="F31" s="430">
        <f>OUT_1!F31</f>
        <v>20.058642020000004</v>
      </c>
      <c r="G31" s="430">
        <f>OUT_1!G31</f>
        <v>0</v>
      </c>
      <c r="H31" s="430">
        <f>OUT_1!H31</f>
        <v>0</v>
      </c>
      <c r="I31" s="430">
        <f>OUT_1!I31</f>
        <v>0</v>
      </c>
      <c r="J31" s="430">
        <f>OUT_1!J31</f>
        <v>0</v>
      </c>
      <c r="K31" s="430">
        <f>OUT_1!K31</f>
        <v>0</v>
      </c>
      <c r="L31" s="430">
        <f>OUT_1!L31</f>
        <v>0</v>
      </c>
      <c r="M31" s="430">
        <f>OUT_1!M31</f>
        <v>0</v>
      </c>
      <c r="N31" s="430">
        <f>OUT_1!N31</f>
        <v>0</v>
      </c>
      <c r="O31" s="430">
        <f>OUT_1!O31</f>
        <v>0</v>
      </c>
      <c r="P31" s="430">
        <f>OUT_1!P31</f>
        <v>0</v>
      </c>
      <c r="Q31" s="430">
        <f>OUT_1!Q31</f>
        <v>0</v>
      </c>
      <c r="R31" s="430">
        <f>OUT_1!R31</f>
        <v>0</v>
      </c>
      <c r="S31" s="430">
        <f>OUT_1!S31</f>
        <v>0</v>
      </c>
      <c r="T31" s="430">
        <f>OUT_1!T31</f>
        <v>0</v>
      </c>
      <c r="U31" s="430">
        <f>OUT_1!U31</f>
        <v>0</v>
      </c>
      <c r="V31" s="430">
        <f>OUT_1!V31</f>
        <v>0</v>
      </c>
      <c r="W31" s="430">
        <f>OUT_1!W31</f>
        <v>0</v>
      </c>
      <c r="X31" s="430">
        <f>OUT_1!X31</f>
        <v>0</v>
      </c>
      <c r="Y31" s="430">
        <f>OUT_1!Y31</f>
        <v>0</v>
      </c>
      <c r="Z31" s="430">
        <f>OUT_1!Z31</f>
        <v>0</v>
      </c>
      <c r="AA31" s="430">
        <f>OUT_1!AA31</f>
        <v>0</v>
      </c>
      <c r="AB31" s="430">
        <f>OUT_1!AB31</f>
        <v>0</v>
      </c>
      <c r="AC31" s="430">
        <f>OUT_1!AC31</f>
        <v>0</v>
      </c>
      <c r="AD31" s="430">
        <f>OUT_1!AD31</f>
        <v>0</v>
      </c>
      <c r="AE31" s="430">
        <f>OUT_1!AE31</f>
        <v>0</v>
      </c>
      <c r="AF31" s="430">
        <f>OUT_1!AF31</f>
        <v>0</v>
      </c>
      <c r="AG31" s="430">
        <f>OUT_1!AG31</f>
        <v>0</v>
      </c>
      <c r="AH31" s="430">
        <f>OUT_1!AH31</f>
        <v>0</v>
      </c>
      <c r="AI31" s="430">
        <f>OUT_1!AI31</f>
        <v>0</v>
      </c>
      <c r="AJ31" s="430">
        <f>OUT_1!AJ31</f>
        <v>1128.5887078000001</v>
      </c>
      <c r="AK31" s="430">
        <f>OUT_1!AK31</f>
        <v>0</v>
      </c>
      <c r="AL31" s="430">
        <f>OUT_1!AL31</f>
        <v>0</v>
      </c>
      <c r="AM31" s="430">
        <f>OUT_1!AM31</f>
        <v>0</v>
      </c>
      <c r="AN31" s="430">
        <f>OUT_1!AN31</f>
        <v>0</v>
      </c>
      <c r="AO31" s="430">
        <f>OUT_1!AO31</f>
        <v>0</v>
      </c>
      <c r="AP31" s="430">
        <f>OUT_1!AP31</f>
        <v>0</v>
      </c>
      <c r="AQ31" s="430">
        <f>OUT_1!AQ31</f>
        <v>0</v>
      </c>
      <c r="AR31" s="430">
        <f>OUT_1!AR31</f>
        <v>0</v>
      </c>
      <c r="AS31" s="430">
        <f>OUT_1!AS31</f>
        <v>1316.3268535900002</v>
      </c>
      <c r="AT31" s="384"/>
      <c r="AU31" s="384"/>
    </row>
    <row r="32" spans="1:47" s="384" customFormat="1" ht="18" customHeight="1">
      <c r="A32" s="394"/>
      <c r="B32" s="386" t="s">
        <v>155</v>
      </c>
      <c r="C32" s="386"/>
      <c r="D32" s="430">
        <f>OUT_1!D32</f>
        <v>3725.4857076799999</v>
      </c>
      <c r="E32" s="430">
        <f>OUT_1!E32</f>
        <v>530.17533539999999</v>
      </c>
      <c r="F32" s="430">
        <f>OUT_1!F32</f>
        <v>225.90142939</v>
      </c>
      <c r="G32" s="430">
        <f>OUT_1!G32</f>
        <v>406.77826203000001</v>
      </c>
      <c r="H32" s="430">
        <f>OUT_1!H32</f>
        <v>0</v>
      </c>
      <c r="I32" s="430">
        <f>OUT_1!I32</f>
        <v>0</v>
      </c>
      <c r="J32" s="430">
        <f>OUT_1!J32</f>
        <v>0</v>
      </c>
      <c r="K32" s="430">
        <f>OUT_1!K32</f>
        <v>0</v>
      </c>
      <c r="L32" s="430">
        <f>OUT_1!L32</f>
        <v>0</v>
      </c>
      <c r="M32" s="430">
        <f>OUT_1!M32</f>
        <v>0</v>
      </c>
      <c r="N32" s="430">
        <f>OUT_1!N32</f>
        <v>0</v>
      </c>
      <c r="O32" s="430">
        <f>OUT_1!O32</f>
        <v>0</v>
      </c>
      <c r="P32" s="430">
        <f>OUT_1!P32</f>
        <v>0</v>
      </c>
      <c r="Q32" s="430">
        <f>OUT_1!Q32</f>
        <v>0</v>
      </c>
      <c r="R32" s="430">
        <f>OUT_1!R32</f>
        <v>0</v>
      </c>
      <c r="S32" s="430">
        <f>OUT_1!S32</f>
        <v>0</v>
      </c>
      <c r="T32" s="430">
        <f>OUT_1!T32</f>
        <v>0</v>
      </c>
      <c r="U32" s="430">
        <f>OUT_1!U32</f>
        <v>0</v>
      </c>
      <c r="V32" s="430">
        <f>OUT_1!V32</f>
        <v>0</v>
      </c>
      <c r="W32" s="430">
        <f>OUT_1!W32</f>
        <v>0</v>
      </c>
      <c r="X32" s="430">
        <f>OUT_1!X32</f>
        <v>0</v>
      </c>
      <c r="Y32" s="430">
        <f>OUT_1!Y32</f>
        <v>0</v>
      </c>
      <c r="Z32" s="430">
        <f>OUT_1!Z32</f>
        <v>0</v>
      </c>
      <c r="AA32" s="430">
        <f>OUT_1!AA32</f>
        <v>0</v>
      </c>
      <c r="AB32" s="430">
        <f>OUT_1!AB32</f>
        <v>0</v>
      </c>
      <c r="AC32" s="430">
        <f>OUT_1!AC32</f>
        <v>0</v>
      </c>
      <c r="AD32" s="430">
        <f>OUT_1!AD32</f>
        <v>0</v>
      </c>
      <c r="AE32" s="430">
        <f>OUT_1!AE32</f>
        <v>0</v>
      </c>
      <c r="AF32" s="430">
        <f>OUT_1!AF32</f>
        <v>0</v>
      </c>
      <c r="AG32" s="430">
        <f>OUT_1!AG32</f>
        <v>0</v>
      </c>
      <c r="AH32" s="430">
        <f>OUT_1!AH32</f>
        <v>0</v>
      </c>
      <c r="AI32" s="430">
        <f>OUT_1!AI32</f>
        <v>0</v>
      </c>
      <c r="AJ32" s="430">
        <f>OUT_1!AJ32</f>
        <v>3502.15791107</v>
      </c>
      <c r="AK32" s="430">
        <f>OUT_1!AK32</f>
        <v>0</v>
      </c>
      <c r="AL32" s="430">
        <f>OUT_1!AL32</f>
        <v>0</v>
      </c>
      <c r="AM32" s="430">
        <f>OUT_1!AM32</f>
        <v>0</v>
      </c>
      <c r="AN32" s="430">
        <f>OUT_1!AN32</f>
        <v>0</v>
      </c>
      <c r="AO32" s="430">
        <f>OUT_1!AO32</f>
        <v>0</v>
      </c>
      <c r="AP32" s="430">
        <f>OUT_1!AP32</f>
        <v>0</v>
      </c>
      <c r="AQ32" s="430">
        <f>OUT_1!AQ32</f>
        <v>0</v>
      </c>
      <c r="AR32" s="430">
        <f>OUT_1!AR32</f>
        <v>177.13113353</v>
      </c>
      <c r="AS32" s="430">
        <f>OUT_1!AS32</f>
        <v>4283.8148895499999</v>
      </c>
    </row>
    <row r="33" spans="1:47" s="376" customFormat="1" ht="18" hidden="1" customHeight="1">
      <c r="A33" s="385"/>
      <c r="B33" s="386" t="s">
        <v>160</v>
      </c>
      <c r="C33" s="386"/>
      <c r="D33" s="436">
        <f t="shared" ref="D33:L33" si="1">D32</f>
        <v>3725.4857076799999</v>
      </c>
      <c r="E33" s="436">
        <f t="shared" si="1"/>
        <v>530.17533539999999</v>
      </c>
      <c r="F33" s="436">
        <f t="shared" si="1"/>
        <v>225.90142939</v>
      </c>
      <c r="G33" s="436">
        <f t="shared" si="1"/>
        <v>406.77826203000001</v>
      </c>
      <c r="H33" s="436">
        <f t="shared" si="1"/>
        <v>0</v>
      </c>
      <c r="I33" s="436">
        <f t="shared" si="1"/>
        <v>0</v>
      </c>
      <c r="J33" s="436">
        <f t="shared" si="1"/>
        <v>0</v>
      </c>
      <c r="K33" s="436">
        <f t="shared" si="1"/>
        <v>0</v>
      </c>
      <c r="L33" s="436">
        <f t="shared" si="1"/>
        <v>0</v>
      </c>
      <c r="M33" s="435"/>
      <c r="N33" s="435"/>
      <c r="O33" s="435"/>
      <c r="P33" s="435"/>
      <c r="Q33" s="435"/>
      <c r="R33" s="435"/>
      <c r="S33" s="435"/>
      <c r="T33" s="435"/>
      <c r="U33" s="435"/>
      <c r="V33" s="435"/>
      <c r="W33" s="435"/>
      <c r="X33" s="435"/>
      <c r="Y33" s="435"/>
      <c r="Z33" s="435"/>
      <c r="AA33" s="435"/>
      <c r="AB33" s="435"/>
      <c r="AC33" s="435"/>
      <c r="AD33" s="435"/>
      <c r="AE33" s="435"/>
      <c r="AF33" s="435"/>
      <c r="AG33" s="435"/>
      <c r="AH33" s="435"/>
      <c r="AI33" s="435"/>
      <c r="AJ33" s="435"/>
      <c r="AK33" s="435"/>
      <c r="AL33" s="435"/>
      <c r="AM33" s="435"/>
      <c r="AN33" s="435"/>
      <c r="AO33" s="435"/>
      <c r="AP33" s="435"/>
      <c r="AQ33" s="435"/>
      <c r="AR33" s="435"/>
      <c r="AS33" s="435"/>
      <c r="AT33" s="384"/>
      <c r="AU33" s="384"/>
    </row>
    <row r="34" spans="1:47" s="384" customFormat="1" ht="18" customHeight="1">
      <c r="A34" s="394"/>
      <c r="B34" s="395"/>
      <c r="C34" s="395"/>
      <c r="D34" s="430"/>
      <c r="E34" s="430"/>
      <c r="F34" s="430"/>
      <c r="G34" s="430"/>
      <c r="H34" s="430"/>
      <c r="I34" s="430"/>
      <c r="J34" s="430"/>
      <c r="K34" s="430"/>
      <c r="L34" s="430"/>
      <c r="M34" s="435"/>
      <c r="N34" s="435"/>
      <c r="O34" s="435"/>
      <c r="P34" s="435"/>
      <c r="Q34" s="435"/>
      <c r="R34" s="435"/>
      <c r="S34" s="435"/>
      <c r="T34" s="435"/>
      <c r="U34" s="435"/>
      <c r="V34" s="435"/>
      <c r="W34" s="435"/>
      <c r="X34" s="435"/>
      <c r="Y34" s="435"/>
      <c r="Z34" s="435"/>
      <c r="AA34" s="435"/>
      <c r="AB34" s="435"/>
      <c r="AC34" s="435"/>
      <c r="AD34" s="435"/>
      <c r="AE34" s="435"/>
      <c r="AF34" s="435"/>
      <c r="AG34" s="435"/>
      <c r="AH34" s="435"/>
      <c r="AI34" s="435"/>
      <c r="AJ34" s="435"/>
      <c r="AK34" s="435"/>
      <c r="AL34" s="435"/>
      <c r="AM34" s="435"/>
      <c r="AN34" s="435"/>
      <c r="AO34" s="435"/>
      <c r="AP34" s="435"/>
      <c r="AQ34" s="435"/>
      <c r="AR34" s="435"/>
      <c r="AS34" s="435"/>
    </row>
    <row r="35" spans="1:47" s="384" customFormat="1" ht="18" customHeight="1">
      <c r="A35" s="385"/>
      <c r="B35" s="392" t="s">
        <v>168</v>
      </c>
      <c r="C35" s="393"/>
      <c r="D35" s="434"/>
      <c r="E35" s="434"/>
      <c r="F35" s="434"/>
      <c r="G35" s="434"/>
      <c r="H35" s="434"/>
      <c r="I35" s="434"/>
      <c r="J35" s="434"/>
      <c r="K35" s="434"/>
      <c r="L35" s="434"/>
      <c r="M35" s="435"/>
      <c r="N35" s="435"/>
      <c r="O35" s="435"/>
      <c r="P35" s="435"/>
      <c r="Q35" s="435"/>
      <c r="R35" s="435"/>
      <c r="S35" s="435"/>
      <c r="T35" s="435"/>
      <c r="U35" s="435"/>
      <c r="V35" s="435"/>
      <c r="W35" s="435"/>
      <c r="X35" s="435"/>
      <c r="Y35" s="435"/>
      <c r="Z35" s="435"/>
      <c r="AA35" s="435"/>
      <c r="AB35" s="435"/>
      <c r="AC35" s="435"/>
      <c r="AD35" s="435"/>
      <c r="AE35" s="435"/>
      <c r="AF35" s="435"/>
      <c r="AG35" s="435"/>
      <c r="AH35" s="435"/>
      <c r="AI35" s="435"/>
      <c r="AJ35" s="435"/>
      <c r="AK35" s="435"/>
      <c r="AL35" s="435"/>
      <c r="AM35" s="435"/>
      <c r="AN35" s="435"/>
      <c r="AO35" s="435"/>
      <c r="AP35" s="435"/>
      <c r="AQ35" s="435"/>
      <c r="AR35" s="435"/>
      <c r="AS35" s="435"/>
    </row>
    <row r="36" spans="1:47" s="376" customFormat="1" ht="18" customHeight="1">
      <c r="A36" s="385"/>
      <c r="B36" s="386" t="s">
        <v>157</v>
      </c>
      <c r="C36" s="386"/>
      <c r="D36" s="430">
        <f>OUT_1!D36</f>
        <v>647.32608058999995</v>
      </c>
      <c r="E36" s="430">
        <f>OUT_1!E36</f>
        <v>102.72915454</v>
      </c>
      <c r="F36" s="430">
        <f>OUT_1!F36</f>
        <v>0</v>
      </c>
      <c r="G36" s="430">
        <f>OUT_1!G36</f>
        <v>0</v>
      </c>
      <c r="H36" s="430">
        <f>OUT_1!H36</f>
        <v>14.72446987</v>
      </c>
      <c r="I36" s="430">
        <f>OUT_1!I36</f>
        <v>0</v>
      </c>
      <c r="J36" s="430">
        <f>OUT_1!J36</f>
        <v>0</v>
      </c>
      <c r="K36" s="430">
        <f>OUT_1!K36</f>
        <v>0</v>
      </c>
      <c r="L36" s="430">
        <f>OUT_1!L36</f>
        <v>0</v>
      </c>
      <c r="M36" s="430">
        <f>OUT_1!M36</f>
        <v>0</v>
      </c>
      <c r="N36" s="430">
        <f>OUT_1!N36</f>
        <v>0</v>
      </c>
      <c r="O36" s="430">
        <f>OUT_1!O36</f>
        <v>0</v>
      </c>
      <c r="P36" s="430">
        <f>OUT_1!P36</f>
        <v>0</v>
      </c>
      <c r="Q36" s="430">
        <f>OUT_1!Q36</f>
        <v>0</v>
      </c>
      <c r="R36" s="430">
        <f>OUT_1!R36</f>
        <v>0</v>
      </c>
      <c r="S36" s="430">
        <f>OUT_1!S36</f>
        <v>0</v>
      </c>
      <c r="T36" s="430">
        <f>OUT_1!T36</f>
        <v>0</v>
      </c>
      <c r="U36" s="430">
        <f>OUT_1!U36</f>
        <v>0</v>
      </c>
      <c r="V36" s="430">
        <f>OUT_1!V36</f>
        <v>0</v>
      </c>
      <c r="W36" s="430">
        <f>OUT_1!W36</f>
        <v>0</v>
      </c>
      <c r="X36" s="430">
        <f>OUT_1!X36</f>
        <v>0</v>
      </c>
      <c r="Y36" s="430">
        <f>OUT_1!Y36</f>
        <v>0</v>
      </c>
      <c r="Z36" s="430">
        <f>OUT_1!Z36</f>
        <v>0</v>
      </c>
      <c r="AA36" s="430">
        <f>OUT_1!AA36</f>
        <v>0</v>
      </c>
      <c r="AB36" s="430">
        <f>OUT_1!AB36</f>
        <v>0</v>
      </c>
      <c r="AC36" s="430">
        <f>OUT_1!AC36</f>
        <v>0</v>
      </c>
      <c r="AD36" s="430">
        <f>OUT_1!AD36</f>
        <v>0</v>
      </c>
      <c r="AE36" s="430">
        <f>OUT_1!AE36</f>
        <v>0</v>
      </c>
      <c r="AF36" s="430">
        <f>OUT_1!AF36</f>
        <v>0</v>
      </c>
      <c r="AG36" s="430">
        <f>OUT_1!AG36</f>
        <v>0</v>
      </c>
      <c r="AH36" s="430">
        <f>OUT_1!AH36</f>
        <v>0</v>
      </c>
      <c r="AI36" s="430">
        <f>OUT_1!AI36</f>
        <v>0</v>
      </c>
      <c r="AJ36" s="430">
        <f>OUT_1!AJ36</f>
        <v>724.7039603999998</v>
      </c>
      <c r="AK36" s="430">
        <f>OUT_1!AK36</f>
        <v>0</v>
      </c>
      <c r="AL36" s="430">
        <f>OUT_1!AL36</f>
        <v>0</v>
      </c>
      <c r="AM36" s="430">
        <f>OUT_1!AM36</f>
        <v>0</v>
      </c>
      <c r="AN36" s="430">
        <f>OUT_1!AN36</f>
        <v>0</v>
      </c>
      <c r="AO36" s="430">
        <f>OUT_1!AO36</f>
        <v>0</v>
      </c>
      <c r="AP36" s="430">
        <f>OUT_1!AP36</f>
        <v>0</v>
      </c>
      <c r="AQ36" s="430">
        <f>OUT_1!AQ36</f>
        <v>0</v>
      </c>
      <c r="AR36" s="430">
        <f>OUT_1!AR36</f>
        <v>0</v>
      </c>
      <c r="AS36" s="430">
        <f>OUT_1!AS36</f>
        <v>744.7418326999998</v>
      </c>
      <c r="AT36" s="384"/>
      <c r="AU36" s="384"/>
    </row>
    <row r="37" spans="1:47" s="376" customFormat="1" ht="18" customHeight="1">
      <c r="A37" s="385"/>
      <c r="B37" s="441" t="s">
        <v>158</v>
      </c>
      <c r="C37" s="442"/>
      <c r="D37" s="430">
        <f>OUT_1!D37</f>
        <v>1469.31740668</v>
      </c>
      <c r="E37" s="430">
        <f>OUT_1!E37</f>
        <v>175.84809867000001</v>
      </c>
      <c r="F37" s="430">
        <f>OUT_1!F37</f>
        <v>0</v>
      </c>
      <c r="G37" s="430">
        <f>OUT_1!G37</f>
        <v>270.17840940000002</v>
      </c>
      <c r="H37" s="430">
        <f>OUT_1!H37</f>
        <v>0</v>
      </c>
      <c r="I37" s="430">
        <f>OUT_1!I37</f>
        <v>0</v>
      </c>
      <c r="J37" s="430">
        <f>OUT_1!J37</f>
        <v>0</v>
      </c>
      <c r="K37" s="430">
        <f>OUT_1!K37</f>
        <v>0</v>
      </c>
      <c r="L37" s="430">
        <f>OUT_1!L37</f>
        <v>0</v>
      </c>
      <c r="M37" s="430">
        <f>OUT_1!M37</f>
        <v>0</v>
      </c>
      <c r="N37" s="430">
        <f>OUT_1!N37</f>
        <v>0</v>
      </c>
      <c r="O37" s="430">
        <f>OUT_1!O37</f>
        <v>0</v>
      </c>
      <c r="P37" s="430">
        <f>OUT_1!P37</f>
        <v>0</v>
      </c>
      <c r="Q37" s="430">
        <f>OUT_1!Q37</f>
        <v>0</v>
      </c>
      <c r="R37" s="430">
        <f>OUT_1!R37</f>
        <v>0</v>
      </c>
      <c r="S37" s="430">
        <f>OUT_1!S37</f>
        <v>0</v>
      </c>
      <c r="T37" s="430">
        <f>OUT_1!T37</f>
        <v>0</v>
      </c>
      <c r="U37" s="430">
        <f>OUT_1!U37</f>
        <v>0</v>
      </c>
      <c r="V37" s="430">
        <f>OUT_1!V37</f>
        <v>0</v>
      </c>
      <c r="W37" s="430">
        <f>OUT_1!W37</f>
        <v>0</v>
      </c>
      <c r="X37" s="430">
        <f>OUT_1!X37</f>
        <v>0</v>
      </c>
      <c r="Y37" s="430">
        <f>OUT_1!Y37</f>
        <v>0</v>
      </c>
      <c r="Z37" s="430">
        <f>OUT_1!Z37</f>
        <v>0</v>
      </c>
      <c r="AA37" s="430">
        <f>OUT_1!AA37</f>
        <v>0</v>
      </c>
      <c r="AB37" s="430">
        <f>OUT_1!AB37</f>
        <v>0</v>
      </c>
      <c r="AC37" s="430">
        <f>OUT_1!AC37</f>
        <v>0</v>
      </c>
      <c r="AD37" s="430">
        <f>OUT_1!AD37</f>
        <v>0</v>
      </c>
      <c r="AE37" s="430">
        <f>OUT_1!AE37</f>
        <v>0</v>
      </c>
      <c r="AF37" s="430">
        <f>OUT_1!AF37</f>
        <v>0</v>
      </c>
      <c r="AG37" s="430">
        <f>OUT_1!AG37</f>
        <v>0</v>
      </c>
      <c r="AH37" s="430">
        <f>OUT_1!AH37</f>
        <v>0</v>
      </c>
      <c r="AI37" s="430">
        <f>OUT_1!AI37</f>
        <v>0</v>
      </c>
      <c r="AJ37" s="430">
        <f>OUT_1!AJ37</f>
        <v>1003.1732612300001</v>
      </c>
      <c r="AK37" s="430">
        <f>OUT_1!AK37</f>
        <v>0</v>
      </c>
      <c r="AL37" s="430">
        <f>OUT_1!AL37</f>
        <v>0</v>
      </c>
      <c r="AM37" s="430">
        <f>OUT_1!AM37</f>
        <v>0</v>
      </c>
      <c r="AN37" s="430">
        <f>OUT_1!AN37</f>
        <v>0</v>
      </c>
      <c r="AO37" s="430">
        <f>OUT_1!AO37</f>
        <v>0</v>
      </c>
      <c r="AP37" s="430">
        <f>OUT_1!AP37</f>
        <v>0</v>
      </c>
      <c r="AQ37" s="430">
        <f>OUT_1!AQ37</f>
        <v>0</v>
      </c>
      <c r="AR37" s="430">
        <f>OUT_1!AR37</f>
        <v>20.117637380000001</v>
      </c>
      <c r="AS37" s="430">
        <f>OUT_1!AS37</f>
        <v>1469.31740668</v>
      </c>
      <c r="AT37" s="384"/>
      <c r="AU37" s="384"/>
    </row>
    <row r="38" spans="1:47" s="376" customFormat="1" ht="18" customHeight="1">
      <c r="A38" s="382"/>
      <c r="B38" s="386" t="s">
        <v>159</v>
      </c>
      <c r="C38" s="386"/>
      <c r="D38" s="430">
        <f>OUT_1!D38</f>
        <v>640.07562389000009</v>
      </c>
      <c r="E38" s="430">
        <f>OUT_1!E38</f>
        <v>169.39707670999999</v>
      </c>
      <c r="F38" s="430">
        <f>OUT_1!F38</f>
        <v>0</v>
      </c>
      <c r="G38" s="430">
        <f>OUT_1!G38</f>
        <v>0</v>
      </c>
      <c r="H38" s="430">
        <f>OUT_1!H38</f>
        <v>0</v>
      </c>
      <c r="I38" s="430">
        <f>OUT_1!I38</f>
        <v>0</v>
      </c>
      <c r="J38" s="430">
        <f>OUT_1!J38</f>
        <v>0</v>
      </c>
      <c r="K38" s="430">
        <f>OUT_1!K38</f>
        <v>0</v>
      </c>
      <c r="L38" s="430">
        <f>OUT_1!L38</f>
        <v>0</v>
      </c>
      <c r="M38" s="430">
        <f>OUT_1!M38</f>
        <v>0</v>
      </c>
      <c r="N38" s="430">
        <f>OUT_1!N38</f>
        <v>0</v>
      </c>
      <c r="O38" s="430">
        <f>OUT_1!O38</f>
        <v>0</v>
      </c>
      <c r="P38" s="430">
        <f>OUT_1!P38</f>
        <v>0</v>
      </c>
      <c r="Q38" s="430">
        <f>OUT_1!Q38</f>
        <v>0</v>
      </c>
      <c r="R38" s="430">
        <f>OUT_1!R38</f>
        <v>0</v>
      </c>
      <c r="S38" s="430">
        <f>OUT_1!S38</f>
        <v>0</v>
      </c>
      <c r="T38" s="430">
        <f>OUT_1!T38</f>
        <v>0</v>
      </c>
      <c r="U38" s="430">
        <f>OUT_1!U38</f>
        <v>0</v>
      </c>
      <c r="V38" s="430">
        <f>OUT_1!V38</f>
        <v>0</v>
      </c>
      <c r="W38" s="430">
        <f>OUT_1!W38</f>
        <v>0</v>
      </c>
      <c r="X38" s="430">
        <f>OUT_1!X38</f>
        <v>0</v>
      </c>
      <c r="Y38" s="430">
        <f>OUT_1!Y38</f>
        <v>0</v>
      </c>
      <c r="Z38" s="430">
        <f>OUT_1!Z38</f>
        <v>0</v>
      </c>
      <c r="AA38" s="430">
        <f>OUT_1!AA38</f>
        <v>0</v>
      </c>
      <c r="AB38" s="430">
        <f>OUT_1!AB38</f>
        <v>0</v>
      </c>
      <c r="AC38" s="430">
        <f>OUT_1!AC38</f>
        <v>0</v>
      </c>
      <c r="AD38" s="430">
        <f>OUT_1!AD38</f>
        <v>0</v>
      </c>
      <c r="AE38" s="430">
        <f>OUT_1!AE38</f>
        <v>0</v>
      </c>
      <c r="AF38" s="430">
        <f>OUT_1!AF38</f>
        <v>0</v>
      </c>
      <c r="AG38" s="430">
        <f>OUT_1!AG38</f>
        <v>0</v>
      </c>
      <c r="AH38" s="430">
        <f>OUT_1!AH38</f>
        <v>0</v>
      </c>
      <c r="AI38" s="430">
        <f>OUT_1!AI38</f>
        <v>0</v>
      </c>
      <c r="AJ38" s="430">
        <f>OUT_1!AJ38</f>
        <v>809.47270060000005</v>
      </c>
      <c r="AK38" s="430">
        <f>OUT_1!AK38</f>
        <v>0</v>
      </c>
      <c r="AL38" s="430">
        <f>OUT_1!AL38</f>
        <v>0</v>
      </c>
      <c r="AM38" s="430">
        <f>OUT_1!AM38</f>
        <v>0</v>
      </c>
      <c r="AN38" s="430">
        <f>OUT_1!AN38</f>
        <v>0</v>
      </c>
      <c r="AO38" s="430">
        <f>OUT_1!AO38</f>
        <v>0</v>
      </c>
      <c r="AP38" s="430">
        <f>OUT_1!AP38</f>
        <v>0</v>
      </c>
      <c r="AQ38" s="430">
        <f>OUT_1!AQ38</f>
        <v>0</v>
      </c>
      <c r="AR38" s="430">
        <f>OUT_1!AR38</f>
        <v>0</v>
      </c>
      <c r="AS38" s="430">
        <f>OUT_1!AS38</f>
        <v>809.47270060000005</v>
      </c>
      <c r="AT38" s="384"/>
      <c r="AU38" s="384"/>
    </row>
    <row r="39" spans="1:47" s="376" customFormat="1" ht="18" customHeight="1">
      <c r="A39" s="385"/>
      <c r="B39" s="386" t="s">
        <v>155</v>
      </c>
      <c r="C39" s="386"/>
      <c r="D39" s="430">
        <f>OUT_1!D39</f>
        <v>2756.7191111600005</v>
      </c>
      <c r="E39" s="430">
        <f>OUT_1!E39</f>
        <v>447.97432991999995</v>
      </c>
      <c r="F39" s="430">
        <f>OUT_1!F39</f>
        <v>0</v>
      </c>
      <c r="G39" s="430">
        <f>OUT_1!G39</f>
        <v>270.17840940000002</v>
      </c>
      <c r="H39" s="430">
        <f>OUT_1!H39</f>
        <v>14.72446987</v>
      </c>
      <c r="I39" s="430">
        <f>OUT_1!I39</f>
        <v>0</v>
      </c>
      <c r="J39" s="430">
        <f>OUT_1!J39</f>
        <v>0</v>
      </c>
      <c r="K39" s="430">
        <f>OUT_1!K39</f>
        <v>0</v>
      </c>
      <c r="L39" s="430">
        <f>OUT_1!L39</f>
        <v>0</v>
      </c>
      <c r="M39" s="430">
        <f>OUT_1!M39</f>
        <v>0</v>
      </c>
      <c r="N39" s="430">
        <f>OUT_1!N39</f>
        <v>0</v>
      </c>
      <c r="O39" s="430">
        <f>OUT_1!O39</f>
        <v>0</v>
      </c>
      <c r="P39" s="430">
        <f>OUT_1!P39</f>
        <v>0</v>
      </c>
      <c r="Q39" s="430">
        <f>OUT_1!Q39</f>
        <v>0</v>
      </c>
      <c r="R39" s="430">
        <f>OUT_1!R39</f>
        <v>0</v>
      </c>
      <c r="S39" s="430">
        <f>OUT_1!S39</f>
        <v>0</v>
      </c>
      <c r="T39" s="430">
        <f>OUT_1!T39</f>
        <v>0</v>
      </c>
      <c r="U39" s="430">
        <f>OUT_1!U39</f>
        <v>0</v>
      </c>
      <c r="V39" s="430">
        <f>OUT_1!V39</f>
        <v>0</v>
      </c>
      <c r="W39" s="430">
        <f>OUT_1!W39</f>
        <v>0</v>
      </c>
      <c r="X39" s="430">
        <f>OUT_1!X39</f>
        <v>0</v>
      </c>
      <c r="Y39" s="430">
        <f>OUT_1!Y39</f>
        <v>0</v>
      </c>
      <c r="Z39" s="430">
        <f>OUT_1!Z39</f>
        <v>0</v>
      </c>
      <c r="AA39" s="430">
        <f>OUT_1!AA39</f>
        <v>0</v>
      </c>
      <c r="AB39" s="430">
        <f>OUT_1!AB39</f>
        <v>0</v>
      </c>
      <c r="AC39" s="430">
        <f>OUT_1!AC39</f>
        <v>0</v>
      </c>
      <c r="AD39" s="430">
        <f>OUT_1!AD39</f>
        <v>0</v>
      </c>
      <c r="AE39" s="430">
        <f>OUT_1!AE39</f>
        <v>0</v>
      </c>
      <c r="AF39" s="430">
        <f>OUT_1!AF39</f>
        <v>0</v>
      </c>
      <c r="AG39" s="430">
        <f>OUT_1!AG39</f>
        <v>0</v>
      </c>
      <c r="AH39" s="430">
        <f>OUT_1!AH39</f>
        <v>0</v>
      </c>
      <c r="AI39" s="430">
        <f>OUT_1!AI39</f>
        <v>0</v>
      </c>
      <c r="AJ39" s="430">
        <f>OUT_1!AJ39</f>
        <v>2537.3499222299997</v>
      </c>
      <c r="AK39" s="430">
        <f>OUT_1!AK39</f>
        <v>0</v>
      </c>
      <c r="AL39" s="430">
        <f>OUT_1!AL39</f>
        <v>0</v>
      </c>
      <c r="AM39" s="430">
        <f>OUT_1!AM39</f>
        <v>0</v>
      </c>
      <c r="AN39" s="430">
        <f>OUT_1!AN39</f>
        <v>0</v>
      </c>
      <c r="AO39" s="430">
        <f>OUT_1!AO39</f>
        <v>0</v>
      </c>
      <c r="AP39" s="430">
        <f>OUT_1!AP39</f>
        <v>0</v>
      </c>
      <c r="AQ39" s="430">
        <f>OUT_1!AQ39</f>
        <v>0</v>
      </c>
      <c r="AR39" s="430">
        <f>OUT_1!AR39</f>
        <v>20.117637380000001</v>
      </c>
      <c r="AS39" s="430">
        <f>OUT_1!AS39</f>
        <v>3023.5319399800001</v>
      </c>
      <c r="AT39" s="384"/>
      <c r="AU39" s="384"/>
    </row>
    <row r="40" spans="1:47" s="376" customFormat="1" ht="18" hidden="1" customHeight="1">
      <c r="A40" s="385"/>
      <c r="B40" s="386" t="s">
        <v>160</v>
      </c>
      <c r="C40" s="386"/>
      <c r="D40" s="430">
        <f>OUT_1!D40</f>
        <v>0</v>
      </c>
      <c r="E40" s="436">
        <f t="shared" ref="E40:L40" si="2">E39</f>
        <v>447.97432991999995</v>
      </c>
      <c r="F40" s="436">
        <f t="shared" si="2"/>
        <v>0</v>
      </c>
      <c r="G40" s="436">
        <f t="shared" si="2"/>
        <v>270.17840940000002</v>
      </c>
      <c r="H40" s="436">
        <f t="shared" si="2"/>
        <v>14.72446987</v>
      </c>
      <c r="I40" s="436">
        <f t="shared" si="2"/>
        <v>0</v>
      </c>
      <c r="J40" s="436">
        <f t="shared" si="2"/>
        <v>0</v>
      </c>
      <c r="K40" s="436">
        <f t="shared" si="2"/>
        <v>0</v>
      </c>
      <c r="L40" s="436">
        <f t="shared" si="2"/>
        <v>0</v>
      </c>
      <c r="M40" s="435"/>
      <c r="N40" s="435"/>
      <c r="O40" s="435"/>
      <c r="P40" s="435"/>
      <c r="Q40" s="435"/>
      <c r="R40" s="435"/>
      <c r="S40" s="435"/>
      <c r="T40" s="435"/>
      <c r="U40" s="435"/>
      <c r="V40" s="435"/>
      <c r="W40" s="435"/>
      <c r="X40" s="435"/>
      <c r="Y40" s="435"/>
      <c r="Z40" s="435"/>
      <c r="AA40" s="435"/>
      <c r="AB40" s="435"/>
      <c r="AC40" s="435"/>
      <c r="AD40" s="435"/>
      <c r="AE40" s="435"/>
      <c r="AF40" s="435"/>
      <c r="AG40" s="435"/>
      <c r="AH40" s="435"/>
      <c r="AI40" s="435"/>
      <c r="AJ40" s="435"/>
      <c r="AK40" s="435"/>
      <c r="AL40" s="435"/>
      <c r="AM40" s="435"/>
      <c r="AN40" s="435"/>
      <c r="AO40" s="435"/>
      <c r="AP40" s="435"/>
      <c r="AQ40" s="435"/>
      <c r="AR40" s="435"/>
      <c r="AS40" s="435"/>
      <c r="AT40" s="384"/>
      <c r="AU40" s="384"/>
    </row>
    <row r="41" spans="1:47" s="376" customFormat="1" ht="18" customHeight="1">
      <c r="A41" s="385"/>
      <c r="B41" s="386"/>
      <c r="C41" s="386"/>
      <c r="D41" s="430"/>
      <c r="E41" s="430"/>
      <c r="F41" s="430"/>
      <c r="G41" s="430"/>
      <c r="H41" s="430"/>
      <c r="I41" s="430"/>
      <c r="J41" s="430"/>
      <c r="K41" s="430"/>
      <c r="L41" s="430"/>
      <c r="M41" s="435"/>
      <c r="N41" s="435"/>
      <c r="O41" s="435"/>
      <c r="P41" s="435"/>
      <c r="Q41" s="435"/>
      <c r="R41" s="435"/>
      <c r="S41" s="435"/>
      <c r="T41" s="435"/>
      <c r="U41" s="435"/>
      <c r="V41" s="435"/>
      <c r="W41" s="435"/>
      <c r="X41" s="435"/>
      <c r="Y41" s="435"/>
      <c r="Z41" s="435"/>
      <c r="AA41" s="435"/>
      <c r="AB41" s="435"/>
      <c r="AC41" s="435"/>
      <c r="AD41" s="435"/>
      <c r="AE41" s="435"/>
      <c r="AF41" s="435"/>
      <c r="AG41" s="435"/>
      <c r="AH41" s="435"/>
      <c r="AI41" s="435"/>
      <c r="AJ41" s="435"/>
      <c r="AK41" s="435"/>
      <c r="AL41" s="435"/>
      <c r="AM41" s="435"/>
      <c r="AN41" s="435"/>
      <c r="AO41" s="435"/>
      <c r="AP41" s="435"/>
      <c r="AQ41" s="435"/>
      <c r="AR41" s="435"/>
      <c r="AS41" s="435"/>
      <c r="AT41" s="384"/>
      <c r="AU41" s="384"/>
    </row>
    <row r="42" spans="1:47" s="376" customFormat="1" ht="18" customHeight="1">
      <c r="A42" s="385"/>
      <c r="B42" s="386" t="s">
        <v>169</v>
      </c>
      <c r="C42" s="386"/>
      <c r="D42" s="430">
        <f t="shared" ref="D42:AS42" si="3">D39+D32</f>
        <v>6482.2048188400004</v>
      </c>
      <c r="E42" s="430">
        <f t="shared" si="3"/>
        <v>978.14966531999994</v>
      </c>
      <c r="F42" s="430">
        <f t="shared" si="3"/>
        <v>225.90142939</v>
      </c>
      <c r="G42" s="430">
        <f t="shared" si="3"/>
        <v>676.95667143000003</v>
      </c>
      <c r="H42" s="430">
        <f t="shared" si="3"/>
        <v>14.72446987</v>
      </c>
      <c r="I42" s="430">
        <f t="shared" si="3"/>
        <v>0</v>
      </c>
      <c r="J42" s="430">
        <f t="shared" si="3"/>
        <v>0</v>
      </c>
      <c r="K42" s="430">
        <f t="shared" si="3"/>
        <v>0</v>
      </c>
      <c r="L42" s="430">
        <f t="shared" si="3"/>
        <v>0</v>
      </c>
      <c r="M42" s="430">
        <f t="shared" si="3"/>
        <v>0</v>
      </c>
      <c r="N42" s="430">
        <f t="shared" si="3"/>
        <v>0</v>
      </c>
      <c r="O42" s="430">
        <f t="shared" si="3"/>
        <v>0</v>
      </c>
      <c r="P42" s="430">
        <f t="shared" si="3"/>
        <v>0</v>
      </c>
      <c r="Q42" s="430">
        <f t="shared" si="3"/>
        <v>0</v>
      </c>
      <c r="R42" s="430">
        <f t="shared" si="3"/>
        <v>0</v>
      </c>
      <c r="S42" s="430">
        <f t="shared" si="3"/>
        <v>0</v>
      </c>
      <c r="T42" s="430">
        <f t="shared" si="3"/>
        <v>0</v>
      </c>
      <c r="U42" s="430">
        <f t="shared" si="3"/>
        <v>0</v>
      </c>
      <c r="V42" s="430">
        <f t="shared" si="3"/>
        <v>0</v>
      </c>
      <c r="W42" s="430">
        <f t="shared" si="3"/>
        <v>0</v>
      </c>
      <c r="X42" s="430">
        <f t="shared" si="3"/>
        <v>0</v>
      </c>
      <c r="Y42" s="430">
        <f t="shared" si="3"/>
        <v>0</v>
      </c>
      <c r="Z42" s="430">
        <f t="shared" si="3"/>
        <v>0</v>
      </c>
      <c r="AA42" s="430">
        <f t="shared" si="3"/>
        <v>0</v>
      </c>
      <c r="AB42" s="430">
        <f t="shared" si="3"/>
        <v>0</v>
      </c>
      <c r="AC42" s="430">
        <f t="shared" si="3"/>
        <v>0</v>
      </c>
      <c r="AD42" s="430">
        <f t="shared" si="3"/>
        <v>0</v>
      </c>
      <c r="AE42" s="430">
        <f t="shared" si="3"/>
        <v>0</v>
      </c>
      <c r="AF42" s="430">
        <f t="shared" si="3"/>
        <v>0</v>
      </c>
      <c r="AG42" s="430">
        <f t="shared" si="3"/>
        <v>0</v>
      </c>
      <c r="AH42" s="430">
        <f t="shared" si="3"/>
        <v>0</v>
      </c>
      <c r="AI42" s="430">
        <f t="shared" si="3"/>
        <v>0</v>
      </c>
      <c r="AJ42" s="430">
        <f t="shared" si="3"/>
        <v>6039.5078333000001</v>
      </c>
      <c r="AK42" s="430">
        <f t="shared" si="3"/>
        <v>0</v>
      </c>
      <c r="AL42" s="430">
        <f t="shared" si="3"/>
        <v>0</v>
      </c>
      <c r="AM42" s="430">
        <f t="shared" si="3"/>
        <v>0</v>
      </c>
      <c r="AN42" s="430">
        <f t="shared" si="3"/>
        <v>0</v>
      </c>
      <c r="AO42" s="430">
        <f t="shared" si="3"/>
        <v>0</v>
      </c>
      <c r="AP42" s="430">
        <f t="shared" si="3"/>
        <v>0</v>
      </c>
      <c r="AQ42" s="430">
        <f t="shared" si="3"/>
        <v>0</v>
      </c>
      <c r="AR42" s="430">
        <f t="shared" si="3"/>
        <v>197.24877090999999</v>
      </c>
      <c r="AS42" s="430">
        <f t="shared" si="3"/>
        <v>7307.3468295299999</v>
      </c>
      <c r="AT42" s="384"/>
      <c r="AU42" s="384"/>
    </row>
    <row r="43" spans="1:47" s="376" customFormat="1" ht="18" customHeight="1">
      <c r="A43" s="385"/>
      <c r="B43" s="386"/>
      <c r="C43" s="386"/>
      <c r="D43" s="430"/>
      <c r="E43" s="430"/>
      <c r="F43" s="430"/>
      <c r="G43" s="430"/>
      <c r="H43" s="430"/>
      <c r="I43" s="430"/>
      <c r="J43" s="430"/>
      <c r="K43" s="430"/>
      <c r="L43" s="430"/>
      <c r="M43" s="435"/>
      <c r="N43" s="435"/>
      <c r="O43" s="435"/>
      <c r="P43" s="435"/>
      <c r="Q43" s="435"/>
      <c r="R43" s="435"/>
      <c r="S43" s="435"/>
      <c r="T43" s="435"/>
      <c r="U43" s="435"/>
      <c r="V43" s="435"/>
      <c r="W43" s="435"/>
      <c r="X43" s="435"/>
      <c r="Y43" s="435"/>
      <c r="Z43" s="435"/>
      <c r="AA43" s="435"/>
      <c r="AB43" s="435"/>
      <c r="AC43" s="435"/>
      <c r="AD43" s="435"/>
      <c r="AE43" s="435"/>
      <c r="AF43" s="435"/>
      <c r="AG43" s="435"/>
      <c r="AH43" s="435"/>
      <c r="AI43" s="435"/>
      <c r="AJ43" s="435"/>
      <c r="AK43" s="435"/>
      <c r="AL43" s="435"/>
      <c r="AM43" s="435"/>
      <c r="AN43" s="435"/>
      <c r="AO43" s="435"/>
      <c r="AP43" s="435"/>
      <c r="AQ43" s="435"/>
      <c r="AR43" s="435"/>
      <c r="AS43" s="435"/>
      <c r="AT43" s="384"/>
      <c r="AU43" s="384"/>
    </row>
    <row r="44" spans="1:47" s="376" customFormat="1" ht="18" hidden="1" customHeight="1">
      <c r="A44" s="394"/>
      <c r="B44" s="396" t="s">
        <v>170</v>
      </c>
      <c r="C44" s="392"/>
      <c r="D44" s="436"/>
      <c r="E44" s="436"/>
      <c r="F44" s="436"/>
      <c r="G44" s="436"/>
      <c r="H44" s="436"/>
      <c r="I44" s="436"/>
      <c r="J44" s="436"/>
      <c r="K44" s="436"/>
      <c r="L44" s="430" t="s">
        <v>163</v>
      </c>
      <c r="M44" s="435"/>
      <c r="N44" s="435"/>
      <c r="O44" s="435"/>
      <c r="P44" s="435"/>
      <c r="Q44" s="435"/>
      <c r="R44" s="435"/>
      <c r="S44" s="435"/>
      <c r="T44" s="435"/>
      <c r="U44" s="435"/>
      <c r="V44" s="435"/>
      <c r="W44" s="435"/>
      <c r="X44" s="435"/>
      <c r="Y44" s="435"/>
      <c r="Z44" s="435"/>
      <c r="AA44" s="435"/>
      <c r="AB44" s="435"/>
      <c r="AC44" s="435"/>
      <c r="AD44" s="435"/>
      <c r="AE44" s="435"/>
      <c r="AF44" s="435"/>
      <c r="AG44" s="435"/>
      <c r="AH44" s="435"/>
      <c r="AI44" s="435"/>
      <c r="AJ44" s="435"/>
      <c r="AK44" s="435"/>
      <c r="AL44" s="435"/>
      <c r="AM44" s="435"/>
      <c r="AN44" s="435"/>
      <c r="AO44" s="435"/>
      <c r="AP44" s="435"/>
      <c r="AQ44" s="435"/>
      <c r="AR44" s="435"/>
      <c r="AS44" s="435"/>
      <c r="AT44" s="384"/>
      <c r="AU44" s="384"/>
    </row>
    <row r="45" spans="1:47" s="376" customFormat="1" ht="18" customHeight="1">
      <c r="A45" s="385"/>
      <c r="B45" s="386"/>
      <c r="C45" s="386"/>
      <c r="D45" s="437"/>
      <c r="E45" s="437"/>
      <c r="F45" s="437"/>
      <c r="G45" s="437"/>
      <c r="H45" s="437"/>
      <c r="I45" s="437"/>
      <c r="J45" s="437"/>
      <c r="K45" s="437"/>
      <c r="L45" s="430"/>
      <c r="M45" s="435"/>
      <c r="N45" s="435"/>
      <c r="O45" s="435"/>
      <c r="P45" s="435"/>
      <c r="Q45" s="435"/>
      <c r="R45" s="435"/>
      <c r="S45" s="435"/>
      <c r="T45" s="435"/>
      <c r="U45" s="435"/>
      <c r="V45" s="435"/>
      <c r="W45" s="435"/>
      <c r="X45" s="435"/>
      <c r="Y45" s="435"/>
      <c r="Z45" s="435"/>
      <c r="AA45" s="435"/>
      <c r="AB45" s="435"/>
      <c r="AC45" s="435"/>
      <c r="AD45" s="435"/>
      <c r="AE45" s="435"/>
      <c r="AF45" s="435"/>
      <c r="AG45" s="435"/>
      <c r="AH45" s="435"/>
      <c r="AI45" s="435"/>
      <c r="AJ45" s="435"/>
      <c r="AK45" s="435"/>
      <c r="AL45" s="435"/>
      <c r="AM45" s="435"/>
      <c r="AN45" s="435"/>
      <c r="AO45" s="435"/>
      <c r="AP45" s="435"/>
      <c r="AQ45" s="435"/>
      <c r="AR45" s="435"/>
      <c r="AS45" s="435"/>
      <c r="AT45" s="384"/>
      <c r="AU45" s="384"/>
    </row>
    <row r="46" spans="1:47" s="376" customFormat="1" ht="18" hidden="1" customHeight="1">
      <c r="A46" s="385"/>
      <c r="B46" s="392" t="s">
        <v>171</v>
      </c>
      <c r="C46" s="392"/>
      <c r="D46" s="430"/>
      <c r="E46" s="430"/>
      <c r="F46" s="430"/>
      <c r="G46" s="430"/>
      <c r="H46" s="430"/>
      <c r="I46" s="430"/>
      <c r="J46" s="430"/>
      <c r="K46" s="430"/>
      <c r="L46" s="430"/>
      <c r="M46" s="435"/>
      <c r="N46" s="435"/>
      <c r="O46" s="435"/>
      <c r="P46" s="435"/>
      <c r="Q46" s="435"/>
      <c r="R46" s="435"/>
      <c r="S46" s="435"/>
      <c r="T46" s="435"/>
      <c r="U46" s="435"/>
      <c r="V46" s="435"/>
      <c r="W46" s="435"/>
      <c r="X46" s="435"/>
      <c r="Y46" s="435"/>
      <c r="Z46" s="435"/>
      <c r="AA46" s="435"/>
      <c r="AB46" s="435"/>
      <c r="AC46" s="435"/>
      <c r="AD46" s="435"/>
      <c r="AE46" s="435"/>
      <c r="AF46" s="435"/>
      <c r="AG46" s="435"/>
      <c r="AH46" s="435"/>
      <c r="AI46" s="435"/>
      <c r="AJ46" s="435"/>
      <c r="AK46" s="435"/>
      <c r="AL46" s="435"/>
      <c r="AM46" s="435"/>
      <c r="AN46" s="435"/>
      <c r="AO46" s="435"/>
      <c r="AP46" s="435"/>
      <c r="AQ46" s="435"/>
      <c r="AR46" s="435"/>
      <c r="AS46" s="435"/>
      <c r="AT46" s="384"/>
      <c r="AU46" s="384"/>
    </row>
    <row r="47" spans="1:47" s="376" customFormat="1" ht="18" customHeight="1">
      <c r="A47" s="398"/>
      <c r="B47" s="399" t="s">
        <v>171</v>
      </c>
      <c r="C47" s="400"/>
      <c r="D47" s="431">
        <f t="shared" ref="D47:AS47" si="4">D42+D18</f>
        <v>140606.77338063036</v>
      </c>
      <c r="E47" s="431">
        <f t="shared" si="4"/>
        <v>13103.773550829997</v>
      </c>
      <c r="F47" s="431">
        <f t="shared" si="4"/>
        <v>1439.5359472399998</v>
      </c>
      <c r="G47" s="431">
        <f t="shared" si="4"/>
        <v>1765.57208094</v>
      </c>
      <c r="H47" s="431">
        <f t="shared" si="4"/>
        <v>302.32132015000002</v>
      </c>
      <c r="I47" s="431">
        <f t="shared" si="4"/>
        <v>171.49510596000002</v>
      </c>
      <c r="J47" s="431">
        <f t="shared" si="4"/>
        <v>0</v>
      </c>
      <c r="K47" s="431">
        <f t="shared" si="4"/>
        <v>0</v>
      </c>
      <c r="L47" s="431">
        <f t="shared" si="4"/>
        <v>0</v>
      </c>
      <c r="M47" s="431">
        <f t="shared" si="4"/>
        <v>0</v>
      </c>
      <c r="N47" s="431">
        <f t="shared" si="4"/>
        <v>0</v>
      </c>
      <c r="O47" s="431">
        <f t="shared" si="4"/>
        <v>0</v>
      </c>
      <c r="P47" s="431">
        <f t="shared" si="4"/>
        <v>0</v>
      </c>
      <c r="Q47" s="431">
        <f t="shared" si="4"/>
        <v>0</v>
      </c>
      <c r="R47" s="431">
        <f t="shared" si="4"/>
        <v>0.22074196000000001</v>
      </c>
      <c r="S47" s="431">
        <f t="shared" si="4"/>
        <v>0</v>
      </c>
      <c r="T47" s="431">
        <f t="shared" si="4"/>
        <v>0</v>
      </c>
      <c r="U47" s="431">
        <f t="shared" si="4"/>
        <v>0</v>
      </c>
      <c r="V47" s="431">
        <f t="shared" si="4"/>
        <v>0</v>
      </c>
      <c r="W47" s="431">
        <f t="shared" si="4"/>
        <v>0</v>
      </c>
      <c r="X47" s="431">
        <f t="shared" si="4"/>
        <v>0</v>
      </c>
      <c r="Y47" s="431">
        <f t="shared" si="4"/>
        <v>0</v>
      </c>
      <c r="Z47" s="431">
        <f t="shared" si="4"/>
        <v>0</v>
      </c>
      <c r="AA47" s="431">
        <f t="shared" si="4"/>
        <v>22.739583369999998</v>
      </c>
      <c r="AB47" s="431">
        <f t="shared" si="4"/>
        <v>0</v>
      </c>
      <c r="AC47" s="431">
        <f t="shared" si="4"/>
        <v>0</v>
      </c>
      <c r="AD47" s="431">
        <f t="shared" si="4"/>
        <v>0.22075206</v>
      </c>
      <c r="AE47" s="431">
        <f t="shared" si="4"/>
        <v>80.573356400000009</v>
      </c>
      <c r="AF47" s="431">
        <f t="shared" si="4"/>
        <v>0</v>
      </c>
      <c r="AG47" s="431">
        <f t="shared" si="4"/>
        <v>0</v>
      </c>
      <c r="AH47" s="431">
        <f t="shared" si="4"/>
        <v>25.526449819999996</v>
      </c>
      <c r="AI47" s="431">
        <f t="shared" si="4"/>
        <v>0</v>
      </c>
      <c r="AJ47" s="431">
        <f t="shared" si="4"/>
        <v>138227.53204651037</v>
      </c>
      <c r="AK47" s="431">
        <f t="shared" si="4"/>
        <v>0</v>
      </c>
      <c r="AL47" s="431">
        <f t="shared" si="4"/>
        <v>68.937228270000006</v>
      </c>
      <c r="AM47" s="431">
        <f t="shared" si="4"/>
        <v>0</v>
      </c>
      <c r="AN47" s="431">
        <f t="shared" si="4"/>
        <v>0</v>
      </c>
      <c r="AO47" s="431">
        <f t="shared" si="4"/>
        <v>0</v>
      </c>
      <c r="AP47" s="431">
        <f t="shared" si="4"/>
        <v>0</v>
      </c>
      <c r="AQ47" s="431">
        <f t="shared" si="4"/>
        <v>33.62970086</v>
      </c>
      <c r="AR47" s="431">
        <f t="shared" si="4"/>
        <v>1215.1579548699999</v>
      </c>
      <c r="AS47" s="431">
        <f t="shared" si="4"/>
        <v>148532.00459993538</v>
      </c>
      <c r="AT47" s="384"/>
      <c r="AU47" s="384"/>
    </row>
    <row r="48" spans="1:47" s="376" customFormat="1" ht="18" hidden="1" customHeight="1">
      <c r="A48" s="394"/>
      <c r="B48" s="401" t="s">
        <v>172</v>
      </c>
      <c r="C48" s="386"/>
      <c r="D48" s="390">
        <f t="shared" ref="D48:L48" si="5">D47</f>
        <v>140606.77338063036</v>
      </c>
      <c r="E48" s="390">
        <f t="shared" si="5"/>
        <v>13103.773550829997</v>
      </c>
      <c r="F48" s="390">
        <f t="shared" si="5"/>
        <v>1439.5359472399998</v>
      </c>
      <c r="G48" s="390">
        <f t="shared" si="5"/>
        <v>1765.57208094</v>
      </c>
      <c r="H48" s="390">
        <f t="shared" si="5"/>
        <v>302.32132015000002</v>
      </c>
      <c r="I48" s="390">
        <f t="shared" si="5"/>
        <v>171.49510596000002</v>
      </c>
      <c r="J48" s="390">
        <f t="shared" si="5"/>
        <v>0</v>
      </c>
      <c r="K48" s="390">
        <f t="shared" si="5"/>
        <v>0</v>
      </c>
      <c r="L48" s="390">
        <f t="shared" si="5"/>
        <v>0</v>
      </c>
      <c r="O48" s="384"/>
      <c r="AT48" s="384"/>
      <c r="AU48" s="384"/>
    </row>
    <row r="49" spans="1:47" s="376" customFormat="1" ht="18" hidden="1" customHeight="1">
      <c r="A49" s="394"/>
      <c r="B49" s="392" t="s">
        <v>173</v>
      </c>
      <c r="C49" s="392"/>
      <c r="D49" s="388"/>
      <c r="E49" s="388"/>
      <c r="F49" s="388"/>
      <c r="G49" s="388"/>
      <c r="H49" s="388"/>
      <c r="I49" s="388"/>
      <c r="J49" s="388"/>
      <c r="K49" s="388"/>
      <c r="L49" s="388"/>
      <c r="O49" s="384"/>
      <c r="AT49" s="384"/>
      <c r="AU49" s="384"/>
    </row>
    <row r="50" spans="1:47" s="376" customFormat="1" ht="18" hidden="1" customHeight="1">
      <c r="A50" s="394"/>
      <c r="B50" s="402" t="s">
        <v>174</v>
      </c>
      <c r="C50" s="392"/>
      <c r="D50" s="388" t="s">
        <v>163</v>
      </c>
      <c r="E50" s="388" t="s">
        <v>163</v>
      </c>
      <c r="F50" s="388" t="s">
        <v>163</v>
      </c>
      <c r="G50" s="388" t="s">
        <v>163</v>
      </c>
      <c r="H50" s="388" t="s">
        <v>163</v>
      </c>
      <c r="I50" s="388" t="s">
        <v>163</v>
      </c>
      <c r="J50" s="388" t="s">
        <v>163</v>
      </c>
      <c r="K50" s="388" t="s">
        <v>163</v>
      </c>
      <c r="L50" s="388" t="s">
        <v>163</v>
      </c>
      <c r="O50" s="384"/>
      <c r="AT50" s="384"/>
      <c r="AU50" s="384"/>
    </row>
    <row r="51" spans="1:47" s="376" customFormat="1" ht="18" hidden="1" customHeight="1">
      <c r="A51" s="403"/>
      <c r="B51" s="404" t="s">
        <v>175</v>
      </c>
      <c r="C51" s="405"/>
      <c r="D51" s="406" t="s">
        <v>163</v>
      </c>
      <c r="E51" s="406" t="s">
        <v>163</v>
      </c>
      <c r="F51" s="406" t="s">
        <v>163</v>
      </c>
      <c r="G51" s="406" t="s">
        <v>163</v>
      </c>
      <c r="H51" s="406" t="s">
        <v>163</v>
      </c>
      <c r="I51" s="406" t="s">
        <v>163</v>
      </c>
      <c r="J51" s="406" t="s">
        <v>163</v>
      </c>
      <c r="K51" s="406" t="s">
        <v>163</v>
      </c>
      <c r="L51" s="406" t="s">
        <v>163</v>
      </c>
      <c r="O51" s="384"/>
      <c r="AT51" s="384"/>
      <c r="AU51" s="384"/>
    </row>
    <row r="52" spans="1:47" s="376" customFormat="1" ht="18" hidden="1" customHeight="1">
      <c r="A52" s="386"/>
      <c r="B52" s="386" t="s">
        <v>176</v>
      </c>
      <c r="C52" s="386"/>
      <c r="L52" s="407"/>
      <c r="M52" s="407"/>
      <c r="O52" s="384"/>
      <c r="AT52" s="384"/>
      <c r="AU52" s="384"/>
    </row>
    <row r="53" spans="1:47" s="376" customFormat="1" ht="18" customHeight="1">
      <c r="A53" s="386" t="s">
        <v>9</v>
      </c>
      <c r="B53" s="408"/>
      <c r="C53" s="386"/>
      <c r="E53" s="407"/>
      <c r="F53" s="407"/>
      <c r="G53" s="407"/>
      <c r="H53" s="407"/>
      <c r="I53" s="407"/>
      <c r="J53" s="407"/>
      <c r="AT53" s="384"/>
      <c r="AU53" s="384"/>
    </row>
    <row r="54" spans="1:47" s="376" customFormat="1" ht="18" customHeight="1">
      <c r="A54" s="409"/>
      <c r="B54" s="386"/>
      <c r="C54" s="386"/>
      <c r="E54" s="407"/>
      <c r="F54" s="407"/>
      <c r="G54" s="407"/>
      <c r="H54" s="407"/>
      <c r="I54" s="407"/>
      <c r="J54" s="407"/>
      <c r="AT54" s="384"/>
      <c r="AU54" s="384"/>
    </row>
    <row r="55" spans="1:47" s="376" customFormat="1" ht="18" customHeight="1">
      <c r="A55" s="386"/>
      <c r="B55" s="386"/>
      <c r="C55" s="386"/>
      <c r="E55" s="407"/>
      <c r="F55" s="407"/>
      <c r="G55" s="407"/>
      <c r="H55" s="407"/>
      <c r="I55" s="407"/>
      <c r="J55" s="407"/>
      <c r="AT55" s="384"/>
      <c r="AU55" s="384"/>
    </row>
    <row r="56" spans="1:47" s="364" customFormat="1" ht="18" customHeight="1">
      <c r="A56" s="410"/>
      <c r="B56" s="410"/>
      <c r="C56" s="410"/>
      <c r="E56" s="411"/>
      <c r="F56" s="411"/>
      <c r="G56" s="411"/>
      <c r="H56" s="411"/>
      <c r="I56" s="411"/>
      <c r="J56" s="411"/>
      <c r="AT56" s="412"/>
      <c r="AU56" s="412"/>
    </row>
    <row r="57" spans="1:47" s="364" customFormat="1" ht="18" customHeight="1">
      <c r="A57" s="410"/>
      <c r="B57" s="410"/>
      <c r="C57" s="410"/>
      <c r="E57" s="411"/>
      <c r="F57" s="411"/>
      <c r="G57" s="411"/>
      <c r="H57" s="411"/>
      <c r="I57" s="411"/>
      <c r="J57" s="411"/>
      <c r="AT57" s="412"/>
      <c r="AU57" s="412"/>
    </row>
  </sheetData>
  <mergeCells count="11">
    <mergeCell ref="B4:L4"/>
    <mergeCell ref="B3:L3"/>
    <mergeCell ref="B5:L5"/>
    <mergeCell ref="B6:L6"/>
    <mergeCell ref="B37:C37"/>
    <mergeCell ref="B13:C14"/>
    <mergeCell ref="B16:C16"/>
    <mergeCell ref="B23:C23"/>
    <mergeCell ref="B30:C30"/>
    <mergeCell ref="B7:L7"/>
    <mergeCell ref="B8:L8"/>
  </mergeCells>
  <phoneticPr fontId="0" type="noConversion"/>
  <pageMargins left="0.75" right="0.75" top="1" bottom="1" header="0.5" footer="0.5"/>
  <pageSetup paperSize="9" scale="34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6"/>
  <sheetViews>
    <sheetView showZeros="0" topLeftCell="A3" zoomScale="75" zoomScaleNormal="75" zoomScaleSheetLayoutView="100" workbookViewId="0">
      <selection activeCell="M21" sqref="M21:O21"/>
    </sheetView>
  </sheetViews>
  <sheetFormatPr defaultRowHeight="12"/>
  <cols>
    <col min="1" max="1" width="2.28515625" customWidth="1"/>
    <col min="2" max="2" width="14.7109375" customWidth="1"/>
    <col min="3" max="3" width="30.140625" customWidth="1"/>
  </cols>
  <sheetData>
    <row r="1" spans="1:16" s="351" customFormat="1" ht="18" customHeight="1">
      <c r="A1" s="347"/>
      <c r="B1" s="348"/>
      <c r="C1" s="348"/>
      <c r="D1" s="349"/>
      <c r="E1" s="349"/>
      <c r="F1" s="349"/>
      <c r="G1" s="349"/>
      <c r="H1" s="349"/>
      <c r="I1" s="349"/>
      <c r="J1" s="349"/>
      <c r="K1" s="349"/>
      <c r="L1" s="349"/>
      <c r="M1" s="349"/>
      <c r="N1" s="349"/>
      <c r="O1" s="350"/>
      <c r="P1" s="350"/>
    </row>
    <row r="2" spans="1:16" s="351" customFormat="1" ht="18" customHeight="1">
      <c r="A2" s="352"/>
      <c r="B2" s="353"/>
      <c r="C2" s="353"/>
      <c r="D2" s="354"/>
      <c r="E2" s="355"/>
      <c r="F2" s="354"/>
      <c r="G2" s="354"/>
      <c r="H2" s="354"/>
      <c r="I2" s="354"/>
      <c r="J2" s="354"/>
      <c r="K2" s="354"/>
      <c r="L2" s="354"/>
      <c r="M2" s="354"/>
      <c r="N2" s="354"/>
      <c r="O2" s="354"/>
      <c r="P2" s="356"/>
    </row>
    <row r="3" spans="1:16" s="351" customFormat="1" ht="41.25" customHeight="1">
      <c r="A3" s="353"/>
      <c r="B3" s="446" t="s">
        <v>154</v>
      </c>
      <c r="C3" s="446"/>
      <c r="D3" s="446"/>
      <c r="E3" s="446"/>
      <c r="F3" s="446"/>
      <c r="G3" s="446"/>
      <c r="H3" s="446"/>
      <c r="I3" s="446"/>
      <c r="J3" s="446"/>
      <c r="K3" s="446"/>
      <c r="L3" s="446"/>
      <c r="M3" s="446"/>
      <c r="N3" s="446"/>
      <c r="O3" s="446"/>
      <c r="P3" s="357"/>
    </row>
    <row r="4" spans="1:16" s="351" customFormat="1" ht="60.75" customHeight="1">
      <c r="A4" s="353"/>
      <c r="B4" s="447" t="str">
        <f>OUT_1RUS!B4</f>
        <v>По данным отчетности № 0409701 "Отчет о конверсионных операциях"</v>
      </c>
      <c r="C4" s="447"/>
      <c r="D4" s="447"/>
      <c r="E4" s="447"/>
      <c r="F4" s="447"/>
      <c r="G4" s="447"/>
      <c r="H4" s="447"/>
      <c r="I4" s="447"/>
      <c r="J4" s="447"/>
      <c r="K4" s="447"/>
      <c r="L4" s="447"/>
      <c r="M4" s="447"/>
      <c r="N4" s="447"/>
      <c r="O4" s="447"/>
      <c r="P4" s="357"/>
    </row>
    <row r="5" spans="1:16" s="351" customFormat="1" ht="18" customHeight="1">
      <c r="A5" s="352"/>
      <c r="B5" s="450"/>
      <c r="C5" s="450"/>
      <c r="D5" s="450"/>
      <c r="E5" s="450"/>
      <c r="F5" s="450"/>
      <c r="G5" s="450"/>
      <c r="H5" s="450"/>
      <c r="I5" s="450"/>
      <c r="J5" s="450"/>
      <c r="K5" s="450"/>
      <c r="L5" s="450"/>
      <c r="M5" s="450"/>
      <c r="N5" s="450"/>
      <c r="O5" s="450"/>
      <c r="P5" s="357"/>
    </row>
    <row r="6" spans="1:16" s="351" customFormat="1" ht="18" customHeight="1">
      <c r="A6" s="358"/>
      <c r="B6" s="451" t="s">
        <v>190</v>
      </c>
      <c r="C6" s="451"/>
      <c r="D6" s="451"/>
      <c r="E6" s="451"/>
      <c r="F6" s="451"/>
      <c r="G6" s="451"/>
      <c r="H6" s="451"/>
      <c r="I6" s="451"/>
      <c r="J6" s="451"/>
      <c r="K6" s="451"/>
      <c r="L6" s="451"/>
      <c r="M6" s="451"/>
      <c r="N6" s="451"/>
      <c r="O6" s="451"/>
      <c r="P6" s="357"/>
    </row>
    <row r="7" spans="1:16" s="351" customFormat="1" ht="18" customHeight="1">
      <c r="A7" s="358"/>
      <c r="B7" s="451" t="str">
        <f>OUT_1RUS!B7</f>
        <v xml:space="preserve">по состоянию на конец  января  2008 года </v>
      </c>
      <c r="C7" s="451"/>
      <c r="D7" s="451"/>
      <c r="E7" s="451"/>
      <c r="F7" s="451"/>
      <c r="G7" s="451"/>
      <c r="H7" s="451"/>
      <c r="I7" s="451"/>
      <c r="J7" s="451"/>
      <c r="K7" s="451"/>
      <c r="L7" s="451"/>
      <c r="M7" s="451"/>
      <c r="N7" s="451"/>
      <c r="O7" s="451"/>
      <c r="P7" s="357"/>
    </row>
    <row r="8" spans="1:16" s="351" customFormat="1" ht="18" customHeight="1">
      <c r="A8" s="358"/>
      <c r="B8" s="358"/>
      <c r="C8" s="358"/>
      <c r="D8" s="354"/>
      <c r="E8" s="354"/>
      <c r="F8" s="354"/>
      <c r="G8" s="354"/>
      <c r="H8" s="354"/>
      <c r="I8" s="354"/>
      <c r="J8" s="354"/>
      <c r="K8" s="354"/>
      <c r="L8" s="354"/>
      <c r="M8" s="354"/>
      <c r="N8" s="354"/>
      <c r="O8" s="354"/>
      <c r="P8" s="357"/>
    </row>
    <row r="9" spans="1:16" s="351" customFormat="1" ht="18" customHeight="1">
      <c r="A9" s="358"/>
      <c r="B9" s="449" t="s">
        <v>198</v>
      </c>
      <c r="C9" s="449"/>
      <c r="D9" s="449"/>
      <c r="E9" s="449"/>
      <c r="F9" s="449"/>
      <c r="G9" s="449"/>
      <c r="H9" s="449"/>
      <c r="I9" s="449"/>
      <c r="J9" s="449"/>
      <c r="K9" s="449"/>
      <c r="L9" s="449"/>
      <c r="M9" s="449"/>
      <c r="N9" s="449"/>
      <c r="O9" s="449"/>
      <c r="P9" s="357"/>
    </row>
    <row r="10" spans="1:16" s="364" customFormat="1" ht="18" customHeight="1">
      <c r="A10" s="359"/>
      <c r="B10" s="360"/>
      <c r="C10" s="360"/>
      <c r="D10" s="361"/>
      <c r="E10" s="361"/>
      <c r="F10" s="361"/>
      <c r="G10" s="362"/>
      <c r="H10" s="362"/>
      <c r="I10" s="361"/>
      <c r="J10" s="361"/>
      <c r="K10" s="361"/>
      <c r="L10" s="354"/>
      <c r="M10" s="361"/>
      <c r="N10" s="361"/>
      <c r="O10" s="361"/>
      <c r="P10" s="412"/>
    </row>
    <row r="11" spans="1:16" s="376" customFormat="1" ht="42.75" customHeight="1">
      <c r="A11" s="413"/>
      <c r="B11" s="414"/>
      <c r="C11" s="414"/>
      <c r="D11" s="415" t="s">
        <v>195</v>
      </c>
      <c r="E11" s="416"/>
      <c r="F11" s="417"/>
      <c r="G11" s="415" t="s">
        <v>194</v>
      </c>
      <c r="H11" s="416"/>
      <c r="I11" s="417"/>
      <c r="J11" s="415" t="s">
        <v>193</v>
      </c>
      <c r="K11" s="416"/>
      <c r="L11" s="417"/>
      <c r="M11" s="418" t="s">
        <v>177</v>
      </c>
      <c r="N11" s="416"/>
      <c r="O11" s="417"/>
    </row>
    <row r="12" spans="1:16" s="376" customFormat="1" ht="96.75" customHeight="1">
      <c r="A12" s="377"/>
      <c r="B12" s="419" t="s">
        <v>156</v>
      </c>
      <c r="C12" s="420"/>
      <c r="D12" s="421" t="s">
        <v>178</v>
      </c>
      <c r="E12" s="421" t="s">
        <v>179</v>
      </c>
      <c r="F12" s="421" t="s">
        <v>180</v>
      </c>
      <c r="G12" s="421" t="s">
        <v>178</v>
      </c>
      <c r="H12" s="421" t="s">
        <v>179</v>
      </c>
      <c r="I12" s="421" t="s">
        <v>180</v>
      </c>
      <c r="J12" s="421" t="s">
        <v>178</v>
      </c>
      <c r="K12" s="421" t="s">
        <v>179</v>
      </c>
      <c r="L12" s="421" t="s">
        <v>180</v>
      </c>
      <c r="M12" s="421" t="s">
        <v>178</v>
      </c>
      <c r="N12" s="421" t="s">
        <v>179</v>
      </c>
      <c r="O12" s="421" t="s">
        <v>180</v>
      </c>
    </row>
    <row r="13" spans="1:16" s="376" customFormat="1" ht="18" hidden="1" customHeight="1">
      <c r="A13" s="382"/>
      <c r="B13" s="392" t="s">
        <v>181</v>
      </c>
      <c r="C13" s="386"/>
      <c r="D13" s="397"/>
      <c r="E13" s="397"/>
      <c r="F13" s="397"/>
      <c r="G13" s="397"/>
      <c r="H13" s="397"/>
      <c r="I13" s="397"/>
      <c r="J13" s="397"/>
      <c r="K13" s="397"/>
      <c r="L13" s="397"/>
      <c r="M13" s="383"/>
      <c r="N13" s="383"/>
      <c r="O13" s="383"/>
    </row>
    <row r="14" spans="1:16" s="376" customFormat="1" ht="18" hidden="1" customHeight="1">
      <c r="A14" s="385"/>
      <c r="B14" s="392" t="s">
        <v>182</v>
      </c>
      <c r="C14" s="386"/>
      <c r="D14" s="390">
        <f t="shared" ref="D14:O14" si="0">D17</f>
        <v>0</v>
      </c>
      <c r="E14" s="390">
        <f t="shared" si="0"/>
        <v>0</v>
      </c>
      <c r="F14" s="390">
        <f t="shared" si="0"/>
        <v>0</v>
      </c>
      <c r="G14" s="390">
        <f t="shared" si="0"/>
        <v>0</v>
      </c>
      <c r="H14" s="390">
        <f t="shared" si="0"/>
        <v>0</v>
      </c>
      <c r="I14" s="390">
        <f t="shared" si="0"/>
        <v>0</v>
      </c>
      <c r="J14" s="390">
        <f t="shared" si="0"/>
        <v>0</v>
      </c>
      <c r="K14" s="390">
        <f t="shared" si="0"/>
        <v>0</v>
      </c>
      <c r="L14" s="390">
        <f t="shared" si="0"/>
        <v>0</v>
      </c>
      <c r="M14" s="387">
        <f t="shared" si="0"/>
        <v>0</v>
      </c>
      <c r="N14" s="387">
        <f t="shared" si="0"/>
        <v>0</v>
      </c>
      <c r="O14" s="387">
        <f t="shared" si="0"/>
        <v>0</v>
      </c>
    </row>
    <row r="15" spans="1:16" s="376" customFormat="1" ht="18" customHeight="1">
      <c r="A15" s="389"/>
      <c r="B15" s="386"/>
      <c r="C15" s="386"/>
      <c r="D15" s="388"/>
      <c r="E15" s="388"/>
      <c r="F15" s="388"/>
      <c r="G15" s="388"/>
      <c r="H15" s="388"/>
      <c r="I15" s="388"/>
      <c r="J15" s="388"/>
      <c r="K15" s="388"/>
      <c r="L15" s="388"/>
      <c r="M15" s="388"/>
      <c r="N15" s="388"/>
      <c r="O15" s="388"/>
    </row>
    <row r="16" spans="1:16" s="376" customFormat="1" ht="18" customHeight="1">
      <c r="A16" s="389"/>
      <c r="B16" s="392" t="s">
        <v>192</v>
      </c>
      <c r="C16" s="392"/>
      <c r="D16" s="388"/>
      <c r="E16" s="388"/>
      <c r="F16" s="388"/>
      <c r="G16" s="388"/>
      <c r="H16" s="388"/>
      <c r="I16" s="388"/>
      <c r="J16" s="388"/>
      <c r="K16" s="388"/>
      <c r="L16" s="388"/>
      <c r="M16" s="388"/>
      <c r="N16" s="388"/>
      <c r="O16" s="388"/>
    </row>
    <row r="17" spans="1:16" s="376" customFormat="1" ht="18" customHeight="1">
      <c r="A17" s="389"/>
      <c r="B17" s="392"/>
      <c r="C17" s="392"/>
      <c r="D17" s="387"/>
      <c r="E17" s="387"/>
      <c r="F17" s="387"/>
      <c r="G17" s="387"/>
      <c r="H17" s="387"/>
      <c r="I17" s="387"/>
      <c r="J17" s="387"/>
      <c r="K17" s="387"/>
      <c r="L17" s="387"/>
      <c r="M17" s="387"/>
      <c r="N17" s="387"/>
      <c r="O17" s="387"/>
      <c r="P17" s="422"/>
    </row>
    <row r="18" spans="1:16" s="376" customFormat="1" ht="18" customHeight="1">
      <c r="A18" s="394"/>
      <c r="B18" s="386" t="s">
        <v>157</v>
      </c>
      <c r="C18" s="386"/>
      <c r="D18" s="430">
        <f>OUT_4!D18</f>
        <v>21282.657913139985</v>
      </c>
      <c r="E18" s="430">
        <f>OUT_4!E18</f>
        <v>8460.9824137499982</v>
      </c>
      <c r="F18" s="430">
        <f>OUT_4!F18</f>
        <v>77.373976880000015</v>
      </c>
      <c r="G18" s="430">
        <f>OUT_4!G18</f>
        <v>1169.4281114299999</v>
      </c>
      <c r="H18" s="430">
        <f>OUT_4!H18</f>
        <v>503.86407208000003</v>
      </c>
      <c r="I18" s="430">
        <f>OUT_4!I18</f>
        <v>0</v>
      </c>
      <c r="J18" s="430">
        <f>OUT_4!J18</f>
        <v>578.26688375000003</v>
      </c>
      <c r="K18" s="430">
        <f>OUT_4!K18</f>
        <v>166.47494896000001</v>
      </c>
      <c r="L18" s="430">
        <f>OUT_4!L18</f>
        <v>0</v>
      </c>
      <c r="M18" s="430">
        <f>OUT_4!M18</f>
        <v>23030.352908319983</v>
      </c>
      <c r="N18" s="430">
        <f>OUT_4!N18</f>
        <v>9131.3214347899975</v>
      </c>
      <c r="O18" s="430">
        <f>OUT_4!O18</f>
        <v>77.373976880000015</v>
      </c>
    </row>
    <row r="19" spans="1:16" s="376" customFormat="1" ht="15">
      <c r="A19" s="385"/>
      <c r="B19" s="441" t="s">
        <v>158</v>
      </c>
      <c r="C19" s="442"/>
      <c r="D19" s="430">
        <f>OUT_4!D19</f>
        <v>84160.624077369954</v>
      </c>
      <c r="E19" s="430">
        <f>OUT_4!E19</f>
        <v>16362.988182960002</v>
      </c>
      <c r="F19" s="430">
        <f>OUT_4!F19</f>
        <v>34.585811530000001</v>
      </c>
      <c r="G19" s="430">
        <f>OUT_4!G19</f>
        <v>962.78243648000011</v>
      </c>
      <c r="H19" s="430">
        <f>OUT_4!H19</f>
        <v>331.41341597000002</v>
      </c>
      <c r="I19" s="430">
        <f>OUT_4!I19</f>
        <v>0</v>
      </c>
      <c r="J19" s="430">
        <f>OUT_4!J19</f>
        <v>865.96582976999991</v>
      </c>
      <c r="K19" s="430">
        <f>OUT_4!K19</f>
        <v>603.35157691999996</v>
      </c>
      <c r="L19" s="430">
        <f>OUT_4!L19</f>
        <v>0</v>
      </c>
      <c r="M19" s="430">
        <f>OUT_4!M19</f>
        <v>85989.372343619951</v>
      </c>
      <c r="N19" s="430">
        <f>OUT_4!N19</f>
        <v>17297.753175850001</v>
      </c>
      <c r="O19" s="430">
        <f>OUT_4!O19</f>
        <v>34.585811530000001</v>
      </c>
    </row>
    <row r="20" spans="1:16" s="376" customFormat="1" ht="15">
      <c r="A20" s="382"/>
      <c r="B20" s="386" t="s">
        <v>159</v>
      </c>
      <c r="C20" s="386"/>
      <c r="D20" s="430">
        <f>OUT_4!D20</f>
        <v>9390.0864491449847</v>
      </c>
      <c r="E20" s="430">
        <f>OUT_4!E20</f>
        <v>1455.3589456649997</v>
      </c>
      <c r="F20" s="430">
        <f>OUT_4!F20</f>
        <v>0</v>
      </c>
      <c r="G20" s="430">
        <f>OUT_4!G20</f>
        <v>1018.37095288</v>
      </c>
      <c r="H20" s="430">
        <f>OUT_4!H20</f>
        <v>292.00936397000004</v>
      </c>
      <c r="I20" s="430">
        <f>OUT_4!I20</f>
        <v>5.9465367400000009</v>
      </c>
      <c r="J20" s="430">
        <f>OUT_4!J20</f>
        <v>795.32461479000017</v>
      </c>
      <c r="K20" s="430">
        <f>OUT_4!K20</f>
        <v>11.147626539999999</v>
      </c>
      <c r="L20" s="430">
        <f>OUT_4!L20</f>
        <v>3.00045926</v>
      </c>
      <c r="M20" s="430">
        <f>OUT_4!M20</f>
        <v>11203.782016814986</v>
      </c>
      <c r="N20" s="430">
        <f>OUT_4!N20</f>
        <v>1758.5159361749998</v>
      </c>
      <c r="O20" s="430">
        <f>OUT_4!O20</f>
        <v>8.9469960000000004</v>
      </c>
    </row>
    <row r="21" spans="1:16" s="376" customFormat="1" ht="18" customHeight="1">
      <c r="A21" s="403"/>
      <c r="B21" s="429" t="s">
        <v>177</v>
      </c>
      <c r="C21" s="423"/>
      <c r="D21" s="431">
        <f>OUT_4!D21</f>
        <v>114833.36843965494</v>
      </c>
      <c r="E21" s="431">
        <f>OUT_4!E21</f>
        <v>26279.329542375002</v>
      </c>
      <c r="F21" s="431">
        <f>OUT_4!F21</f>
        <v>111.95978841000002</v>
      </c>
      <c r="G21" s="431">
        <f>OUT_4!G21</f>
        <v>3150.5815007900001</v>
      </c>
      <c r="H21" s="431">
        <f>OUT_4!H21</f>
        <v>1127.2868520200002</v>
      </c>
      <c r="I21" s="431">
        <f>OUT_4!I21</f>
        <v>5.9465367400000009</v>
      </c>
      <c r="J21" s="431">
        <f>OUT_4!J21</f>
        <v>2239.5573283100002</v>
      </c>
      <c r="K21" s="431">
        <f>OUT_4!K21</f>
        <v>780.97415242</v>
      </c>
      <c r="L21" s="431">
        <f>OUT_4!L21</f>
        <v>3.00045926</v>
      </c>
      <c r="M21" s="431">
        <f>OUT_4!M21</f>
        <v>120223.50726875493</v>
      </c>
      <c r="N21" s="431">
        <f>OUT_4!N21</f>
        <v>28187.590546814998</v>
      </c>
      <c r="O21" s="431">
        <f>OUT_4!O21</f>
        <v>120.90678441000001</v>
      </c>
    </row>
    <row r="22" spans="1:16" s="376" customFormat="1" ht="18" hidden="1" customHeight="1">
      <c r="A22" s="385"/>
      <c r="B22" s="392" t="s">
        <v>183</v>
      </c>
      <c r="C22" s="392"/>
      <c r="D22" s="388"/>
      <c r="E22" s="388"/>
      <c r="F22" s="388"/>
      <c r="G22" s="388"/>
      <c r="H22" s="388"/>
      <c r="I22" s="388"/>
      <c r="J22" s="388"/>
      <c r="K22" s="388"/>
      <c r="L22" s="388"/>
      <c r="M22" s="388"/>
      <c r="N22" s="388"/>
      <c r="O22" s="388"/>
    </row>
    <row r="23" spans="1:16" s="376" customFormat="1" ht="18" hidden="1" customHeight="1">
      <c r="A23" s="385"/>
      <c r="B23" s="392"/>
      <c r="C23" s="392"/>
      <c r="D23" s="388" t="s">
        <v>163</v>
      </c>
      <c r="E23" s="388" t="s">
        <v>163</v>
      </c>
      <c r="F23" s="388" t="s">
        <v>163</v>
      </c>
      <c r="G23" s="388" t="s">
        <v>163</v>
      </c>
      <c r="H23" s="388" t="s">
        <v>163</v>
      </c>
      <c r="I23" s="388" t="s">
        <v>163</v>
      </c>
      <c r="J23" s="388" t="s">
        <v>163</v>
      </c>
      <c r="K23" s="388" t="s">
        <v>163</v>
      </c>
      <c r="L23" s="388" t="s">
        <v>163</v>
      </c>
      <c r="M23" s="388" t="s">
        <v>163</v>
      </c>
      <c r="N23" s="388" t="s">
        <v>163</v>
      </c>
      <c r="O23" s="388" t="s">
        <v>163</v>
      </c>
    </row>
    <row r="24" spans="1:16" s="376" customFormat="1" ht="18" hidden="1" customHeight="1">
      <c r="A24" s="382"/>
      <c r="B24" s="386" t="s">
        <v>162</v>
      </c>
      <c r="C24" s="386"/>
      <c r="D24" s="388" t="s">
        <v>163</v>
      </c>
      <c r="E24" s="388" t="s">
        <v>163</v>
      </c>
      <c r="F24" s="388" t="s">
        <v>163</v>
      </c>
      <c r="G24" s="388" t="s">
        <v>163</v>
      </c>
      <c r="H24" s="388" t="s">
        <v>163</v>
      </c>
      <c r="I24" s="388" t="s">
        <v>163</v>
      </c>
      <c r="J24" s="388" t="s">
        <v>163</v>
      </c>
      <c r="K24" s="388" t="s">
        <v>163</v>
      </c>
      <c r="L24" s="388" t="s">
        <v>163</v>
      </c>
      <c r="M24" s="388" t="s">
        <v>163</v>
      </c>
      <c r="N24" s="388" t="s">
        <v>163</v>
      </c>
      <c r="O24" s="388" t="s">
        <v>163</v>
      </c>
    </row>
    <row r="25" spans="1:16" s="376" customFormat="1" ht="25.5" hidden="1" customHeight="1">
      <c r="A25" s="385"/>
      <c r="B25" s="441" t="s">
        <v>164</v>
      </c>
      <c r="C25" s="442"/>
      <c r="D25" s="388" t="s">
        <v>163</v>
      </c>
      <c r="E25" s="388" t="s">
        <v>163</v>
      </c>
      <c r="F25" s="388" t="s">
        <v>163</v>
      </c>
      <c r="G25" s="388" t="s">
        <v>163</v>
      </c>
      <c r="H25" s="388" t="s">
        <v>163</v>
      </c>
      <c r="I25" s="388" t="s">
        <v>163</v>
      </c>
      <c r="J25" s="388" t="s">
        <v>163</v>
      </c>
      <c r="K25" s="388" t="s">
        <v>163</v>
      </c>
      <c r="L25" s="388" t="s">
        <v>163</v>
      </c>
      <c r="M25" s="388" t="s">
        <v>163</v>
      </c>
      <c r="N25" s="388" t="s">
        <v>163</v>
      </c>
      <c r="O25" s="388" t="s">
        <v>163</v>
      </c>
    </row>
    <row r="26" spans="1:16" s="376" customFormat="1" ht="18" hidden="1" customHeight="1">
      <c r="A26" s="385"/>
      <c r="B26" s="386" t="s">
        <v>165</v>
      </c>
      <c r="C26" s="386"/>
      <c r="D26" s="388" t="s">
        <v>163</v>
      </c>
      <c r="E26" s="388" t="s">
        <v>163</v>
      </c>
      <c r="F26" s="388" t="s">
        <v>163</v>
      </c>
      <c r="G26" s="388" t="s">
        <v>163</v>
      </c>
      <c r="H26" s="388" t="s">
        <v>163</v>
      </c>
      <c r="I26" s="388" t="s">
        <v>163</v>
      </c>
      <c r="J26" s="388" t="s">
        <v>163</v>
      </c>
      <c r="K26" s="388" t="s">
        <v>163</v>
      </c>
      <c r="L26" s="388" t="s">
        <v>163</v>
      </c>
      <c r="M26" s="388" t="s">
        <v>163</v>
      </c>
      <c r="N26" s="388" t="s">
        <v>163</v>
      </c>
      <c r="O26" s="388" t="s">
        <v>163</v>
      </c>
    </row>
    <row r="27" spans="1:16" s="376" customFormat="1" ht="18" hidden="1" customHeight="1">
      <c r="A27" s="385"/>
      <c r="B27" s="395"/>
      <c r="C27" s="395"/>
      <c r="D27" s="388"/>
      <c r="E27" s="388"/>
      <c r="F27" s="388"/>
      <c r="G27" s="388"/>
      <c r="H27" s="388"/>
      <c r="I27" s="388"/>
      <c r="J27" s="388"/>
      <c r="K27" s="388"/>
      <c r="L27" s="388"/>
      <c r="M27" s="388"/>
      <c r="N27" s="388"/>
      <c r="O27" s="388"/>
    </row>
    <row r="28" spans="1:16" s="376" customFormat="1" ht="18" hidden="1" customHeight="1">
      <c r="A28" s="385"/>
      <c r="B28" s="392" t="s">
        <v>184</v>
      </c>
      <c r="C28" s="392"/>
      <c r="D28" s="388"/>
      <c r="E28" s="388"/>
      <c r="F28" s="388"/>
      <c r="G28" s="388"/>
      <c r="H28" s="388"/>
      <c r="I28" s="388"/>
      <c r="J28" s="388"/>
      <c r="K28" s="388"/>
      <c r="L28" s="388"/>
      <c r="M28" s="388"/>
      <c r="N28" s="388"/>
      <c r="O28" s="388"/>
    </row>
    <row r="29" spans="1:16" s="376" customFormat="1" ht="18" hidden="1" customHeight="1">
      <c r="A29" s="385"/>
      <c r="B29" s="392"/>
      <c r="C29" s="392"/>
      <c r="D29" s="388" t="s">
        <v>163</v>
      </c>
      <c r="E29" s="388" t="s">
        <v>163</v>
      </c>
      <c r="F29" s="388" t="s">
        <v>163</v>
      </c>
      <c r="G29" s="388" t="s">
        <v>163</v>
      </c>
      <c r="H29" s="388" t="s">
        <v>163</v>
      </c>
      <c r="I29" s="388" t="s">
        <v>163</v>
      </c>
      <c r="J29" s="388" t="s">
        <v>163</v>
      </c>
      <c r="K29" s="388" t="s">
        <v>163</v>
      </c>
      <c r="L29" s="388" t="s">
        <v>163</v>
      </c>
      <c r="M29" s="388" t="s">
        <v>163</v>
      </c>
      <c r="N29" s="388" t="s">
        <v>163</v>
      </c>
      <c r="O29" s="388" t="s">
        <v>163</v>
      </c>
    </row>
    <row r="30" spans="1:16" s="376" customFormat="1" ht="18" hidden="1" customHeight="1">
      <c r="A30" s="394"/>
      <c r="B30" s="386" t="s">
        <v>162</v>
      </c>
      <c r="C30" s="386"/>
      <c r="D30" s="388" t="s">
        <v>163</v>
      </c>
      <c r="E30" s="388" t="s">
        <v>163</v>
      </c>
      <c r="F30" s="388" t="s">
        <v>163</v>
      </c>
      <c r="G30" s="388" t="s">
        <v>163</v>
      </c>
      <c r="H30" s="388" t="s">
        <v>163</v>
      </c>
      <c r="I30" s="388" t="s">
        <v>163</v>
      </c>
      <c r="J30" s="388" t="s">
        <v>163</v>
      </c>
      <c r="K30" s="388" t="s">
        <v>163</v>
      </c>
      <c r="L30" s="388" t="s">
        <v>163</v>
      </c>
      <c r="M30" s="388" t="s">
        <v>163</v>
      </c>
      <c r="N30" s="388" t="s">
        <v>163</v>
      </c>
      <c r="O30" s="388" t="s">
        <v>163</v>
      </c>
    </row>
    <row r="31" spans="1:16" s="376" customFormat="1" ht="28.5" hidden="1" customHeight="1">
      <c r="A31" s="394"/>
      <c r="B31" s="441" t="s">
        <v>164</v>
      </c>
      <c r="C31" s="442"/>
      <c r="D31" s="388" t="s">
        <v>163</v>
      </c>
      <c r="E31" s="388" t="s">
        <v>163</v>
      </c>
      <c r="F31" s="388" t="s">
        <v>163</v>
      </c>
      <c r="G31" s="388" t="s">
        <v>163</v>
      </c>
      <c r="H31" s="388" t="s">
        <v>163</v>
      </c>
      <c r="I31" s="388" t="s">
        <v>163</v>
      </c>
      <c r="J31" s="388" t="s">
        <v>163</v>
      </c>
      <c r="K31" s="388" t="s">
        <v>163</v>
      </c>
      <c r="L31" s="388" t="s">
        <v>163</v>
      </c>
      <c r="M31" s="388" t="s">
        <v>163</v>
      </c>
      <c r="N31" s="388" t="s">
        <v>163</v>
      </c>
      <c r="O31" s="388" t="s">
        <v>163</v>
      </c>
    </row>
    <row r="32" spans="1:16" s="376" customFormat="1" ht="18" hidden="1" customHeight="1">
      <c r="A32" s="403"/>
      <c r="B32" s="400" t="s">
        <v>165</v>
      </c>
      <c r="C32" s="424"/>
      <c r="D32" s="406" t="s">
        <v>163</v>
      </c>
      <c r="E32" s="406" t="s">
        <v>163</v>
      </c>
      <c r="F32" s="406" t="s">
        <v>163</v>
      </c>
      <c r="G32" s="406" t="s">
        <v>163</v>
      </c>
      <c r="H32" s="406" t="s">
        <v>163</v>
      </c>
      <c r="I32" s="406" t="s">
        <v>163</v>
      </c>
      <c r="J32" s="406" t="s">
        <v>163</v>
      </c>
      <c r="K32" s="406" t="s">
        <v>163</v>
      </c>
      <c r="L32" s="406" t="s">
        <v>163</v>
      </c>
      <c r="M32" s="406" t="s">
        <v>163</v>
      </c>
      <c r="N32" s="406" t="s">
        <v>163</v>
      </c>
      <c r="O32" s="406" t="s">
        <v>163</v>
      </c>
    </row>
    <row r="33" spans="1:1" s="364" customFormat="1" ht="18" customHeight="1">
      <c r="A33" s="408"/>
    </row>
    <row r="34" spans="1:1" s="364" customFormat="1" ht="18" customHeight="1"/>
    <row r="35" spans="1:1" s="364" customFormat="1" ht="18" customHeight="1"/>
    <row r="36" spans="1:1" s="364" customFormat="1" ht="18" customHeight="1"/>
  </sheetData>
  <mergeCells count="9">
    <mergeCell ref="B19:C19"/>
    <mergeCell ref="B25:C25"/>
    <mergeCell ref="B31:C31"/>
    <mergeCell ref="B4:O4"/>
    <mergeCell ref="B9:O9"/>
    <mergeCell ref="B3:O3"/>
    <mergeCell ref="B5:O5"/>
    <mergeCell ref="B6:O6"/>
    <mergeCell ref="B7:O7"/>
  </mergeCells>
  <phoneticPr fontId="0" type="noConversion"/>
  <pageMargins left="0.75" right="0.75" top="1" bottom="1" header="0.5" footer="0.5"/>
  <pageSetup paperSize="9" scale="57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IU24"/>
  <sheetViews>
    <sheetView showZeros="0" zoomScale="85" workbookViewId="0">
      <selection activeCell="D15" sqref="D15"/>
    </sheetView>
  </sheetViews>
  <sheetFormatPr defaultColWidth="0" defaultRowHeight="12.75" zeroHeight="1"/>
  <cols>
    <col min="1" max="1" width="1.5703125" style="300" customWidth="1"/>
    <col min="2" max="2" width="71.85546875" style="300" customWidth="1"/>
    <col min="3" max="3" width="1.5703125" style="300" customWidth="1"/>
    <col min="4" max="4" width="31.28515625" style="300" customWidth="1"/>
    <col min="5" max="5" width="11.85546875" style="300" customWidth="1"/>
    <col min="6" max="6" width="9.140625" style="300" customWidth="1"/>
    <col min="7" max="254" width="0" style="300" hidden="1" customWidth="1"/>
    <col min="255" max="255" width="10.85546875" style="300" hidden="1" customWidth="1"/>
    <col min="256" max="16384" width="0" style="300" hidden="1"/>
  </cols>
  <sheetData>
    <row r="1" spans="1:5" ht="15.75">
      <c r="A1" s="299"/>
      <c r="B1" s="275"/>
      <c r="C1" s="276"/>
      <c r="D1" s="276"/>
      <c r="E1" s="276"/>
    </row>
    <row r="2" spans="1:5">
      <c r="A2" s="301"/>
      <c r="B2" s="276"/>
      <c r="C2" s="276"/>
      <c r="D2" s="276"/>
      <c r="E2" s="276"/>
    </row>
    <row r="3" spans="1:5">
      <c r="A3" s="301"/>
      <c r="B3" s="276"/>
      <c r="C3" s="276"/>
      <c r="D3" s="276"/>
      <c r="E3" s="276"/>
    </row>
    <row r="4" spans="1:5">
      <c r="A4" s="301"/>
      <c r="B4" s="276"/>
      <c r="C4" s="276"/>
      <c r="D4" s="276"/>
      <c r="E4" s="276"/>
    </row>
    <row r="5" spans="1:5" ht="42.75" customHeight="1">
      <c r="A5" s="301"/>
      <c r="B5" s="452" t="s">
        <v>189</v>
      </c>
      <c r="C5" s="452"/>
      <c r="D5" s="452"/>
      <c r="E5" s="452"/>
    </row>
    <row r="6" spans="1:5" ht="18">
      <c r="A6" s="276"/>
      <c r="B6" s="453"/>
      <c r="C6" s="453"/>
      <c r="D6" s="453"/>
      <c r="E6" s="453"/>
    </row>
    <row r="7" spans="1:5" ht="18">
      <c r="A7" s="302"/>
      <c r="B7" s="277"/>
      <c r="C7" s="276"/>
      <c r="D7" s="276"/>
      <c r="E7" s="278"/>
    </row>
    <row r="8" spans="1:5" ht="18">
      <c r="A8" s="276"/>
      <c r="B8" s="277"/>
      <c r="C8" s="276"/>
      <c r="D8" s="276"/>
      <c r="E8" s="279"/>
    </row>
    <row r="9" spans="1:5" ht="18">
      <c r="A9" s="302"/>
      <c r="B9" s="453" t="s">
        <v>185</v>
      </c>
      <c r="C9" s="453"/>
      <c r="D9" s="453"/>
      <c r="E9" s="453"/>
    </row>
    <row r="10" spans="1:5" ht="18">
      <c r="A10" s="276"/>
      <c r="B10" s="276"/>
      <c r="C10" s="280"/>
      <c r="D10" s="280"/>
      <c r="E10" s="280"/>
    </row>
    <row r="11" spans="1:5" ht="18">
      <c r="A11" s="276"/>
      <c r="B11" s="276"/>
      <c r="C11" s="280"/>
      <c r="D11" s="280"/>
      <c r="E11" s="280"/>
    </row>
    <row r="12" spans="1:5" ht="18">
      <c r="A12" s="276"/>
      <c r="B12" s="276"/>
      <c r="C12" s="280"/>
      <c r="D12" s="280"/>
      <c r="E12" s="280"/>
    </row>
    <row r="13" spans="1:5" ht="13.5" thickBot="1">
      <c r="A13" s="276"/>
      <c r="B13" s="281"/>
      <c r="C13" s="281"/>
      <c r="D13" s="281"/>
      <c r="E13" s="281"/>
    </row>
    <row r="14" spans="1:5" ht="13.5" thickBot="1">
      <c r="A14" s="276"/>
      <c r="B14" s="282" t="s">
        <v>187</v>
      </c>
      <c r="C14" s="283"/>
      <c r="D14" s="284" t="s">
        <v>146</v>
      </c>
      <c r="E14" s="281"/>
    </row>
    <row r="15" spans="1:5">
      <c r="A15" s="276"/>
      <c r="B15" s="285" t="s">
        <v>186</v>
      </c>
      <c r="C15" s="286"/>
      <c r="D15" s="289">
        <f>Complementary_Inf!D15</f>
        <v>80</v>
      </c>
      <c r="E15" s="281"/>
    </row>
    <row r="16" spans="1:5" hidden="1">
      <c r="A16" s="276"/>
      <c r="B16" s="285" t="s">
        <v>188</v>
      </c>
      <c r="C16" s="286"/>
      <c r="D16" s="290">
        <f>Complementary_Inf!D16</f>
        <v>0</v>
      </c>
      <c r="E16" s="281"/>
    </row>
    <row r="17" spans="1:5" ht="13.5" thickBot="1">
      <c r="A17" s="276"/>
      <c r="B17" s="285" t="s">
        <v>196</v>
      </c>
      <c r="C17" s="286"/>
      <c r="D17" s="291">
        <f>Complementary_Inf!D17</f>
        <v>9</v>
      </c>
      <c r="E17" s="281"/>
    </row>
    <row r="18" spans="1:5">
      <c r="A18" s="276"/>
      <c r="B18" s="285"/>
      <c r="C18" s="286"/>
      <c r="D18" s="287"/>
      <c r="E18" s="287"/>
    </row>
    <row r="19" spans="1:5"/>
    <row r="20" spans="1:5" hidden="1"/>
    <row r="21" spans="1:5" hidden="1"/>
    <row r="22" spans="1:5" hidden="1"/>
    <row r="23" spans="1:5" hidden="1"/>
    <row r="24" spans="1:5" hidden="1"/>
  </sheetData>
  <mergeCells count="3">
    <mergeCell ref="B5:E5"/>
    <mergeCell ref="B6:E6"/>
    <mergeCell ref="B9:E9"/>
  </mergeCells>
  <phoneticPr fontId="0" type="noConversion"/>
  <pageMargins left="0.75" right="0.75" top="1" bottom="1" header="0.5" footer="0.5"/>
  <pageSetup paperSize="9" scale="80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>
    <tabColor indexed="43"/>
  </sheetPr>
  <dimension ref="B1:F10"/>
  <sheetViews>
    <sheetView workbookViewId="0">
      <selection activeCell="D14" sqref="D14"/>
    </sheetView>
  </sheetViews>
  <sheetFormatPr defaultRowHeight="12"/>
  <cols>
    <col min="1" max="1" width="2.140625" style="100" customWidth="1"/>
    <col min="2" max="2" width="4.5703125" style="100" customWidth="1"/>
    <col min="3" max="3" width="0.5703125" style="100" customWidth="1"/>
    <col min="4" max="4" width="20.28515625" style="100" customWidth="1"/>
    <col min="5" max="5" width="15.85546875" style="201" customWidth="1"/>
    <col min="6" max="6" width="0.85546875" style="100" customWidth="1"/>
    <col min="7" max="16384" width="9.140625" style="100"/>
  </cols>
  <sheetData>
    <row r="1" spans="2:6" ht="12.75" thickBot="1"/>
    <row r="2" spans="2:6">
      <c r="C2" s="202"/>
      <c r="D2" s="454" t="s">
        <v>127</v>
      </c>
      <c r="E2" s="456" t="s">
        <v>128</v>
      </c>
      <c r="F2" s="203"/>
    </row>
    <row r="3" spans="2:6" ht="12.75" thickBot="1">
      <c r="C3" s="204"/>
      <c r="D3" s="455"/>
      <c r="E3" s="457"/>
      <c r="F3" s="205"/>
    </row>
    <row r="4" spans="2:6" ht="4.5" customHeight="1">
      <c r="C4" s="206"/>
      <c r="D4" s="207"/>
      <c r="E4" s="208"/>
      <c r="F4" s="209"/>
    </row>
    <row r="5" spans="2:6">
      <c r="B5" s="458"/>
      <c r="C5" s="211"/>
      <c r="D5" s="212" t="s">
        <v>129</v>
      </c>
      <c r="E5" s="214">
        <f>+SUM(OUT_1_Check!AG16:AS52)</f>
        <v>0</v>
      </c>
      <c r="F5" s="213"/>
    </row>
    <row r="6" spans="2:6">
      <c r="B6" s="458"/>
      <c r="C6" s="211"/>
      <c r="D6" s="212" t="s">
        <v>130</v>
      </c>
      <c r="E6" s="214">
        <f>+SUM(OUT_1_Check!AG16:AS52)</f>
        <v>0</v>
      </c>
      <c r="F6" s="213"/>
    </row>
    <row r="7" spans="2:6">
      <c r="B7" s="458"/>
      <c r="C7" s="211"/>
      <c r="D7" s="212" t="s">
        <v>131</v>
      </c>
      <c r="E7" s="214" t="e">
        <f>+SUM(OUT_3_Check!D16:N39)</f>
        <v>#REF!</v>
      </c>
      <c r="F7" s="213"/>
    </row>
    <row r="8" spans="2:6">
      <c r="B8" s="458"/>
      <c r="C8" s="211"/>
      <c r="D8" s="212" t="s">
        <v>132</v>
      </c>
      <c r="E8" s="214" t="e">
        <f>+SUM(OUT_4_Check!D15:S36)</f>
        <v>#REF!</v>
      </c>
      <c r="F8" s="213"/>
    </row>
    <row r="9" spans="2:6">
      <c r="B9" s="210"/>
      <c r="C9" s="211"/>
      <c r="D9" s="212" t="s">
        <v>137</v>
      </c>
      <c r="E9" s="214" t="e">
        <f>+SUM(CDS_Check!D17:K28)</f>
        <v>#REF!</v>
      </c>
      <c r="F9" s="213"/>
    </row>
    <row r="10" spans="2:6" ht="4.5" customHeight="1">
      <c r="B10" s="210"/>
      <c r="C10" s="304"/>
      <c r="D10" s="305"/>
      <c r="E10" s="306"/>
      <c r="F10" s="307"/>
    </row>
  </sheetData>
  <mergeCells count="3">
    <mergeCell ref="D2:D3"/>
    <mergeCell ref="E2:E3"/>
    <mergeCell ref="B5:B8"/>
  </mergeCells>
  <phoneticPr fontId="0" type="noConversion"/>
  <pageMargins left="0.75" right="0.75" top="1" bottom="1" header="0.5" footer="0.5"/>
  <headerFooter alignWithMargins="0"/>
  <drawing r:id="rId1"/>
  <legacyDrawing r:id="rId2"/>
  <controls>
    <mc:AlternateContent xmlns:mc="http://schemas.openxmlformats.org/markup-compatibility/2006">
      <mc:Choice Requires="x14">
        <control shapeId="12289" r:id="rId3" name="chkChecking">
          <controlPr locked="0" defaultSize="0" print="0" autoLine="0" r:id="rId4">
            <anchor>
              <from>
                <xdr:col>2</xdr:col>
                <xdr:colOff>9525</xdr:colOff>
                <xdr:row>10</xdr:row>
                <xdr:rowOff>57150</xdr:rowOff>
              </from>
              <to>
                <xdr:col>4</xdr:col>
                <xdr:colOff>209550</xdr:colOff>
                <xdr:row>11</xdr:row>
                <xdr:rowOff>114300</xdr:rowOff>
              </to>
            </anchor>
          </controlPr>
        </control>
      </mc:Choice>
      <mc:Fallback>
        <control shapeId="12289" r:id="rId3" name="chkChecking"/>
      </mc:Fallback>
    </mc:AlternateContent>
  </control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outlinePr summaryRight="0"/>
    <pageSetUpPr fitToPage="1"/>
  </sheetPr>
  <dimension ref="A1:BJ60"/>
  <sheetViews>
    <sheetView view="pageBreakPreview" zoomScale="60" zoomScaleNormal="100" workbookViewId="0">
      <pane xSplit="3" ySplit="12" topLeftCell="D13" activePane="bottomRight" state="frozen"/>
      <selection activeCell="B1" sqref="B1"/>
      <selection pane="topRight" activeCell="B1" sqref="B1"/>
      <selection pane="bottomLeft" activeCell="B1" sqref="B1"/>
      <selection pane="bottomRight" activeCell="G8" sqref="G8"/>
    </sheetView>
  </sheetViews>
  <sheetFormatPr defaultColWidth="0" defaultRowHeight="12" zeroHeight="1"/>
  <cols>
    <col min="1" max="1" width="2.7109375" style="38" customWidth="1"/>
    <col min="2" max="2" width="9.140625" style="38" customWidth="1"/>
    <col min="3" max="3" width="69.7109375" style="38" customWidth="1"/>
    <col min="4" max="5" width="14.85546875" style="38" customWidth="1"/>
    <col min="6" max="6" width="14.85546875" style="191" customWidth="1"/>
    <col min="7" max="9" width="14.85546875" style="38" customWidth="1"/>
    <col min="10" max="10" width="9.140625" style="38" customWidth="1"/>
    <col min="11" max="11" width="9.42578125" style="38" customWidth="1"/>
    <col min="12" max="12" width="11.85546875" style="38" customWidth="1"/>
    <col min="13" max="13" width="9.140625" style="38" customWidth="1"/>
    <col min="14" max="14" width="9.85546875" style="38" customWidth="1"/>
    <col min="15" max="15" width="11.42578125" style="38" customWidth="1"/>
    <col min="16" max="16" width="9.140625" style="38" customWidth="1"/>
    <col min="17" max="17" width="9.85546875" style="38" customWidth="1"/>
    <col min="18" max="35" width="9.140625" style="38" customWidth="1"/>
    <col min="36" max="36" width="12.42578125" style="38" customWidth="1"/>
    <col min="37" max="43" width="9.140625" style="38" customWidth="1"/>
    <col min="44" max="44" width="15.42578125" style="38" customWidth="1"/>
    <col min="45" max="45" width="14.5703125" style="38" customWidth="1"/>
    <col min="46" max="46" width="4.5703125" style="38" customWidth="1"/>
    <col min="47" max="16384" width="0" style="38" hidden="1"/>
  </cols>
  <sheetData>
    <row r="1" spans="1:62" s="5" customFormat="1" ht="27" customHeight="1">
      <c r="A1" s="1" t="s">
        <v>19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4"/>
    </row>
    <row r="2" spans="1:62" s="5" customFormat="1" ht="18" customHeight="1">
      <c r="A2" s="6"/>
      <c r="C2" s="7"/>
      <c r="D2" s="3"/>
      <c r="F2" s="8"/>
      <c r="G2" s="105" t="s">
        <v>0</v>
      </c>
      <c r="H2" s="105"/>
      <c r="I2" s="8"/>
      <c r="J2" s="8"/>
      <c r="K2" s="8"/>
      <c r="L2" s="8"/>
      <c r="M2" s="8"/>
      <c r="N2" s="8"/>
      <c r="O2" s="8"/>
      <c r="P2" s="8"/>
      <c r="Q2" s="8"/>
      <c r="R2" s="104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10"/>
    </row>
    <row r="3" spans="1:62" s="5" customFormat="1" ht="18" customHeight="1">
      <c r="A3" s="199">
        <f>+SUM(OUT_1_Check!AS16:AS19)+SUM(OUT_1_Check!AS23:AS26)+SUM(OUT_1_Check!AS30:AS33)+SUM(OUT_1_Check!AS37:AS40)+OUT_1_Check!AS43+SUM(OUT_1_Check!AS51:AS52)</f>
        <v>0</v>
      </c>
      <c r="B3" s="461"/>
      <c r="C3" s="462"/>
      <c r="D3" s="3"/>
      <c r="F3" s="8"/>
      <c r="G3" s="105" t="s">
        <v>1</v>
      </c>
      <c r="H3" s="105"/>
      <c r="I3" s="8"/>
      <c r="J3" s="8"/>
      <c r="K3" s="8"/>
      <c r="L3" s="8"/>
      <c r="M3" s="8"/>
      <c r="N3" s="8"/>
      <c r="O3" s="3"/>
      <c r="P3" s="3"/>
      <c r="Q3" s="3"/>
      <c r="S3" s="3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12"/>
    </row>
    <row r="4" spans="1:62" s="5" customFormat="1" ht="18" customHeight="1">
      <c r="A4" s="199">
        <f>+SUM(OUT_1_Check!D19:AR19)+SUM(OUT_1_Check!D26:AR26)+SUM(OUT_1_Check!D33:AR33)+SUM(OUT_1_Check!D40:AR40)</f>
        <v>0</v>
      </c>
      <c r="B4" s="461"/>
      <c r="C4" s="462"/>
      <c r="D4" s="3"/>
      <c r="F4" s="8"/>
      <c r="G4" s="104"/>
      <c r="H4" s="104"/>
      <c r="I4" s="8"/>
      <c r="J4" s="8"/>
      <c r="K4" s="8"/>
      <c r="L4" s="8"/>
      <c r="M4" s="8"/>
      <c r="N4" s="8"/>
      <c r="O4" s="3"/>
      <c r="P4" s="3"/>
      <c r="Q4" s="3"/>
      <c r="S4" s="3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9"/>
      <c r="AT4" s="8"/>
      <c r="AU4" s="12"/>
    </row>
    <row r="5" spans="1:62" s="5" customFormat="1" ht="18" customHeight="1">
      <c r="A5" s="200">
        <f>+SUM(OUT_1_Check!D43:AR43)</f>
        <v>0</v>
      </c>
      <c r="B5" s="460"/>
      <c r="C5" s="463"/>
      <c r="D5" s="3"/>
      <c r="F5" s="8"/>
      <c r="G5" s="105" t="s">
        <v>78</v>
      </c>
      <c r="H5" s="105"/>
      <c r="I5" s="8"/>
      <c r="J5" s="8"/>
      <c r="K5" s="8"/>
      <c r="L5" s="8"/>
      <c r="M5" s="8"/>
      <c r="N5" s="8"/>
      <c r="O5" s="3"/>
      <c r="P5" s="3"/>
      <c r="Q5" s="3"/>
      <c r="S5" s="3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318"/>
      <c r="AS5" s="8"/>
      <c r="AT5" s="8"/>
      <c r="AU5" s="12"/>
    </row>
    <row r="6" spans="1:62" s="5" customFormat="1" ht="18" customHeight="1">
      <c r="A6" s="199">
        <f>+OUT_1_Check!AS20+OUT_1_Check!AS34+OUT_1_Check!AS41+OUT_1_Check!AS48</f>
        <v>0</v>
      </c>
      <c r="B6" s="460"/>
      <c r="C6" s="460"/>
      <c r="D6" s="3"/>
      <c r="F6" s="8"/>
      <c r="G6" s="105" t="s">
        <v>202</v>
      </c>
      <c r="H6" s="105"/>
      <c r="I6" s="8"/>
      <c r="J6" s="8"/>
      <c r="K6" s="8"/>
      <c r="L6" s="8"/>
      <c r="M6" s="8"/>
      <c r="N6" s="8"/>
      <c r="O6" s="3"/>
      <c r="P6" s="3"/>
      <c r="Q6" s="3"/>
      <c r="S6" s="3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317"/>
      <c r="AT6" s="8"/>
      <c r="AU6" s="12"/>
    </row>
    <row r="7" spans="1:62" s="5" customFormat="1" ht="18" customHeight="1">
      <c r="A7" s="199">
        <f>+SUM(OUT_1_Check!D47:AS47)</f>
        <v>0</v>
      </c>
      <c r="B7" s="459"/>
      <c r="C7" s="459"/>
      <c r="D7" s="3"/>
      <c r="F7" s="8"/>
      <c r="G7" s="106" t="s">
        <v>2</v>
      </c>
      <c r="H7" s="106"/>
      <c r="I7" s="8"/>
      <c r="J7" s="8"/>
      <c r="K7" s="8"/>
      <c r="L7" s="8"/>
      <c r="M7" s="8"/>
      <c r="N7" s="8"/>
      <c r="O7" s="3"/>
      <c r="P7" s="3"/>
      <c r="Q7" s="3"/>
      <c r="S7" s="3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318"/>
      <c r="AS7" s="8"/>
      <c r="AT7" s="8"/>
      <c r="AU7" s="12"/>
    </row>
    <row r="8" spans="1:62" s="5" customFormat="1" ht="18" customHeight="1">
      <c r="A8" s="199"/>
      <c r="B8" s="459"/>
      <c r="C8" s="459"/>
      <c r="D8" s="3"/>
      <c r="F8" s="8"/>
      <c r="G8" s="106"/>
      <c r="H8" s="106"/>
      <c r="I8" s="8"/>
      <c r="J8" s="8"/>
      <c r="K8" s="8"/>
      <c r="L8" s="8"/>
      <c r="M8" s="8"/>
      <c r="N8" s="8"/>
      <c r="O8" s="3"/>
      <c r="P8" s="3"/>
      <c r="Q8" s="3"/>
      <c r="S8" s="3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318"/>
      <c r="AS8" s="8"/>
      <c r="AT8" s="8"/>
      <c r="AU8" s="12"/>
    </row>
    <row r="9" spans="1:62" s="335" customFormat="1" ht="18" hidden="1" customHeight="1">
      <c r="A9" s="333"/>
      <c r="B9" s="459"/>
      <c r="C9" s="459"/>
      <c r="D9" s="334"/>
      <c r="F9" s="336"/>
      <c r="G9" s="337"/>
      <c r="H9" s="337"/>
      <c r="I9" s="336"/>
      <c r="J9" s="336"/>
      <c r="K9" s="336"/>
      <c r="L9" s="336"/>
      <c r="M9" s="336"/>
      <c r="N9" s="336"/>
      <c r="O9" s="334"/>
      <c r="P9" s="334"/>
      <c r="Q9" s="334"/>
      <c r="S9" s="334"/>
      <c r="T9" s="336"/>
      <c r="U9" s="336"/>
      <c r="V9" s="336"/>
      <c r="W9" s="336"/>
      <c r="X9" s="336"/>
      <c r="Y9" s="336"/>
      <c r="Z9" s="336"/>
      <c r="AA9" s="336"/>
      <c r="AB9" s="336"/>
      <c r="AC9" s="336"/>
      <c r="AD9" s="336"/>
      <c r="AE9" s="336"/>
      <c r="AF9" s="336"/>
      <c r="AG9" s="336"/>
      <c r="AH9" s="336"/>
      <c r="AI9" s="336"/>
      <c r="AJ9" s="336"/>
      <c r="AK9" s="336"/>
      <c r="AL9" s="336"/>
      <c r="AM9" s="336"/>
      <c r="AN9" s="336"/>
      <c r="AO9" s="336"/>
      <c r="AP9" s="336"/>
      <c r="AQ9" s="336"/>
      <c r="AR9" s="338"/>
      <c r="AS9" s="336"/>
      <c r="AT9" s="336"/>
      <c r="AU9" s="339"/>
    </row>
    <row r="10" spans="1:62" s="335" customFormat="1" ht="18" hidden="1" customHeight="1">
      <c r="A10" s="340"/>
      <c r="B10" s="459"/>
      <c r="C10" s="459"/>
      <c r="D10" s="336"/>
      <c r="F10" s="336"/>
      <c r="G10" s="336"/>
      <c r="H10" s="336"/>
      <c r="I10" s="336"/>
      <c r="J10" s="336"/>
      <c r="K10" s="336"/>
      <c r="L10" s="336"/>
      <c r="M10" s="336"/>
      <c r="N10" s="336"/>
      <c r="O10" s="334"/>
      <c r="P10" s="334"/>
      <c r="Q10" s="334"/>
      <c r="S10" s="334"/>
      <c r="T10" s="336"/>
      <c r="U10" s="336"/>
      <c r="V10" s="336"/>
      <c r="W10" s="336"/>
      <c r="X10" s="336"/>
      <c r="Y10" s="336"/>
      <c r="Z10" s="336"/>
      <c r="AA10" s="336"/>
      <c r="AB10" s="336"/>
      <c r="AC10" s="336"/>
      <c r="AD10" s="336"/>
      <c r="AE10" s="336"/>
      <c r="AF10" s="336"/>
      <c r="AG10" s="336"/>
      <c r="AH10" s="336"/>
      <c r="AI10" s="336"/>
      <c r="AJ10" s="336"/>
      <c r="AK10" s="336"/>
      <c r="AL10" s="336"/>
      <c r="AM10" s="336"/>
      <c r="AN10" s="336"/>
      <c r="AO10" s="336"/>
      <c r="AP10" s="336"/>
      <c r="AQ10" s="336"/>
      <c r="AR10" s="336"/>
      <c r="AS10" s="336"/>
      <c r="AT10" s="336"/>
      <c r="AU10" s="339"/>
    </row>
    <row r="11" spans="1:62" s="17" customFormat="1" ht="15">
      <c r="A11" s="14"/>
      <c r="B11" s="15"/>
      <c r="C11" s="16"/>
      <c r="D11" s="331" t="s">
        <v>4</v>
      </c>
      <c r="E11" s="329" t="s">
        <v>52</v>
      </c>
      <c r="F11" s="329" t="s">
        <v>5</v>
      </c>
      <c r="G11" s="329" t="s">
        <v>6</v>
      </c>
      <c r="H11" s="329" t="s">
        <v>7</v>
      </c>
      <c r="I11" s="329" t="s">
        <v>152</v>
      </c>
      <c r="J11" s="329" t="s">
        <v>109</v>
      </c>
      <c r="K11" s="329" t="s">
        <v>150</v>
      </c>
      <c r="L11" s="329" t="s">
        <v>110</v>
      </c>
      <c r="M11" s="329" t="s">
        <v>61</v>
      </c>
      <c r="N11" s="329" t="s">
        <v>111</v>
      </c>
      <c r="O11" s="329" t="s">
        <v>74</v>
      </c>
      <c r="P11" s="329" t="s">
        <v>112</v>
      </c>
      <c r="Q11" s="329" t="s">
        <v>62</v>
      </c>
      <c r="R11" s="329" t="s">
        <v>60</v>
      </c>
      <c r="S11" s="329" t="s">
        <v>113</v>
      </c>
      <c r="T11" s="329" t="s">
        <v>63</v>
      </c>
      <c r="U11" s="329" t="s">
        <v>64</v>
      </c>
      <c r="V11" s="329" t="s">
        <v>75</v>
      </c>
      <c r="W11" s="329" t="s">
        <v>114</v>
      </c>
      <c r="X11" s="329" t="s">
        <v>76</v>
      </c>
      <c r="Y11" s="329" t="s">
        <v>65</v>
      </c>
      <c r="Z11" s="329" t="s">
        <v>115</v>
      </c>
      <c r="AA11" s="329" t="s">
        <v>116</v>
      </c>
      <c r="AB11" s="329" t="s">
        <v>66</v>
      </c>
      <c r="AC11" s="329" t="s">
        <v>117</v>
      </c>
      <c r="AD11" s="329" t="s">
        <v>80</v>
      </c>
      <c r="AE11" s="329" t="s">
        <v>77</v>
      </c>
      <c r="AF11" s="329" t="s">
        <v>118</v>
      </c>
      <c r="AG11" s="329" t="s">
        <v>67</v>
      </c>
      <c r="AH11" s="329" t="s">
        <v>68</v>
      </c>
      <c r="AI11" s="329" t="s">
        <v>151</v>
      </c>
      <c r="AJ11" s="329" t="s">
        <v>69</v>
      </c>
      <c r="AK11" s="329" t="s">
        <v>119</v>
      </c>
      <c r="AL11" s="329" t="s">
        <v>81</v>
      </c>
      <c r="AM11" s="329" t="s">
        <v>121</v>
      </c>
      <c r="AN11" s="329" t="s">
        <v>70</v>
      </c>
      <c r="AO11" s="329" t="s">
        <v>71</v>
      </c>
      <c r="AP11" s="329" t="s">
        <v>72</v>
      </c>
      <c r="AQ11" s="329" t="s">
        <v>73</v>
      </c>
      <c r="AR11" s="331" t="s">
        <v>84</v>
      </c>
      <c r="AS11" s="329" t="s">
        <v>8</v>
      </c>
    </row>
    <row r="12" spans="1:62" s="17" customFormat="1" ht="27.95" customHeight="1">
      <c r="A12" s="341"/>
      <c r="B12" s="342" t="s">
        <v>3</v>
      </c>
      <c r="C12" s="343"/>
      <c r="D12" s="332"/>
      <c r="E12" s="330"/>
      <c r="F12" s="330"/>
      <c r="G12" s="330"/>
      <c r="H12" s="330"/>
      <c r="I12" s="330"/>
      <c r="J12" s="330"/>
      <c r="K12" s="330"/>
      <c r="L12" s="330"/>
      <c r="M12" s="330"/>
      <c r="N12" s="330"/>
      <c r="O12" s="330"/>
      <c r="P12" s="330"/>
      <c r="Q12" s="330"/>
      <c r="R12" s="330"/>
      <c r="S12" s="330"/>
      <c r="T12" s="330"/>
      <c r="U12" s="330"/>
      <c r="V12" s="330"/>
      <c r="W12" s="330"/>
      <c r="X12" s="330"/>
      <c r="Y12" s="330"/>
      <c r="Z12" s="330"/>
      <c r="AA12" s="330"/>
      <c r="AB12" s="330"/>
      <c r="AC12" s="330"/>
      <c r="AD12" s="330"/>
      <c r="AE12" s="330"/>
      <c r="AF12" s="330"/>
      <c r="AG12" s="330"/>
      <c r="AH12" s="330"/>
      <c r="AI12" s="330"/>
      <c r="AJ12" s="330"/>
      <c r="AK12" s="330"/>
      <c r="AL12" s="330"/>
      <c r="AM12" s="330"/>
      <c r="AN12" s="330"/>
      <c r="AO12" s="330"/>
      <c r="AP12" s="330"/>
      <c r="AQ12" s="330"/>
      <c r="AR12" s="332"/>
      <c r="AS12" s="330"/>
    </row>
    <row r="13" spans="1:62" s="17" customFormat="1" ht="18" customHeight="1">
      <c r="A13" s="20"/>
      <c r="B13" s="21" t="s">
        <v>20</v>
      </c>
      <c r="C13" s="22"/>
      <c r="D13" s="224"/>
      <c r="E13" s="224"/>
      <c r="F13" s="224"/>
      <c r="G13" s="224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24"/>
      <c r="S13" s="224"/>
      <c r="T13" s="224"/>
      <c r="U13" s="224"/>
      <c r="V13" s="224"/>
      <c r="W13" s="224"/>
      <c r="X13" s="224"/>
      <c r="Y13" s="224"/>
      <c r="Z13" s="224"/>
      <c r="AA13" s="224"/>
      <c r="AB13" s="224"/>
      <c r="AC13" s="224"/>
      <c r="AD13" s="224"/>
      <c r="AE13" s="224"/>
      <c r="AF13" s="224"/>
      <c r="AG13" s="224"/>
      <c r="AH13" s="224"/>
      <c r="AI13" s="224"/>
      <c r="AJ13" s="224"/>
      <c r="AK13" s="224"/>
      <c r="AL13" s="224"/>
      <c r="AM13" s="224"/>
      <c r="AN13" s="224"/>
      <c r="AO13" s="224"/>
      <c r="AP13" s="224"/>
      <c r="AQ13" s="224"/>
      <c r="AR13" s="224"/>
      <c r="AS13" s="224"/>
    </row>
    <row r="14" spans="1:62" s="17" customFormat="1" ht="18" customHeight="1">
      <c r="A14" s="20"/>
      <c r="B14" s="21" t="s">
        <v>57</v>
      </c>
      <c r="C14" s="22"/>
      <c r="D14" s="224"/>
      <c r="E14" s="224"/>
      <c r="F14" s="224"/>
      <c r="G14" s="224"/>
      <c r="H14" s="224"/>
      <c r="I14" s="224"/>
      <c r="J14" s="224"/>
      <c r="K14" s="224"/>
      <c r="L14" s="224"/>
      <c r="M14" s="224"/>
      <c r="N14" s="224"/>
      <c r="O14" s="224"/>
      <c r="P14" s="224"/>
      <c r="Q14" s="224"/>
      <c r="R14" s="224"/>
      <c r="S14" s="224"/>
      <c r="T14" s="224"/>
      <c r="U14" s="224"/>
      <c r="V14" s="224"/>
      <c r="W14" s="224"/>
      <c r="X14" s="224"/>
      <c r="Y14" s="224"/>
      <c r="Z14" s="224"/>
      <c r="AA14" s="224"/>
      <c r="AB14" s="224"/>
      <c r="AC14" s="224"/>
      <c r="AD14" s="224"/>
      <c r="AE14" s="224"/>
      <c r="AF14" s="224"/>
      <c r="AG14" s="224"/>
      <c r="AH14" s="224"/>
      <c r="AI14" s="224"/>
      <c r="AJ14" s="224"/>
      <c r="AK14" s="224"/>
      <c r="AL14" s="224"/>
      <c r="AM14" s="224"/>
      <c r="AN14" s="224"/>
      <c r="AO14" s="224"/>
      <c r="AP14" s="224"/>
      <c r="AQ14" s="224"/>
      <c r="AR14" s="224"/>
      <c r="AS14" s="224"/>
    </row>
    <row r="15" spans="1:62" s="17" customFormat="1" ht="18" customHeight="1">
      <c r="A15" s="24"/>
      <c r="B15" s="51" t="s">
        <v>105</v>
      </c>
      <c r="C15" s="25"/>
      <c r="D15" s="319">
        <v>27176.12480444002</v>
      </c>
      <c r="E15" s="227">
        <v>3190.7715450999999</v>
      </c>
      <c r="F15" s="225">
        <v>585.67674054000008</v>
      </c>
      <c r="G15" s="227">
        <v>450.54834222999995</v>
      </c>
      <c r="H15" s="227">
        <v>232.04870617</v>
      </c>
      <c r="I15" s="227">
        <v>157.40349835000001</v>
      </c>
      <c r="J15" s="227"/>
      <c r="K15" s="227"/>
      <c r="L15" s="227"/>
      <c r="M15" s="227"/>
      <c r="N15" s="227"/>
      <c r="O15" s="227"/>
      <c r="P15" s="227"/>
      <c r="Q15" s="227"/>
      <c r="R15" s="227"/>
      <c r="S15" s="227"/>
      <c r="T15" s="227"/>
      <c r="U15" s="227"/>
      <c r="V15" s="227"/>
      <c r="W15" s="227"/>
      <c r="X15" s="227"/>
      <c r="Y15" s="227"/>
      <c r="Z15" s="227"/>
      <c r="AA15" s="227"/>
      <c r="AB15" s="227"/>
      <c r="AC15" s="227"/>
      <c r="AD15" s="227">
        <v>0.22075206</v>
      </c>
      <c r="AE15" s="227">
        <v>80.573356400000009</v>
      </c>
      <c r="AF15" s="227"/>
      <c r="AG15" s="227"/>
      <c r="AH15" s="227">
        <v>4.1265000000000001</v>
      </c>
      <c r="AI15" s="227"/>
      <c r="AJ15" s="227">
        <v>27071.188457470042</v>
      </c>
      <c r="AK15" s="227"/>
      <c r="AL15" s="227">
        <v>68.937228270000006</v>
      </c>
      <c r="AM15" s="227"/>
      <c r="AN15" s="227"/>
      <c r="AO15" s="227"/>
      <c r="AP15" s="227"/>
      <c r="AQ15" s="227">
        <v>33.62970086</v>
      </c>
      <c r="AR15" s="227">
        <v>590.77897569000004</v>
      </c>
      <c r="AS15" s="295">
        <f>SUM(D15:AR15)/2</f>
        <v>29821.014303790027</v>
      </c>
    </row>
    <row r="16" spans="1:62" s="23" customFormat="1" ht="18" customHeight="1">
      <c r="A16" s="26"/>
      <c r="B16" s="51" t="s">
        <v>106</v>
      </c>
      <c r="C16" s="328"/>
      <c r="D16" s="227">
        <v>98791.341902160333</v>
      </c>
      <c r="E16" s="227">
        <v>5954.5590643400019</v>
      </c>
      <c r="F16" s="227">
        <v>627.63178217999985</v>
      </c>
      <c r="G16" s="227">
        <v>635.13122545999988</v>
      </c>
      <c r="H16" s="227">
        <v>55.548144110000003</v>
      </c>
      <c r="I16" s="225">
        <v>5.8792369200000003</v>
      </c>
      <c r="J16" s="227"/>
      <c r="K16" s="227"/>
      <c r="L16" s="227"/>
      <c r="M16" s="227"/>
      <c r="N16" s="227"/>
      <c r="O16" s="227"/>
      <c r="P16" s="227"/>
      <c r="Q16" s="227"/>
      <c r="R16" s="227">
        <v>0.22074196000000001</v>
      </c>
      <c r="S16" s="227"/>
      <c r="T16" s="227"/>
      <c r="U16" s="227"/>
      <c r="V16" s="227"/>
      <c r="W16" s="227"/>
      <c r="X16" s="227"/>
      <c r="Y16" s="227"/>
      <c r="Z16" s="227"/>
      <c r="AA16" s="227">
        <v>22.739583369999998</v>
      </c>
      <c r="AB16" s="227"/>
      <c r="AC16" s="227"/>
      <c r="AD16" s="227"/>
      <c r="AE16" s="227"/>
      <c r="AF16" s="227"/>
      <c r="AG16" s="227"/>
      <c r="AH16" s="227">
        <v>5.391</v>
      </c>
      <c r="AI16" s="227"/>
      <c r="AJ16" s="227">
        <v>94590.823254880335</v>
      </c>
      <c r="AK16" s="227"/>
      <c r="AL16" s="227"/>
      <c r="AM16" s="227"/>
      <c r="AN16" s="227"/>
      <c r="AO16" s="227"/>
      <c r="AP16" s="227"/>
      <c r="AQ16" s="227"/>
      <c r="AR16" s="227">
        <v>427.13020826999991</v>
      </c>
      <c r="AS16" s="295">
        <f>SUM(D16:AR16)/2</f>
        <v>100558.19807182535</v>
      </c>
      <c r="AT16" s="17"/>
      <c r="AU16" s="181"/>
      <c r="AV16" s="181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</row>
    <row r="17" spans="1:62" s="23" customFormat="1" ht="18" customHeight="1">
      <c r="A17" s="26"/>
      <c r="B17" s="51" t="s">
        <v>107</v>
      </c>
      <c r="C17" s="25"/>
      <c r="D17" s="227">
        <v>8157.1018551900015</v>
      </c>
      <c r="E17" s="227">
        <v>2980.2932760699978</v>
      </c>
      <c r="F17" s="227">
        <v>0.32599513000000002</v>
      </c>
      <c r="G17" s="227">
        <v>2.9358418199999994</v>
      </c>
      <c r="H17" s="227"/>
      <c r="I17" s="227">
        <v>8.2123706900000002</v>
      </c>
      <c r="J17" s="227"/>
      <c r="K17" s="227"/>
      <c r="L17" s="227"/>
      <c r="M17" s="227"/>
      <c r="N17" s="227"/>
      <c r="O17" s="227"/>
      <c r="P17" s="227"/>
      <c r="Q17" s="227"/>
      <c r="R17" s="227"/>
      <c r="S17" s="227"/>
      <c r="T17" s="227"/>
      <c r="U17" s="227"/>
      <c r="V17" s="227"/>
      <c r="W17" s="227"/>
      <c r="X17" s="227"/>
      <c r="Y17" s="227"/>
      <c r="Z17" s="227"/>
      <c r="AA17" s="227"/>
      <c r="AB17" s="227"/>
      <c r="AC17" s="227"/>
      <c r="AD17" s="227"/>
      <c r="AE17" s="227"/>
      <c r="AF17" s="227"/>
      <c r="AG17" s="227"/>
      <c r="AH17" s="227">
        <v>16.008949819999998</v>
      </c>
      <c r="AI17" s="227"/>
      <c r="AJ17" s="227">
        <v>10526.012500859999</v>
      </c>
      <c r="AK17" s="227"/>
      <c r="AL17" s="227"/>
      <c r="AM17" s="227"/>
      <c r="AN17" s="227"/>
      <c r="AO17" s="227"/>
      <c r="AP17" s="227"/>
      <c r="AQ17" s="227"/>
      <c r="AR17" s="227"/>
      <c r="AS17" s="295">
        <f>SUM(D17:AR17)/2</f>
        <v>10845.44539479</v>
      </c>
      <c r="AT17" s="17"/>
      <c r="AU17" s="218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</row>
    <row r="18" spans="1:62" s="17" customFormat="1" ht="18" customHeight="1">
      <c r="A18" s="24"/>
      <c r="B18" s="25" t="s">
        <v>10</v>
      </c>
      <c r="C18" s="25"/>
      <c r="D18" s="295">
        <f t="shared" ref="D18:AR18" si="0">+SUM(D15:D17)</f>
        <v>134124.56856179037</v>
      </c>
      <c r="E18" s="295">
        <f t="shared" si="0"/>
        <v>12125.623885509998</v>
      </c>
      <c r="F18" s="295">
        <f t="shared" si="0"/>
        <v>1213.6345178499998</v>
      </c>
      <c r="G18" s="295">
        <f t="shared" si="0"/>
        <v>1088.6154095099998</v>
      </c>
      <c r="H18" s="295">
        <f t="shared" si="0"/>
        <v>287.59685028000001</v>
      </c>
      <c r="I18" s="295">
        <f t="shared" si="0"/>
        <v>171.49510596000002</v>
      </c>
      <c r="J18" s="295">
        <f t="shared" si="0"/>
        <v>0</v>
      </c>
      <c r="K18" s="295">
        <f t="shared" si="0"/>
        <v>0</v>
      </c>
      <c r="L18" s="295">
        <f t="shared" si="0"/>
        <v>0</v>
      </c>
      <c r="M18" s="295">
        <f t="shared" si="0"/>
        <v>0</v>
      </c>
      <c r="N18" s="295">
        <f t="shared" si="0"/>
        <v>0</v>
      </c>
      <c r="O18" s="295">
        <f t="shared" si="0"/>
        <v>0</v>
      </c>
      <c r="P18" s="295">
        <f t="shared" si="0"/>
        <v>0</v>
      </c>
      <c r="Q18" s="295">
        <f t="shared" si="0"/>
        <v>0</v>
      </c>
      <c r="R18" s="295">
        <f t="shared" si="0"/>
        <v>0.22074196000000001</v>
      </c>
      <c r="S18" s="295">
        <f t="shared" si="0"/>
        <v>0</v>
      </c>
      <c r="T18" s="295">
        <f t="shared" si="0"/>
        <v>0</v>
      </c>
      <c r="U18" s="295">
        <f t="shared" si="0"/>
        <v>0</v>
      </c>
      <c r="V18" s="295">
        <f t="shared" si="0"/>
        <v>0</v>
      </c>
      <c r="W18" s="295">
        <f t="shared" si="0"/>
        <v>0</v>
      </c>
      <c r="X18" s="295">
        <f t="shared" si="0"/>
        <v>0</v>
      </c>
      <c r="Y18" s="295">
        <f t="shared" si="0"/>
        <v>0</v>
      </c>
      <c r="Z18" s="295">
        <f t="shared" si="0"/>
        <v>0</v>
      </c>
      <c r="AA18" s="295">
        <f t="shared" si="0"/>
        <v>22.739583369999998</v>
      </c>
      <c r="AB18" s="295">
        <f t="shared" si="0"/>
        <v>0</v>
      </c>
      <c r="AC18" s="295">
        <f t="shared" si="0"/>
        <v>0</v>
      </c>
      <c r="AD18" s="295">
        <f t="shared" si="0"/>
        <v>0.22075206</v>
      </c>
      <c r="AE18" s="295">
        <f t="shared" si="0"/>
        <v>80.573356400000009</v>
      </c>
      <c r="AF18" s="295">
        <f t="shared" si="0"/>
        <v>0</v>
      </c>
      <c r="AG18" s="295">
        <f t="shared" si="0"/>
        <v>0</v>
      </c>
      <c r="AH18" s="295">
        <f t="shared" si="0"/>
        <v>25.526449819999996</v>
      </c>
      <c r="AI18" s="295">
        <f t="shared" si="0"/>
        <v>0</v>
      </c>
      <c r="AJ18" s="295">
        <f t="shared" si="0"/>
        <v>132188.02421321036</v>
      </c>
      <c r="AK18" s="295">
        <f t="shared" si="0"/>
        <v>0</v>
      </c>
      <c r="AL18" s="295">
        <f t="shared" si="0"/>
        <v>68.937228270000006</v>
      </c>
      <c r="AM18" s="295">
        <f t="shared" si="0"/>
        <v>0</v>
      </c>
      <c r="AN18" s="295">
        <f t="shared" si="0"/>
        <v>0</v>
      </c>
      <c r="AO18" s="295">
        <f t="shared" si="0"/>
        <v>0</v>
      </c>
      <c r="AP18" s="295">
        <f t="shared" si="0"/>
        <v>0</v>
      </c>
      <c r="AQ18" s="295">
        <f t="shared" si="0"/>
        <v>33.62970086</v>
      </c>
      <c r="AR18" s="295">
        <f t="shared" si="0"/>
        <v>1017.90918396</v>
      </c>
      <c r="AS18" s="295">
        <f>SUM(D18:AR18)/2</f>
        <v>141224.65777040538</v>
      </c>
      <c r="AU18" s="181"/>
      <c r="AV18" s="23"/>
    </row>
    <row r="19" spans="1:62" s="17" customFormat="1" ht="18" hidden="1" customHeight="1">
      <c r="A19" s="26"/>
      <c r="B19" s="25" t="s">
        <v>21</v>
      </c>
      <c r="C19" s="25"/>
      <c r="D19" s="292"/>
      <c r="E19" s="292"/>
      <c r="F19" s="292"/>
      <c r="G19" s="292"/>
      <c r="H19" s="292"/>
      <c r="I19" s="292"/>
      <c r="J19" s="292"/>
      <c r="K19" s="292"/>
      <c r="L19" s="292"/>
      <c r="M19" s="292"/>
      <c r="N19" s="292"/>
      <c r="O19" s="292"/>
      <c r="P19" s="292"/>
      <c r="Q19" s="292"/>
      <c r="R19" s="292"/>
      <c r="S19" s="292"/>
      <c r="T19" s="292"/>
      <c r="U19" s="292"/>
      <c r="V19" s="292"/>
      <c r="W19" s="292"/>
      <c r="X19" s="292"/>
      <c r="Y19" s="292"/>
      <c r="Z19" s="292"/>
      <c r="AA19" s="292"/>
      <c r="AB19" s="292"/>
      <c r="AC19" s="292"/>
      <c r="AD19" s="292"/>
      <c r="AE19" s="292"/>
      <c r="AF19" s="292"/>
      <c r="AG19" s="292"/>
      <c r="AH19" s="292"/>
      <c r="AI19" s="292"/>
      <c r="AJ19" s="292"/>
      <c r="AK19" s="292"/>
      <c r="AL19" s="292"/>
      <c r="AM19" s="292"/>
      <c r="AN19" s="292"/>
      <c r="AO19" s="292"/>
      <c r="AP19" s="292"/>
      <c r="AQ19" s="292"/>
      <c r="AR19" s="292"/>
      <c r="AS19" s="295">
        <f>SUM(D18:AR18)/2</f>
        <v>141224.65777040538</v>
      </c>
      <c r="AU19" s="181"/>
      <c r="AV19" s="186"/>
    </row>
    <row r="20" spans="1:62" s="17" customFormat="1" ht="18" hidden="1" customHeight="1">
      <c r="A20" s="26"/>
      <c r="B20" s="27"/>
      <c r="C20" s="27"/>
      <c r="D20" s="225"/>
      <c r="E20" s="225"/>
      <c r="F20" s="225"/>
      <c r="G20" s="225"/>
      <c r="H20" s="225"/>
      <c r="I20" s="225"/>
      <c r="J20" s="225"/>
      <c r="K20" s="225"/>
      <c r="L20" s="225"/>
      <c r="M20" s="225"/>
      <c r="N20" s="225"/>
      <c r="O20" s="225"/>
      <c r="P20" s="225"/>
      <c r="Q20" s="225"/>
      <c r="R20" s="225"/>
      <c r="S20" s="225"/>
      <c r="T20" s="225"/>
      <c r="U20" s="225"/>
      <c r="V20" s="225"/>
      <c r="W20" s="225"/>
      <c r="X20" s="225"/>
      <c r="Y20" s="225"/>
      <c r="Z20" s="225"/>
      <c r="AA20" s="225"/>
      <c r="AB20" s="225"/>
      <c r="AC20" s="225"/>
      <c r="AD20" s="225"/>
      <c r="AE20" s="225"/>
      <c r="AF20" s="225"/>
      <c r="AG20" s="225"/>
      <c r="AH20" s="225"/>
      <c r="AI20" s="225"/>
      <c r="AJ20" s="225"/>
      <c r="AK20" s="225"/>
      <c r="AL20" s="225"/>
      <c r="AM20" s="225"/>
      <c r="AN20" s="225"/>
      <c r="AO20" s="225"/>
      <c r="AP20" s="225"/>
      <c r="AQ20" s="225"/>
      <c r="AR20" s="225"/>
      <c r="AS20" s="225"/>
      <c r="AU20" s="23"/>
      <c r="AV20" s="186"/>
    </row>
    <row r="21" spans="1:62" s="17" customFormat="1" ht="18" hidden="1" customHeight="1">
      <c r="A21" s="20"/>
      <c r="B21" s="21" t="s">
        <v>22</v>
      </c>
      <c r="C21" s="22"/>
      <c r="D21" s="225"/>
      <c r="E21" s="227"/>
      <c r="F21" s="227"/>
      <c r="G21" s="227"/>
      <c r="H21" s="227"/>
      <c r="I21" s="227"/>
      <c r="J21" s="227"/>
      <c r="K21" s="227"/>
      <c r="L21" s="227"/>
      <c r="M21" s="227"/>
      <c r="N21" s="227"/>
      <c r="O21" s="227"/>
      <c r="P21" s="227"/>
      <c r="Q21" s="227"/>
      <c r="R21" s="227"/>
      <c r="S21" s="227"/>
      <c r="T21" s="227"/>
      <c r="U21" s="227"/>
      <c r="V21" s="227"/>
      <c r="W21" s="227"/>
      <c r="X21" s="227"/>
      <c r="Y21" s="227"/>
      <c r="Z21" s="227"/>
      <c r="AA21" s="227"/>
      <c r="AB21" s="227"/>
      <c r="AC21" s="227"/>
      <c r="AD21" s="227"/>
      <c r="AE21" s="227"/>
      <c r="AF21" s="227"/>
      <c r="AG21" s="227"/>
      <c r="AH21" s="227"/>
      <c r="AI21" s="227"/>
      <c r="AJ21" s="227"/>
      <c r="AK21" s="227"/>
      <c r="AL21" s="227"/>
      <c r="AM21" s="227"/>
      <c r="AN21" s="227"/>
      <c r="AO21" s="227"/>
      <c r="AP21" s="227"/>
      <c r="AQ21" s="227"/>
      <c r="AR21" s="227"/>
      <c r="AS21" s="227"/>
      <c r="AU21" s="23"/>
    </row>
    <row r="22" spans="1:62" s="17" customFormat="1" ht="18" hidden="1" customHeight="1">
      <c r="A22" s="24"/>
      <c r="B22" s="51" t="s">
        <v>105</v>
      </c>
      <c r="C22" s="25"/>
      <c r="D22" s="319"/>
      <c r="E22" s="227"/>
      <c r="F22" s="227"/>
      <c r="G22" s="227"/>
      <c r="H22" s="227"/>
      <c r="I22" s="227"/>
      <c r="J22" s="227"/>
      <c r="K22" s="227"/>
      <c r="L22" s="227"/>
      <c r="M22" s="227"/>
      <c r="N22" s="227"/>
      <c r="O22" s="227"/>
      <c r="P22" s="227"/>
      <c r="Q22" s="227"/>
      <c r="R22" s="227"/>
      <c r="S22" s="227"/>
      <c r="T22" s="227"/>
      <c r="U22" s="227"/>
      <c r="V22" s="227"/>
      <c r="W22" s="227"/>
      <c r="X22" s="227"/>
      <c r="Y22" s="227"/>
      <c r="Z22" s="227"/>
      <c r="AA22" s="227"/>
      <c r="AB22" s="227"/>
      <c r="AC22" s="227"/>
      <c r="AD22" s="227"/>
      <c r="AE22" s="227"/>
      <c r="AF22" s="227"/>
      <c r="AG22" s="227"/>
      <c r="AH22" s="227"/>
      <c r="AI22" s="227"/>
      <c r="AJ22" s="227"/>
      <c r="AK22" s="227"/>
      <c r="AL22" s="227"/>
      <c r="AM22" s="227"/>
      <c r="AN22" s="227"/>
      <c r="AO22" s="227"/>
      <c r="AP22" s="227"/>
      <c r="AQ22" s="227"/>
      <c r="AR22" s="227"/>
      <c r="AS22" s="295">
        <f>SUM(D22:AR22)/2</f>
        <v>0</v>
      </c>
      <c r="AU22" s="23"/>
    </row>
    <row r="23" spans="1:62" s="17" customFormat="1" ht="18" hidden="1" customHeight="1">
      <c r="A23" s="26"/>
      <c r="B23" s="51" t="s">
        <v>106</v>
      </c>
      <c r="C23" s="25"/>
      <c r="D23" s="227"/>
      <c r="E23" s="227"/>
      <c r="F23" s="227"/>
      <c r="G23" s="227"/>
      <c r="H23" s="227"/>
      <c r="I23" s="227"/>
      <c r="J23" s="227"/>
      <c r="K23" s="227"/>
      <c r="L23" s="227"/>
      <c r="M23" s="227"/>
      <c r="N23" s="227"/>
      <c r="O23" s="227"/>
      <c r="P23" s="227"/>
      <c r="Q23" s="227"/>
      <c r="R23" s="227"/>
      <c r="S23" s="227"/>
      <c r="T23" s="227"/>
      <c r="U23" s="227"/>
      <c r="V23" s="227"/>
      <c r="W23" s="227"/>
      <c r="X23" s="227"/>
      <c r="Y23" s="227"/>
      <c r="Z23" s="227"/>
      <c r="AA23" s="227"/>
      <c r="AB23" s="227"/>
      <c r="AC23" s="227"/>
      <c r="AD23" s="227"/>
      <c r="AE23" s="227"/>
      <c r="AF23" s="227"/>
      <c r="AG23" s="227"/>
      <c r="AH23" s="227"/>
      <c r="AI23" s="227"/>
      <c r="AJ23" s="227"/>
      <c r="AK23" s="227"/>
      <c r="AL23" s="227"/>
      <c r="AM23" s="227"/>
      <c r="AN23" s="227"/>
      <c r="AO23" s="227"/>
      <c r="AP23" s="227"/>
      <c r="AQ23" s="227"/>
      <c r="AR23" s="227"/>
      <c r="AS23" s="295">
        <f>SUM(D23:AR23)/2</f>
        <v>0</v>
      </c>
      <c r="AU23" s="23"/>
    </row>
    <row r="24" spans="1:62" s="17" customFormat="1" ht="18" hidden="1" customHeight="1">
      <c r="A24" s="26"/>
      <c r="B24" s="51" t="s">
        <v>107</v>
      </c>
      <c r="C24" s="25"/>
      <c r="D24" s="315"/>
      <c r="E24" s="315"/>
      <c r="F24" s="315"/>
      <c r="G24" s="315"/>
      <c r="H24" s="315"/>
      <c r="I24" s="315"/>
      <c r="J24" s="315"/>
      <c r="K24" s="315"/>
      <c r="L24" s="315"/>
      <c r="M24" s="315"/>
      <c r="N24" s="315"/>
      <c r="O24" s="315"/>
      <c r="P24" s="315"/>
      <c r="Q24" s="315"/>
      <c r="R24" s="315"/>
      <c r="S24" s="315"/>
      <c r="T24" s="315"/>
      <c r="U24" s="315"/>
      <c r="V24" s="315"/>
      <c r="W24" s="315"/>
      <c r="X24" s="315"/>
      <c r="Y24" s="315"/>
      <c r="Z24" s="315"/>
      <c r="AA24" s="315"/>
      <c r="AB24" s="315"/>
      <c r="AC24" s="315"/>
      <c r="AD24" s="315"/>
      <c r="AE24" s="315"/>
      <c r="AF24" s="315"/>
      <c r="AG24" s="315"/>
      <c r="AH24" s="315"/>
      <c r="AI24" s="315"/>
      <c r="AJ24" s="315"/>
      <c r="AK24" s="315"/>
      <c r="AL24" s="315"/>
      <c r="AM24" s="315"/>
      <c r="AN24" s="315"/>
      <c r="AO24" s="315"/>
      <c r="AP24" s="315"/>
      <c r="AQ24" s="315"/>
      <c r="AR24" s="315"/>
      <c r="AS24" s="295">
        <f>SUM(D24:AR24)/2</f>
        <v>0</v>
      </c>
      <c r="AU24" s="181"/>
    </row>
    <row r="25" spans="1:62" s="17" customFormat="1" ht="18" hidden="1" customHeight="1">
      <c r="A25" s="24"/>
      <c r="B25" s="25" t="s">
        <v>10</v>
      </c>
      <c r="C25" s="25"/>
      <c r="D25" s="295">
        <f t="shared" ref="D25:AR25" si="1">+SUM(D22:D24)</f>
        <v>0</v>
      </c>
      <c r="E25" s="295">
        <f t="shared" si="1"/>
        <v>0</v>
      </c>
      <c r="F25" s="295">
        <f t="shared" si="1"/>
        <v>0</v>
      </c>
      <c r="G25" s="295">
        <f t="shared" si="1"/>
        <v>0</v>
      </c>
      <c r="H25" s="295">
        <f t="shared" si="1"/>
        <v>0</v>
      </c>
      <c r="I25" s="295">
        <f t="shared" si="1"/>
        <v>0</v>
      </c>
      <c r="J25" s="295">
        <f t="shared" si="1"/>
        <v>0</v>
      </c>
      <c r="K25" s="295">
        <f t="shared" si="1"/>
        <v>0</v>
      </c>
      <c r="L25" s="295">
        <f t="shared" si="1"/>
        <v>0</v>
      </c>
      <c r="M25" s="295">
        <f t="shared" si="1"/>
        <v>0</v>
      </c>
      <c r="N25" s="295">
        <f t="shared" si="1"/>
        <v>0</v>
      </c>
      <c r="O25" s="295">
        <f t="shared" si="1"/>
        <v>0</v>
      </c>
      <c r="P25" s="295">
        <f t="shared" si="1"/>
        <v>0</v>
      </c>
      <c r="Q25" s="295">
        <f t="shared" si="1"/>
        <v>0</v>
      </c>
      <c r="R25" s="295">
        <f t="shared" si="1"/>
        <v>0</v>
      </c>
      <c r="S25" s="295">
        <f t="shared" si="1"/>
        <v>0</v>
      </c>
      <c r="T25" s="295">
        <f t="shared" si="1"/>
        <v>0</v>
      </c>
      <c r="U25" s="295">
        <f t="shared" si="1"/>
        <v>0</v>
      </c>
      <c r="V25" s="295">
        <f t="shared" si="1"/>
        <v>0</v>
      </c>
      <c r="W25" s="295">
        <f t="shared" si="1"/>
        <v>0</v>
      </c>
      <c r="X25" s="295">
        <f t="shared" si="1"/>
        <v>0</v>
      </c>
      <c r="Y25" s="295">
        <f t="shared" si="1"/>
        <v>0</v>
      </c>
      <c r="Z25" s="295">
        <f t="shared" si="1"/>
        <v>0</v>
      </c>
      <c r="AA25" s="295">
        <f t="shared" si="1"/>
        <v>0</v>
      </c>
      <c r="AB25" s="295">
        <f t="shared" si="1"/>
        <v>0</v>
      </c>
      <c r="AC25" s="295">
        <f t="shared" si="1"/>
        <v>0</v>
      </c>
      <c r="AD25" s="295">
        <f t="shared" si="1"/>
        <v>0</v>
      </c>
      <c r="AE25" s="295">
        <f t="shared" si="1"/>
        <v>0</v>
      </c>
      <c r="AF25" s="295">
        <f t="shared" si="1"/>
        <v>0</v>
      </c>
      <c r="AG25" s="295">
        <f t="shared" si="1"/>
        <v>0</v>
      </c>
      <c r="AH25" s="295">
        <f t="shared" si="1"/>
        <v>0</v>
      </c>
      <c r="AI25" s="295">
        <f t="shared" si="1"/>
        <v>0</v>
      </c>
      <c r="AJ25" s="295">
        <f t="shared" si="1"/>
        <v>0</v>
      </c>
      <c r="AK25" s="295">
        <f t="shared" si="1"/>
        <v>0</v>
      </c>
      <c r="AL25" s="295">
        <f t="shared" si="1"/>
        <v>0</v>
      </c>
      <c r="AM25" s="295">
        <f t="shared" si="1"/>
        <v>0</v>
      </c>
      <c r="AN25" s="295">
        <f t="shared" si="1"/>
        <v>0</v>
      </c>
      <c r="AO25" s="295">
        <f t="shared" si="1"/>
        <v>0</v>
      </c>
      <c r="AP25" s="295">
        <f t="shared" si="1"/>
        <v>0</v>
      </c>
      <c r="AQ25" s="295">
        <f t="shared" si="1"/>
        <v>0</v>
      </c>
      <c r="AR25" s="295">
        <f t="shared" si="1"/>
        <v>0</v>
      </c>
      <c r="AS25" s="295">
        <f>SUM(D25:AR25)/2</f>
        <v>0</v>
      </c>
    </row>
    <row r="26" spans="1:62" s="23" customFormat="1" ht="18" hidden="1" customHeight="1">
      <c r="A26" s="20"/>
      <c r="B26" s="22"/>
      <c r="C26" s="22"/>
      <c r="D26" s="225"/>
      <c r="E26" s="225"/>
      <c r="F26" s="225"/>
      <c r="G26" s="225"/>
      <c r="H26" s="225"/>
      <c r="I26" s="225"/>
      <c r="J26" s="225"/>
      <c r="K26" s="225"/>
      <c r="L26" s="225"/>
      <c r="M26" s="225"/>
      <c r="N26" s="225"/>
      <c r="O26" s="225"/>
      <c r="P26" s="225"/>
      <c r="Q26" s="225"/>
      <c r="R26" s="225"/>
      <c r="S26" s="225"/>
      <c r="T26" s="225"/>
      <c r="U26" s="225"/>
      <c r="V26" s="225"/>
      <c r="W26" s="225"/>
      <c r="X26" s="225"/>
      <c r="Y26" s="225"/>
      <c r="Z26" s="225"/>
      <c r="AA26" s="225"/>
      <c r="AB26" s="225"/>
      <c r="AC26" s="225"/>
      <c r="AD26" s="225"/>
      <c r="AE26" s="225"/>
      <c r="AF26" s="225"/>
      <c r="AG26" s="225"/>
      <c r="AH26" s="225"/>
      <c r="AI26" s="225"/>
      <c r="AJ26" s="225"/>
      <c r="AK26" s="225"/>
      <c r="AL26" s="225"/>
      <c r="AM26" s="225"/>
      <c r="AN26" s="225"/>
      <c r="AO26" s="225"/>
      <c r="AP26" s="225"/>
      <c r="AQ26" s="225"/>
      <c r="AR26" s="225"/>
      <c r="AS26" s="225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</row>
    <row r="27" spans="1:62" s="23" customFormat="1" ht="18" customHeight="1">
      <c r="A27" s="28"/>
      <c r="B27" s="21" t="s">
        <v>94</v>
      </c>
      <c r="C27" s="22"/>
      <c r="D27" s="226"/>
      <c r="E27" s="226"/>
      <c r="F27" s="226"/>
      <c r="G27" s="226"/>
      <c r="H27" s="226"/>
      <c r="I27" s="226"/>
      <c r="J27" s="226"/>
      <c r="K27" s="226"/>
      <c r="L27" s="226"/>
      <c r="M27" s="226"/>
      <c r="N27" s="226"/>
      <c r="O27" s="226"/>
      <c r="P27" s="226"/>
      <c r="Q27" s="226"/>
      <c r="R27" s="226"/>
      <c r="S27" s="226"/>
      <c r="T27" s="226"/>
      <c r="U27" s="226"/>
      <c r="V27" s="226"/>
      <c r="W27" s="226"/>
      <c r="X27" s="226"/>
      <c r="Y27" s="226"/>
      <c r="Z27" s="226"/>
      <c r="AA27" s="226"/>
      <c r="AB27" s="226"/>
      <c r="AC27" s="226"/>
      <c r="AD27" s="226"/>
      <c r="AE27" s="226"/>
      <c r="AF27" s="226"/>
      <c r="AG27" s="226"/>
      <c r="AH27" s="226"/>
      <c r="AI27" s="226"/>
      <c r="AJ27" s="226"/>
      <c r="AK27" s="226"/>
      <c r="AL27" s="226"/>
      <c r="AM27" s="226"/>
      <c r="AN27" s="226"/>
      <c r="AO27" s="226"/>
      <c r="AP27" s="226"/>
      <c r="AQ27" s="226"/>
      <c r="AR27" s="226"/>
      <c r="AS27" s="226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</row>
    <row r="28" spans="1:62" s="23" customFormat="1" ht="18" customHeight="1">
      <c r="A28" s="28"/>
      <c r="B28" s="21" t="s">
        <v>11</v>
      </c>
      <c r="C28" s="22"/>
      <c r="D28" s="226"/>
      <c r="E28" s="226"/>
      <c r="F28" s="226"/>
      <c r="G28" s="226"/>
      <c r="H28" s="226"/>
      <c r="I28" s="226"/>
      <c r="J28" s="226"/>
      <c r="K28" s="226"/>
      <c r="L28" s="226"/>
      <c r="M28" s="226"/>
      <c r="N28" s="226"/>
      <c r="O28" s="226"/>
      <c r="P28" s="226"/>
      <c r="Q28" s="226"/>
      <c r="R28" s="226"/>
      <c r="S28" s="226"/>
      <c r="T28" s="226"/>
      <c r="U28" s="226"/>
      <c r="V28" s="226"/>
      <c r="W28" s="226"/>
      <c r="X28" s="226"/>
      <c r="Y28" s="226"/>
      <c r="Z28" s="226"/>
      <c r="AA28" s="226"/>
      <c r="AB28" s="226"/>
      <c r="AC28" s="226"/>
      <c r="AD28" s="226"/>
      <c r="AE28" s="226"/>
      <c r="AF28" s="226"/>
      <c r="AG28" s="226"/>
      <c r="AH28" s="226"/>
      <c r="AI28" s="226"/>
      <c r="AJ28" s="226"/>
      <c r="AK28" s="226"/>
      <c r="AL28" s="226"/>
      <c r="AM28" s="226"/>
      <c r="AN28" s="226"/>
      <c r="AO28" s="226"/>
      <c r="AP28" s="226"/>
      <c r="AQ28" s="226"/>
      <c r="AR28" s="226"/>
      <c r="AS28" s="226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</row>
    <row r="29" spans="1:62" s="17" customFormat="1" ht="18" customHeight="1">
      <c r="A29" s="28"/>
      <c r="B29" s="51" t="s">
        <v>105</v>
      </c>
      <c r="C29" s="25"/>
      <c r="D29" s="319">
        <v>1612.0282257300003</v>
      </c>
      <c r="E29" s="227">
        <v>61.263957779999998</v>
      </c>
      <c r="F29" s="227">
        <v>10.00943713</v>
      </c>
      <c r="G29" s="227">
        <v>210.94491179000002</v>
      </c>
      <c r="H29" s="227"/>
      <c r="I29" s="227"/>
      <c r="J29" s="227"/>
      <c r="K29" s="227"/>
      <c r="L29" s="227"/>
      <c r="M29" s="227"/>
      <c r="N29" s="227"/>
      <c r="O29" s="227"/>
      <c r="P29" s="227"/>
      <c r="Q29" s="227"/>
      <c r="R29" s="227"/>
      <c r="S29" s="227"/>
      <c r="T29" s="227"/>
      <c r="U29" s="227"/>
      <c r="V29" s="227"/>
      <c r="W29" s="227"/>
      <c r="X29" s="227"/>
      <c r="Y29" s="227"/>
      <c r="Z29" s="227"/>
      <c r="AA29" s="227"/>
      <c r="AB29" s="227"/>
      <c r="AC29" s="227"/>
      <c r="AD29" s="227"/>
      <c r="AE29" s="227"/>
      <c r="AF29" s="227"/>
      <c r="AG29" s="227"/>
      <c r="AH29" s="227"/>
      <c r="AI29" s="227"/>
      <c r="AJ29" s="227">
        <v>1360.0760651999999</v>
      </c>
      <c r="AK29" s="227"/>
      <c r="AL29" s="227"/>
      <c r="AM29" s="227"/>
      <c r="AN29" s="227"/>
      <c r="AO29" s="227"/>
      <c r="AP29" s="227"/>
      <c r="AQ29" s="227"/>
      <c r="AR29" s="227">
        <v>92.261769389999998</v>
      </c>
      <c r="AS29" s="295">
        <f>SUM(D29:AR29)/2</f>
        <v>1673.2921835100001</v>
      </c>
    </row>
    <row r="30" spans="1:62" s="17" customFormat="1" ht="18" customHeight="1">
      <c r="A30" s="24"/>
      <c r="B30" s="51" t="s">
        <v>106</v>
      </c>
      <c r="C30" s="25"/>
      <c r="D30" s="227">
        <v>973.56338912000001</v>
      </c>
      <c r="E30" s="227">
        <v>124.79911308999999</v>
      </c>
      <c r="F30" s="227">
        <v>195.83335023999999</v>
      </c>
      <c r="G30" s="227">
        <v>195.83335023999999</v>
      </c>
      <c r="H30" s="227"/>
      <c r="I30" s="227"/>
      <c r="J30" s="227"/>
      <c r="K30" s="227"/>
      <c r="L30" s="227"/>
      <c r="M30" s="227"/>
      <c r="N30" s="227"/>
      <c r="O30" s="227"/>
      <c r="P30" s="227"/>
      <c r="Q30" s="227"/>
      <c r="R30" s="227"/>
      <c r="S30" s="227"/>
      <c r="T30" s="227"/>
      <c r="U30" s="227"/>
      <c r="V30" s="227"/>
      <c r="W30" s="227"/>
      <c r="X30" s="227"/>
      <c r="Y30" s="227"/>
      <c r="Z30" s="227"/>
      <c r="AA30" s="227"/>
      <c r="AB30" s="227"/>
      <c r="AC30" s="227"/>
      <c r="AD30" s="227"/>
      <c r="AE30" s="227"/>
      <c r="AF30" s="227"/>
      <c r="AG30" s="227"/>
      <c r="AH30" s="227"/>
      <c r="AI30" s="227"/>
      <c r="AJ30" s="227">
        <v>1013.4931380699999</v>
      </c>
      <c r="AK30" s="227"/>
      <c r="AL30" s="227"/>
      <c r="AM30" s="227"/>
      <c r="AN30" s="227"/>
      <c r="AO30" s="227"/>
      <c r="AP30" s="227"/>
      <c r="AQ30" s="227"/>
      <c r="AR30" s="227">
        <v>84.869364140000002</v>
      </c>
      <c r="AS30" s="295">
        <f>SUM(D30:AR30)/2</f>
        <v>1294.1958524500001</v>
      </c>
    </row>
    <row r="31" spans="1:62" s="17" customFormat="1" ht="18" customHeight="1">
      <c r="A31" s="20"/>
      <c r="B31" s="51" t="s">
        <v>107</v>
      </c>
      <c r="C31" s="25"/>
      <c r="D31" s="227">
        <v>1139.8940928300001</v>
      </c>
      <c r="E31" s="227">
        <v>344.11226453</v>
      </c>
      <c r="F31" s="227">
        <v>20.058642020000004</v>
      </c>
      <c r="G31" s="227"/>
      <c r="H31" s="227"/>
      <c r="I31" s="227"/>
      <c r="J31" s="227"/>
      <c r="K31" s="227"/>
      <c r="L31" s="227"/>
      <c r="M31" s="227"/>
      <c r="N31" s="227"/>
      <c r="O31" s="227"/>
      <c r="P31" s="227"/>
      <c r="Q31" s="227"/>
      <c r="R31" s="227"/>
      <c r="S31" s="227"/>
      <c r="T31" s="227"/>
      <c r="U31" s="227"/>
      <c r="V31" s="227"/>
      <c r="W31" s="227"/>
      <c r="X31" s="227"/>
      <c r="Y31" s="227"/>
      <c r="Z31" s="227"/>
      <c r="AA31" s="227"/>
      <c r="AB31" s="227"/>
      <c r="AC31" s="227"/>
      <c r="AD31" s="227"/>
      <c r="AE31" s="227"/>
      <c r="AF31" s="227"/>
      <c r="AG31" s="227"/>
      <c r="AH31" s="227"/>
      <c r="AI31" s="227"/>
      <c r="AJ31" s="227">
        <v>1128.5887078000001</v>
      </c>
      <c r="AK31" s="227"/>
      <c r="AL31" s="227"/>
      <c r="AM31" s="227"/>
      <c r="AN31" s="227"/>
      <c r="AO31" s="227"/>
      <c r="AP31" s="227"/>
      <c r="AQ31" s="227"/>
      <c r="AR31" s="227"/>
      <c r="AS31" s="295">
        <f>SUM(D31:AR31)/2</f>
        <v>1316.3268535900002</v>
      </c>
    </row>
    <row r="32" spans="1:62" s="23" customFormat="1" ht="18" customHeight="1">
      <c r="A32" s="28"/>
      <c r="B32" s="25" t="s">
        <v>10</v>
      </c>
      <c r="C32" s="25"/>
      <c r="D32" s="295">
        <f t="shared" ref="D32:AR32" si="2">+SUM(D29:D31)</f>
        <v>3725.4857076799999</v>
      </c>
      <c r="E32" s="295">
        <f t="shared" si="2"/>
        <v>530.17533539999999</v>
      </c>
      <c r="F32" s="295">
        <f t="shared" si="2"/>
        <v>225.90142939</v>
      </c>
      <c r="G32" s="295">
        <f t="shared" si="2"/>
        <v>406.77826203000001</v>
      </c>
      <c r="H32" s="295">
        <f t="shared" si="2"/>
        <v>0</v>
      </c>
      <c r="I32" s="295">
        <f t="shared" si="2"/>
        <v>0</v>
      </c>
      <c r="J32" s="295">
        <f t="shared" si="2"/>
        <v>0</v>
      </c>
      <c r="K32" s="295">
        <f t="shared" si="2"/>
        <v>0</v>
      </c>
      <c r="L32" s="295">
        <f t="shared" si="2"/>
        <v>0</v>
      </c>
      <c r="M32" s="295">
        <f t="shared" si="2"/>
        <v>0</v>
      </c>
      <c r="N32" s="295">
        <f t="shared" si="2"/>
        <v>0</v>
      </c>
      <c r="O32" s="295">
        <f t="shared" si="2"/>
        <v>0</v>
      </c>
      <c r="P32" s="295">
        <f t="shared" si="2"/>
        <v>0</v>
      </c>
      <c r="Q32" s="295">
        <f t="shared" si="2"/>
        <v>0</v>
      </c>
      <c r="R32" s="295">
        <f t="shared" si="2"/>
        <v>0</v>
      </c>
      <c r="S32" s="295">
        <f t="shared" si="2"/>
        <v>0</v>
      </c>
      <c r="T32" s="295">
        <f t="shared" si="2"/>
        <v>0</v>
      </c>
      <c r="U32" s="295">
        <f t="shared" si="2"/>
        <v>0</v>
      </c>
      <c r="V32" s="295">
        <f t="shared" si="2"/>
        <v>0</v>
      </c>
      <c r="W32" s="295">
        <f t="shared" si="2"/>
        <v>0</v>
      </c>
      <c r="X32" s="295">
        <f t="shared" si="2"/>
        <v>0</v>
      </c>
      <c r="Y32" s="295">
        <f t="shared" si="2"/>
        <v>0</v>
      </c>
      <c r="Z32" s="295">
        <f t="shared" si="2"/>
        <v>0</v>
      </c>
      <c r="AA32" s="295">
        <f t="shared" si="2"/>
        <v>0</v>
      </c>
      <c r="AB32" s="295">
        <f t="shared" si="2"/>
        <v>0</v>
      </c>
      <c r="AC32" s="295">
        <f t="shared" si="2"/>
        <v>0</v>
      </c>
      <c r="AD32" s="295">
        <f t="shared" si="2"/>
        <v>0</v>
      </c>
      <c r="AE32" s="295">
        <f t="shared" si="2"/>
        <v>0</v>
      </c>
      <c r="AF32" s="295">
        <f t="shared" si="2"/>
        <v>0</v>
      </c>
      <c r="AG32" s="295">
        <f t="shared" si="2"/>
        <v>0</v>
      </c>
      <c r="AH32" s="295">
        <f t="shared" si="2"/>
        <v>0</v>
      </c>
      <c r="AI32" s="295">
        <f t="shared" si="2"/>
        <v>0</v>
      </c>
      <c r="AJ32" s="295">
        <f t="shared" si="2"/>
        <v>3502.15791107</v>
      </c>
      <c r="AK32" s="295">
        <f t="shared" si="2"/>
        <v>0</v>
      </c>
      <c r="AL32" s="295">
        <f t="shared" si="2"/>
        <v>0</v>
      </c>
      <c r="AM32" s="295">
        <f t="shared" si="2"/>
        <v>0</v>
      </c>
      <c r="AN32" s="295">
        <f t="shared" si="2"/>
        <v>0</v>
      </c>
      <c r="AO32" s="295">
        <f t="shared" si="2"/>
        <v>0</v>
      </c>
      <c r="AP32" s="295">
        <f t="shared" si="2"/>
        <v>0</v>
      </c>
      <c r="AQ32" s="295">
        <f t="shared" si="2"/>
        <v>0</v>
      </c>
      <c r="AR32" s="295">
        <f t="shared" si="2"/>
        <v>177.13113353</v>
      </c>
      <c r="AS32" s="295">
        <f>SUM(D32:AR32)/2</f>
        <v>4283.8148895499999</v>
      </c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7"/>
    </row>
    <row r="33" spans="1:62" s="17" customFormat="1" ht="18" hidden="1" customHeight="1">
      <c r="A33" s="24"/>
      <c r="B33" s="25" t="s">
        <v>21</v>
      </c>
      <c r="C33" s="25"/>
      <c r="D33" s="292"/>
      <c r="E33" s="292"/>
      <c r="F33" s="292"/>
      <c r="G33" s="292"/>
      <c r="H33" s="292"/>
      <c r="I33" s="292"/>
      <c r="J33" s="292"/>
      <c r="K33" s="292"/>
      <c r="L33" s="292"/>
      <c r="M33" s="292"/>
      <c r="N33" s="292"/>
      <c r="O33" s="292"/>
      <c r="P33" s="292"/>
      <c r="Q33" s="292"/>
      <c r="R33" s="292"/>
      <c r="S33" s="292"/>
      <c r="T33" s="292"/>
      <c r="U33" s="292"/>
      <c r="V33" s="292"/>
      <c r="W33" s="292"/>
      <c r="X33" s="292"/>
      <c r="Y33" s="292"/>
      <c r="Z33" s="292"/>
      <c r="AA33" s="292"/>
      <c r="AB33" s="292"/>
      <c r="AC33" s="292"/>
      <c r="AD33" s="292"/>
      <c r="AE33" s="292"/>
      <c r="AF33" s="292"/>
      <c r="AG33" s="292"/>
      <c r="AH33" s="292"/>
      <c r="AI33" s="292"/>
      <c r="AJ33" s="292"/>
      <c r="AK33" s="292"/>
      <c r="AL33" s="292"/>
      <c r="AM33" s="292"/>
      <c r="AN33" s="292"/>
      <c r="AO33" s="292"/>
      <c r="AP33" s="292"/>
      <c r="AQ33" s="292"/>
      <c r="AR33" s="292"/>
      <c r="AS33" s="227">
        <f>SUM(D32:AR32)/2</f>
        <v>4283.8148895499999</v>
      </c>
    </row>
    <row r="34" spans="1:62" s="23" customFormat="1" ht="18" customHeight="1">
      <c r="A34" s="28"/>
      <c r="B34" s="29"/>
      <c r="C34" s="29"/>
      <c r="D34" s="225"/>
      <c r="E34" s="225"/>
      <c r="F34" s="225"/>
      <c r="G34" s="225"/>
      <c r="H34" s="225"/>
      <c r="I34" s="225"/>
      <c r="J34" s="225"/>
      <c r="K34" s="225"/>
      <c r="L34" s="225"/>
      <c r="M34" s="225"/>
      <c r="N34" s="225"/>
      <c r="O34" s="225"/>
      <c r="P34" s="225"/>
      <c r="Q34" s="225"/>
      <c r="R34" s="225"/>
      <c r="S34" s="225"/>
      <c r="T34" s="225"/>
      <c r="U34" s="225"/>
      <c r="V34" s="225"/>
      <c r="W34" s="225"/>
      <c r="X34" s="225"/>
      <c r="Y34" s="225"/>
      <c r="Z34" s="225"/>
      <c r="AA34" s="225"/>
      <c r="AB34" s="225"/>
      <c r="AC34" s="225"/>
      <c r="AD34" s="225"/>
      <c r="AE34" s="225"/>
      <c r="AF34" s="225"/>
      <c r="AG34" s="225"/>
      <c r="AH34" s="225"/>
      <c r="AI34" s="225"/>
      <c r="AJ34" s="225"/>
      <c r="AK34" s="225"/>
      <c r="AL34" s="225"/>
      <c r="AM34" s="225"/>
      <c r="AN34" s="225"/>
      <c r="AO34" s="225"/>
      <c r="AP34" s="225"/>
      <c r="AQ34" s="225"/>
      <c r="AR34" s="225"/>
      <c r="AS34" s="225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  <c r="BF34" s="17"/>
      <c r="BG34" s="17"/>
      <c r="BH34" s="17"/>
      <c r="BI34" s="17"/>
      <c r="BJ34" s="17"/>
    </row>
    <row r="35" spans="1:62" s="23" customFormat="1" ht="18" customHeight="1">
      <c r="A35" s="24"/>
      <c r="B35" s="21" t="s">
        <v>12</v>
      </c>
      <c r="C35" s="22"/>
      <c r="D35" s="226"/>
      <c r="E35" s="226"/>
      <c r="F35" s="226"/>
      <c r="G35" s="226"/>
      <c r="H35" s="226"/>
      <c r="I35" s="226"/>
      <c r="J35" s="226"/>
      <c r="K35" s="226"/>
      <c r="L35" s="226"/>
      <c r="M35" s="226"/>
      <c r="N35" s="226"/>
      <c r="O35" s="226"/>
      <c r="P35" s="226"/>
      <c r="Q35" s="226"/>
      <c r="R35" s="226"/>
      <c r="S35" s="226"/>
      <c r="T35" s="226"/>
      <c r="U35" s="226"/>
      <c r="V35" s="226"/>
      <c r="W35" s="226"/>
      <c r="X35" s="226"/>
      <c r="Y35" s="226"/>
      <c r="Z35" s="226"/>
      <c r="AA35" s="226"/>
      <c r="AB35" s="226"/>
      <c r="AC35" s="226"/>
      <c r="AD35" s="226"/>
      <c r="AE35" s="226"/>
      <c r="AF35" s="226"/>
      <c r="AG35" s="226"/>
      <c r="AH35" s="226"/>
      <c r="AI35" s="226"/>
      <c r="AJ35" s="226"/>
      <c r="AK35" s="226"/>
      <c r="AL35" s="226"/>
      <c r="AM35" s="226"/>
      <c r="AN35" s="226"/>
      <c r="AO35" s="226"/>
      <c r="AP35" s="226"/>
      <c r="AQ35" s="226"/>
      <c r="AR35" s="226"/>
      <c r="AS35" s="226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  <c r="BI35" s="17"/>
      <c r="BJ35" s="17"/>
    </row>
    <row r="36" spans="1:62" s="17" customFormat="1" ht="18" customHeight="1">
      <c r="A36" s="24"/>
      <c r="B36" s="51" t="s">
        <v>105</v>
      </c>
      <c r="C36" s="25"/>
      <c r="D36" s="319">
        <v>647.32608058999995</v>
      </c>
      <c r="E36" s="227">
        <v>102.72915454</v>
      </c>
      <c r="F36" s="227"/>
      <c r="G36" s="227"/>
      <c r="H36" s="227">
        <v>14.72446987</v>
      </c>
      <c r="I36" s="227"/>
      <c r="J36" s="227"/>
      <c r="K36" s="227"/>
      <c r="L36" s="227"/>
      <c r="M36" s="227"/>
      <c r="N36" s="227"/>
      <c r="O36" s="227"/>
      <c r="P36" s="227"/>
      <c r="Q36" s="227"/>
      <c r="R36" s="227"/>
      <c r="S36" s="227"/>
      <c r="T36" s="227"/>
      <c r="U36" s="227"/>
      <c r="V36" s="227"/>
      <c r="W36" s="227"/>
      <c r="X36" s="227"/>
      <c r="Y36" s="227"/>
      <c r="Z36" s="227"/>
      <c r="AA36" s="227"/>
      <c r="AB36" s="227"/>
      <c r="AC36" s="227"/>
      <c r="AD36" s="227"/>
      <c r="AE36" s="227"/>
      <c r="AF36" s="227"/>
      <c r="AG36" s="227"/>
      <c r="AH36" s="227"/>
      <c r="AI36" s="227"/>
      <c r="AJ36" s="227">
        <v>724.7039603999998</v>
      </c>
      <c r="AK36" s="227"/>
      <c r="AL36" s="227"/>
      <c r="AM36" s="227"/>
      <c r="AN36" s="227"/>
      <c r="AO36" s="227"/>
      <c r="AP36" s="227"/>
      <c r="AQ36" s="227"/>
      <c r="AR36" s="227"/>
      <c r="AS36" s="295">
        <f>SUM(D36:AR36)/2</f>
        <v>744.7418326999998</v>
      </c>
    </row>
    <row r="37" spans="1:62" s="17" customFormat="1" ht="18" customHeight="1">
      <c r="A37" s="24"/>
      <c r="B37" s="51" t="s">
        <v>106</v>
      </c>
      <c r="C37" s="25"/>
      <c r="D37" s="227">
        <v>1469.31740668</v>
      </c>
      <c r="E37" s="227">
        <v>175.84809867000001</v>
      </c>
      <c r="F37" s="227"/>
      <c r="G37" s="227">
        <v>270.17840940000002</v>
      </c>
      <c r="H37" s="227"/>
      <c r="I37" s="227"/>
      <c r="J37" s="227"/>
      <c r="K37" s="227"/>
      <c r="L37" s="227"/>
      <c r="M37" s="227"/>
      <c r="N37" s="227"/>
      <c r="O37" s="227"/>
      <c r="P37" s="227"/>
      <c r="Q37" s="227"/>
      <c r="R37" s="227"/>
      <c r="S37" s="227"/>
      <c r="T37" s="227"/>
      <c r="U37" s="227"/>
      <c r="V37" s="227"/>
      <c r="W37" s="227"/>
      <c r="X37" s="227"/>
      <c r="Y37" s="227"/>
      <c r="Z37" s="227"/>
      <c r="AA37" s="227"/>
      <c r="AB37" s="227"/>
      <c r="AC37" s="227"/>
      <c r="AD37" s="227"/>
      <c r="AE37" s="227"/>
      <c r="AF37" s="227"/>
      <c r="AG37" s="227"/>
      <c r="AH37" s="227"/>
      <c r="AI37" s="227"/>
      <c r="AJ37" s="227">
        <v>1003.1732612300001</v>
      </c>
      <c r="AK37" s="227"/>
      <c r="AL37" s="227"/>
      <c r="AM37" s="227"/>
      <c r="AN37" s="227"/>
      <c r="AO37" s="227"/>
      <c r="AP37" s="227"/>
      <c r="AQ37" s="227"/>
      <c r="AR37" s="227">
        <v>20.117637380000001</v>
      </c>
      <c r="AS37" s="295">
        <f>SUM(D37:AR37)/2</f>
        <v>1469.31740668</v>
      </c>
    </row>
    <row r="38" spans="1:62" s="17" customFormat="1" ht="18" customHeight="1">
      <c r="A38" s="20"/>
      <c r="B38" s="51" t="s">
        <v>107</v>
      </c>
      <c r="C38" s="25"/>
      <c r="D38" s="227">
        <v>640.07562389000009</v>
      </c>
      <c r="E38" s="227">
        <v>169.39707670999999</v>
      </c>
      <c r="F38" s="227"/>
      <c r="G38" s="227"/>
      <c r="H38" s="227"/>
      <c r="I38" s="227"/>
      <c r="J38" s="227"/>
      <c r="K38" s="227"/>
      <c r="L38" s="227"/>
      <c r="M38" s="227"/>
      <c r="N38" s="227"/>
      <c r="O38" s="227"/>
      <c r="P38" s="227"/>
      <c r="Q38" s="227"/>
      <c r="R38" s="227"/>
      <c r="S38" s="227"/>
      <c r="T38" s="227"/>
      <c r="U38" s="227"/>
      <c r="V38" s="227"/>
      <c r="W38" s="227"/>
      <c r="X38" s="227"/>
      <c r="Y38" s="227"/>
      <c r="Z38" s="227"/>
      <c r="AA38" s="227"/>
      <c r="AB38" s="227"/>
      <c r="AC38" s="227"/>
      <c r="AD38" s="227"/>
      <c r="AE38" s="227"/>
      <c r="AF38" s="227"/>
      <c r="AG38" s="227"/>
      <c r="AH38" s="227"/>
      <c r="AI38" s="227"/>
      <c r="AJ38" s="227">
        <v>809.47270060000005</v>
      </c>
      <c r="AK38" s="227"/>
      <c r="AL38" s="227"/>
      <c r="AM38" s="227"/>
      <c r="AN38" s="227"/>
      <c r="AO38" s="227"/>
      <c r="AP38" s="227"/>
      <c r="AQ38" s="227"/>
      <c r="AR38" s="227"/>
      <c r="AS38" s="295">
        <f>SUM(D38:AR38)/2</f>
        <v>809.47270060000005</v>
      </c>
    </row>
    <row r="39" spans="1:62" s="17" customFormat="1" ht="18" customHeight="1">
      <c r="A39" s="24"/>
      <c r="B39" s="25" t="s">
        <v>10</v>
      </c>
      <c r="C39" s="25"/>
      <c r="D39" s="295">
        <f t="shared" ref="D39:AR39" si="3">+SUM(D36:D38)</f>
        <v>2756.7191111600005</v>
      </c>
      <c r="E39" s="295">
        <f t="shared" si="3"/>
        <v>447.97432991999995</v>
      </c>
      <c r="F39" s="295">
        <f t="shared" si="3"/>
        <v>0</v>
      </c>
      <c r="G39" s="295">
        <f t="shared" si="3"/>
        <v>270.17840940000002</v>
      </c>
      <c r="H39" s="295">
        <f t="shared" si="3"/>
        <v>14.72446987</v>
      </c>
      <c r="I39" s="295">
        <f t="shared" si="3"/>
        <v>0</v>
      </c>
      <c r="J39" s="295">
        <f t="shared" si="3"/>
        <v>0</v>
      </c>
      <c r="K39" s="295">
        <f t="shared" si="3"/>
        <v>0</v>
      </c>
      <c r="L39" s="295">
        <f t="shared" si="3"/>
        <v>0</v>
      </c>
      <c r="M39" s="295">
        <f t="shared" si="3"/>
        <v>0</v>
      </c>
      <c r="N39" s="295">
        <f t="shared" si="3"/>
        <v>0</v>
      </c>
      <c r="O39" s="295">
        <f t="shared" si="3"/>
        <v>0</v>
      </c>
      <c r="P39" s="295">
        <f t="shared" si="3"/>
        <v>0</v>
      </c>
      <c r="Q39" s="295">
        <f t="shared" si="3"/>
        <v>0</v>
      </c>
      <c r="R39" s="295">
        <f t="shared" si="3"/>
        <v>0</v>
      </c>
      <c r="S39" s="295">
        <f t="shared" si="3"/>
        <v>0</v>
      </c>
      <c r="T39" s="295">
        <f t="shared" si="3"/>
        <v>0</v>
      </c>
      <c r="U39" s="295">
        <f t="shared" si="3"/>
        <v>0</v>
      </c>
      <c r="V39" s="295">
        <f t="shared" si="3"/>
        <v>0</v>
      </c>
      <c r="W39" s="295">
        <f t="shared" si="3"/>
        <v>0</v>
      </c>
      <c r="X39" s="295">
        <f t="shared" si="3"/>
        <v>0</v>
      </c>
      <c r="Y39" s="295">
        <f t="shared" si="3"/>
        <v>0</v>
      </c>
      <c r="Z39" s="295">
        <f t="shared" si="3"/>
        <v>0</v>
      </c>
      <c r="AA39" s="295">
        <f t="shared" si="3"/>
        <v>0</v>
      </c>
      <c r="AB39" s="295">
        <f t="shared" si="3"/>
        <v>0</v>
      </c>
      <c r="AC39" s="295">
        <f t="shared" si="3"/>
        <v>0</v>
      </c>
      <c r="AD39" s="295">
        <f t="shared" si="3"/>
        <v>0</v>
      </c>
      <c r="AE39" s="295">
        <f t="shared" si="3"/>
        <v>0</v>
      </c>
      <c r="AF39" s="295">
        <f t="shared" si="3"/>
        <v>0</v>
      </c>
      <c r="AG39" s="295">
        <f t="shared" si="3"/>
        <v>0</v>
      </c>
      <c r="AH39" s="295">
        <f t="shared" si="3"/>
        <v>0</v>
      </c>
      <c r="AI39" s="295">
        <f t="shared" si="3"/>
        <v>0</v>
      </c>
      <c r="AJ39" s="295">
        <f t="shared" si="3"/>
        <v>2537.3499222299997</v>
      </c>
      <c r="AK39" s="295">
        <f t="shared" si="3"/>
        <v>0</v>
      </c>
      <c r="AL39" s="295">
        <f t="shared" si="3"/>
        <v>0</v>
      </c>
      <c r="AM39" s="295">
        <f t="shared" si="3"/>
        <v>0</v>
      </c>
      <c r="AN39" s="295">
        <f t="shared" si="3"/>
        <v>0</v>
      </c>
      <c r="AO39" s="295">
        <f t="shared" si="3"/>
        <v>0</v>
      </c>
      <c r="AP39" s="295">
        <f t="shared" si="3"/>
        <v>0</v>
      </c>
      <c r="AQ39" s="295">
        <f t="shared" si="3"/>
        <v>0</v>
      </c>
      <c r="AR39" s="295">
        <f t="shared" si="3"/>
        <v>20.117637380000001</v>
      </c>
      <c r="AS39" s="295">
        <f>SUM(D39:AR39)/2</f>
        <v>3023.5319399800001</v>
      </c>
    </row>
    <row r="40" spans="1:62" s="17" customFormat="1" ht="18" hidden="1" customHeight="1">
      <c r="A40" s="24"/>
      <c r="B40" s="25" t="s">
        <v>21</v>
      </c>
      <c r="C40" s="25"/>
      <c r="D40" s="292"/>
      <c r="E40" s="292"/>
      <c r="F40" s="292"/>
      <c r="G40" s="292"/>
      <c r="H40" s="292"/>
      <c r="I40" s="292"/>
      <c r="J40" s="292"/>
      <c r="K40" s="292"/>
      <c r="L40" s="292"/>
      <c r="M40" s="292"/>
      <c r="N40" s="292"/>
      <c r="O40" s="292"/>
      <c r="P40" s="292"/>
      <c r="Q40" s="292"/>
      <c r="R40" s="292"/>
      <c r="S40" s="292"/>
      <c r="T40" s="292"/>
      <c r="U40" s="292"/>
      <c r="V40" s="292"/>
      <c r="W40" s="292"/>
      <c r="X40" s="292"/>
      <c r="Y40" s="292"/>
      <c r="Z40" s="292"/>
      <c r="AA40" s="292"/>
      <c r="AB40" s="292"/>
      <c r="AC40" s="292"/>
      <c r="AD40" s="292"/>
      <c r="AE40" s="292"/>
      <c r="AF40" s="292"/>
      <c r="AG40" s="292"/>
      <c r="AH40" s="292"/>
      <c r="AI40" s="292"/>
      <c r="AJ40" s="292"/>
      <c r="AK40" s="292"/>
      <c r="AL40" s="292"/>
      <c r="AM40" s="292"/>
      <c r="AN40" s="292"/>
      <c r="AO40" s="292"/>
      <c r="AP40" s="292"/>
      <c r="AQ40" s="292"/>
      <c r="AR40" s="292"/>
      <c r="AS40" s="227">
        <f>SUM(D39:AR39)/2</f>
        <v>3023.5319399800001</v>
      </c>
    </row>
    <row r="41" spans="1:62" s="17" customFormat="1" ht="18" customHeight="1">
      <c r="A41" s="24"/>
      <c r="B41" s="25"/>
      <c r="C41" s="25"/>
      <c r="D41" s="225"/>
      <c r="E41" s="225"/>
      <c r="F41" s="225"/>
      <c r="G41" s="225"/>
      <c r="H41" s="225"/>
      <c r="I41" s="225"/>
      <c r="J41" s="225"/>
      <c r="K41" s="225"/>
      <c r="L41" s="225"/>
      <c r="M41" s="225"/>
      <c r="N41" s="225"/>
      <c r="O41" s="225"/>
      <c r="P41" s="225"/>
      <c r="Q41" s="225"/>
      <c r="R41" s="225"/>
      <c r="S41" s="225"/>
      <c r="T41" s="225"/>
      <c r="U41" s="225"/>
      <c r="V41" s="225"/>
      <c r="W41" s="225"/>
      <c r="X41" s="225"/>
      <c r="Y41" s="225"/>
      <c r="Z41" s="225"/>
      <c r="AA41" s="225"/>
      <c r="AB41" s="225"/>
      <c r="AC41" s="225"/>
      <c r="AD41" s="225"/>
      <c r="AE41" s="225"/>
      <c r="AF41" s="225"/>
      <c r="AG41" s="225"/>
      <c r="AH41" s="225"/>
      <c r="AI41" s="225"/>
      <c r="AJ41" s="225"/>
      <c r="AK41" s="225"/>
      <c r="AL41" s="225"/>
      <c r="AM41" s="225"/>
      <c r="AN41" s="225"/>
      <c r="AO41" s="225"/>
      <c r="AP41" s="225"/>
      <c r="AQ41" s="225"/>
      <c r="AR41" s="225"/>
      <c r="AS41" s="225"/>
    </row>
    <row r="42" spans="1:62" s="17" customFormat="1" ht="18" customHeight="1">
      <c r="A42" s="24"/>
      <c r="B42" s="25" t="s">
        <v>13</v>
      </c>
      <c r="C42" s="25"/>
      <c r="D42" s="295">
        <f>+SUM(D39,D32)</f>
        <v>6482.2048188400004</v>
      </c>
      <c r="E42" s="295">
        <f>+SUM(E39,E32)</f>
        <v>978.14966531999994</v>
      </c>
      <c r="F42" s="295">
        <f>+SUM(F39,F32)</f>
        <v>225.90142939</v>
      </c>
      <c r="G42" s="295">
        <f>+SUM(G39,G32)</f>
        <v>676.95667143000003</v>
      </c>
      <c r="H42" s="295">
        <f>+SUM(H39,H32)</f>
        <v>14.72446987</v>
      </c>
      <c r="I42" s="295">
        <f t="shared" ref="I42:AR42" si="4">+SUM(I39,I32)</f>
        <v>0</v>
      </c>
      <c r="J42" s="295">
        <f t="shared" si="4"/>
        <v>0</v>
      </c>
      <c r="K42" s="295">
        <f t="shared" si="4"/>
        <v>0</v>
      </c>
      <c r="L42" s="295">
        <f t="shared" si="4"/>
        <v>0</v>
      </c>
      <c r="M42" s="295">
        <f t="shared" si="4"/>
        <v>0</v>
      </c>
      <c r="N42" s="295">
        <f t="shared" si="4"/>
        <v>0</v>
      </c>
      <c r="O42" s="295">
        <f t="shared" si="4"/>
        <v>0</v>
      </c>
      <c r="P42" s="295">
        <f t="shared" si="4"/>
        <v>0</v>
      </c>
      <c r="Q42" s="295">
        <f t="shared" si="4"/>
        <v>0</v>
      </c>
      <c r="R42" s="295">
        <f t="shared" si="4"/>
        <v>0</v>
      </c>
      <c r="S42" s="295">
        <f t="shared" si="4"/>
        <v>0</v>
      </c>
      <c r="T42" s="295">
        <f t="shared" si="4"/>
        <v>0</v>
      </c>
      <c r="U42" s="295">
        <f t="shared" si="4"/>
        <v>0</v>
      </c>
      <c r="V42" s="295">
        <f t="shared" si="4"/>
        <v>0</v>
      </c>
      <c r="W42" s="295">
        <f t="shared" si="4"/>
        <v>0</v>
      </c>
      <c r="X42" s="295">
        <f t="shared" si="4"/>
        <v>0</v>
      </c>
      <c r="Y42" s="295">
        <f t="shared" si="4"/>
        <v>0</v>
      </c>
      <c r="Z42" s="295">
        <f t="shared" si="4"/>
        <v>0</v>
      </c>
      <c r="AA42" s="295">
        <f t="shared" si="4"/>
        <v>0</v>
      </c>
      <c r="AB42" s="295">
        <f t="shared" si="4"/>
        <v>0</v>
      </c>
      <c r="AC42" s="295">
        <f t="shared" si="4"/>
        <v>0</v>
      </c>
      <c r="AD42" s="295">
        <f t="shared" si="4"/>
        <v>0</v>
      </c>
      <c r="AE42" s="295">
        <f t="shared" si="4"/>
        <v>0</v>
      </c>
      <c r="AF42" s="295">
        <f t="shared" si="4"/>
        <v>0</v>
      </c>
      <c r="AG42" s="295">
        <f t="shared" si="4"/>
        <v>0</v>
      </c>
      <c r="AH42" s="295">
        <f t="shared" si="4"/>
        <v>0</v>
      </c>
      <c r="AI42" s="295">
        <f t="shared" si="4"/>
        <v>0</v>
      </c>
      <c r="AJ42" s="295">
        <f t="shared" si="4"/>
        <v>6039.5078333000001</v>
      </c>
      <c r="AK42" s="295">
        <f t="shared" si="4"/>
        <v>0</v>
      </c>
      <c r="AL42" s="295">
        <f t="shared" si="4"/>
        <v>0</v>
      </c>
      <c r="AM42" s="295">
        <f t="shared" si="4"/>
        <v>0</v>
      </c>
      <c r="AN42" s="295">
        <f t="shared" si="4"/>
        <v>0</v>
      </c>
      <c r="AO42" s="295">
        <f t="shared" si="4"/>
        <v>0</v>
      </c>
      <c r="AP42" s="295">
        <f t="shared" si="4"/>
        <v>0</v>
      </c>
      <c r="AQ42" s="295">
        <f t="shared" si="4"/>
        <v>0</v>
      </c>
      <c r="AR42" s="295">
        <f t="shared" si="4"/>
        <v>197.24877090999999</v>
      </c>
      <c r="AS42" s="295">
        <f>SUM(D42:AR42)/2</f>
        <v>7307.3468295300008</v>
      </c>
      <c r="AV42" s="181"/>
    </row>
    <row r="43" spans="1:62" s="17" customFormat="1" ht="18" customHeight="1">
      <c r="A43" s="24"/>
      <c r="B43" s="25"/>
      <c r="C43" s="25"/>
      <c r="D43" s="225"/>
      <c r="E43" s="225"/>
      <c r="F43" s="225"/>
      <c r="G43" s="225"/>
      <c r="H43" s="225"/>
      <c r="I43" s="225"/>
      <c r="J43" s="225"/>
      <c r="K43" s="225"/>
      <c r="L43" s="225"/>
      <c r="M43" s="225"/>
      <c r="N43" s="225"/>
      <c r="O43" s="225"/>
      <c r="P43" s="225"/>
      <c r="Q43" s="225"/>
      <c r="R43" s="225"/>
      <c r="S43" s="225"/>
      <c r="T43" s="225"/>
      <c r="U43" s="225"/>
      <c r="V43" s="225"/>
      <c r="W43" s="225"/>
      <c r="X43" s="225"/>
      <c r="Y43" s="225"/>
      <c r="Z43" s="225"/>
      <c r="AA43" s="225"/>
      <c r="AB43" s="225"/>
      <c r="AC43" s="225"/>
      <c r="AD43" s="225"/>
      <c r="AE43" s="225"/>
      <c r="AF43" s="225"/>
      <c r="AG43" s="225"/>
      <c r="AH43" s="225"/>
      <c r="AI43" s="225"/>
      <c r="AJ43" s="225"/>
      <c r="AK43" s="225"/>
      <c r="AL43" s="225"/>
      <c r="AM43" s="225"/>
      <c r="AN43" s="225"/>
      <c r="AO43" s="225"/>
      <c r="AP43" s="225"/>
      <c r="AQ43" s="225"/>
      <c r="AR43" s="225"/>
      <c r="AS43" s="225"/>
      <c r="AV43" s="181"/>
    </row>
    <row r="44" spans="1:62" s="17" customFormat="1" ht="18" hidden="1" customHeight="1">
      <c r="A44" s="28"/>
      <c r="B44" s="30" t="s">
        <v>98</v>
      </c>
      <c r="C44" s="21"/>
      <c r="D44" s="292"/>
      <c r="E44" s="292"/>
      <c r="F44" s="292"/>
      <c r="G44" s="292"/>
      <c r="H44" s="292"/>
      <c r="I44" s="292"/>
      <c r="J44" s="292"/>
      <c r="K44" s="292"/>
      <c r="L44" s="292"/>
      <c r="M44" s="292"/>
      <c r="N44" s="292"/>
      <c r="O44" s="292"/>
      <c r="P44" s="292"/>
      <c r="Q44" s="292"/>
      <c r="R44" s="292"/>
      <c r="S44" s="292"/>
      <c r="T44" s="292"/>
      <c r="U44" s="292"/>
      <c r="V44" s="292"/>
      <c r="W44" s="292"/>
      <c r="X44" s="292"/>
      <c r="Y44" s="292"/>
      <c r="Z44" s="292"/>
      <c r="AA44" s="292"/>
      <c r="AB44" s="292"/>
      <c r="AC44" s="292"/>
      <c r="AD44" s="292"/>
      <c r="AE44" s="292"/>
      <c r="AF44" s="292"/>
      <c r="AG44" s="292"/>
      <c r="AH44" s="292"/>
      <c r="AI44" s="292"/>
      <c r="AJ44" s="292"/>
      <c r="AK44" s="292"/>
      <c r="AL44" s="292"/>
      <c r="AM44" s="292"/>
      <c r="AN44" s="292"/>
      <c r="AO44" s="292"/>
      <c r="AP44" s="292"/>
      <c r="AQ44" s="292"/>
      <c r="AR44" s="292"/>
      <c r="AS44" s="227"/>
    </row>
    <row r="45" spans="1:62" s="17" customFormat="1" ht="18" hidden="1" customHeight="1">
      <c r="A45" s="24"/>
      <c r="B45" s="25"/>
      <c r="C45" s="25"/>
      <c r="D45" s="225"/>
      <c r="E45" s="225"/>
      <c r="F45" s="225"/>
      <c r="G45" s="225"/>
      <c r="H45" s="225"/>
      <c r="I45" s="225"/>
      <c r="J45" s="225"/>
      <c r="K45" s="225"/>
      <c r="L45" s="225"/>
      <c r="M45" s="225"/>
      <c r="N45" s="225"/>
      <c r="O45" s="225"/>
      <c r="P45" s="225"/>
      <c r="Q45" s="225"/>
      <c r="R45" s="225"/>
      <c r="S45" s="225"/>
      <c r="T45" s="225"/>
      <c r="U45" s="225"/>
      <c r="V45" s="225"/>
      <c r="W45" s="225"/>
      <c r="X45" s="225"/>
      <c r="Y45" s="225"/>
      <c r="Z45" s="225"/>
      <c r="AA45" s="225"/>
      <c r="AB45" s="225"/>
      <c r="AC45" s="225"/>
      <c r="AD45" s="225"/>
      <c r="AE45" s="225"/>
      <c r="AF45" s="225"/>
      <c r="AG45" s="225"/>
      <c r="AH45" s="225"/>
      <c r="AI45" s="225"/>
      <c r="AJ45" s="225"/>
      <c r="AK45" s="225"/>
      <c r="AL45" s="225"/>
      <c r="AM45" s="225"/>
      <c r="AN45" s="225"/>
      <c r="AO45" s="225"/>
      <c r="AP45" s="225"/>
      <c r="AQ45" s="225"/>
      <c r="AR45" s="225"/>
      <c r="AS45" s="225"/>
    </row>
    <row r="46" spans="1:62" s="17" customFormat="1" ht="18" customHeight="1">
      <c r="A46" s="433"/>
      <c r="B46" s="33" t="s">
        <v>14</v>
      </c>
      <c r="C46" s="33"/>
      <c r="D46" s="296">
        <f t="shared" ref="D46:AR46" si="5">+SUM(D42,D25,D18)</f>
        <v>140606.77338063036</v>
      </c>
      <c r="E46" s="296">
        <f t="shared" si="5"/>
        <v>13103.773550829997</v>
      </c>
      <c r="F46" s="296">
        <f t="shared" si="5"/>
        <v>1439.5359472399998</v>
      </c>
      <c r="G46" s="296">
        <f t="shared" si="5"/>
        <v>1765.57208094</v>
      </c>
      <c r="H46" s="296">
        <f t="shared" si="5"/>
        <v>302.32132015000002</v>
      </c>
      <c r="I46" s="296">
        <f t="shared" si="5"/>
        <v>171.49510596000002</v>
      </c>
      <c r="J46" s="296">
        <f t="shared" si="5"/>
        <v>0</v>
      </c>
      <c r="K46" s="296">
        <f t="shared" si="5"/>
        <v>0</v>
      </c>
      <c r="L46" s="296">
        <f t="shared" si="5"/>
        <v>0</v>
      </c>
      <c r="M46" s="296">
        <f t="shared" si="5"/>
        <v>0</v>
      </c>
      <c r="N46" s="296">
        <f t="shared" si="5"/>
        <v>0</v>
      </c>
      <c r="O46" s="296">
        <f t="shared" si="5"/>
        <v>0</v>
      </c>
      <c r="P46" s="296">
        <f t="shared" si="5"/>
        <v>0</v>
      </c>
      <c r="Q46" s="296">
        <f t="shared" si="5"/>
        <v>0</v>
      </c>
      <c r="R46" s="296">
        <f t="shared" si="5"/>
        <v>0.22074196000000001</v>
      </c>
      <c r="S46" s="296">
        <f t="shared" si="5"/>
        <v>0</v>
      </c>
      <c r="T46" s="296">
        <f t="shared" si="5"/>
        <v>0</v>
      </c>
      <c r="U46" s="296">
        <f t="shared" si="5"/>
        <v>0</v>
      </c>
      <c r="V46" s="296">
        <f t="shared" si="5"/>
        <v>0</v>
      </c>
      <c r="W46" s="296">
        <f t="shared" si="5"/>
        <v>0</v>
      </c>
      <c r="X46" s="296">
        <f t="shared" si="5"/>
        <v>0</v>
      </c>
      <c r="Y46" s="296">
        <f t="shared" si="5"/>
        <v>0</v>
      </c>
      <c r="Z46" s="296">
        <f t="shared" si="5"/>
        <v>0</v>
      </c>
      <c r="AA46" s="296">
        <f t="shared" si="5"/>
        <v>22.739583369999998</v>
      </c>
      <c r="AB46" s="296">
        <f t="shared" si="5"/>
        <v>0</v>
      </c>
      <c r="AC46" s="296">
        <f t="shared" si="5"/>
        <v>0</v>
      </c>
      <c r="AD46" s="296">
        <f t="shared" si="5"/>
        <v>0.22075206</v>
      </c>
      <c r="AE46" s="296">
        <f t="shared" si="5"/>
        <v>80.573356400000009</v>
      </c>
      <c r="AF46" s="296">
        <f t="shared" si="5"/>
        <v>0</v>
      </c>
      <c r="AG46" s="296">
        <f t="shared" si="5"/>
        <v>0</v>
      </c>
      <c r="AH46" s="296">
        <f t="shared" si="5"/>
        <v>25.526449819999996</v>
      </c>
      <c r="AI46" s="296">
        <f t="shared" si="5"/>
        <v>0</v>
      </c>
      <c r="AJ46" s="296">
        <f t="shared" si="5"/>
        <v>138227.53204651037</v>
      </c>
      <c r="AK46" s="296">
        <f t="shared" si="5"/>
        <v>0</v>
      </c>
      <c r="AL46" s="296">
        <f t="shared" si="5"/>
        <v>68.937228270000006</v>
      </c>
      <c r="AM46" s="296">
        <f t="shared" si="5"/>
        <v>0</v>
      </c>
      <c r="AN46" s="296">
        <f t="shared" si="5"/>
        <v>0</v>
      </c>
      <c r="AO46" s="296">
        <f t="shared" si="5"/>
        <v>0</v>
      </c>
      <c r="AP46" s="296">
        <f t="shared" si="5"/>
        <v>0</v>
      </c>
      <c r="AQ46" s="296">
        <f t="shared" si="5"/>
        <v>33.62970086</v>
      </c>
      <c r="AR46" s="296">
        <f t="shared" si="5"/>
        <v>1215.1579548699999</v>
      </c>
      <c r="AS46" s="296">
        <f>+SUM(AS42,AS25,AS18,AS44)</f>
        <v>148532.00459993538</v>
      </c>
    </row>
    <row r="47" spans="1:62" s="17" customFormat="1" ht="18" hidden="1" customHeight="1">
      <c r="A47" s="24"/>
      <c r="B47" s="51" t="s">
        <v>125</v>
      </c>
      <c r="C47" s="25"/>
      <c r="D47" s="292"/>
      <c r="E47" s="292"/>
      <c r="F47" s="292"/>
      <c r="G47" s="292"/>
      <c r="H47" s="292"/>
      <c r="I47" s="292"/>
      <c r="J47" s="292"/>
      <c r="K47" s="292"/>
      <c r="L47" s="292"/>
      <c r="M47" s="292"/>
      <c r="N47" s="292"/>
      <c r="O47" s="292"/>
      <c r="P47" s="292"/>
      <c r="Q47" s="292"/>
      <c r="R47" s="292"/>
      <c r="S47" s="292"/>
      <c r="T47" s="292"/>
      <c r="U47" s="292"/>
      <c r="V47" s="292"/>
      <c r="W47" s="292"/>
      <c r="X47" s="292"/>
      <c r="Y47" s="292"/>
      <c r="Z47" s="292"/>
      <c r="AA47" s="292"/>
      <c r="AB47" s="292"/>
      <c r="AC47" s="292"/>
      <c r="AD47" s="292"/>
      <c r="AE47" s="292"/>
      <c r="AF47" s="292"/>
      <c r="AG47" s="292"/>
      <c r="AH47" s="292"/>
      <c r="AI47" s="292"/>
      <c r="AJ47" s="292"/>
      <c r="AK47" s="292"/>
      <c r="AL47" s="292"/>
      <c r="AM47" s="292"/>
      <c r="AN47" s="292"/>
      <c r="AO47" s="292"/>
      <c r="AP47" s="292"/>
      <c r="AQ47" s="292"/>
      <c r="AR47" s="292"/>
      <c r="AS47" s="295">
        <f>+SUM(AS44,AS40,AS33,AS25,AS19)</f>
        <v>148532.00459993538</v>
      </c>
    </row>
    <row r="48" spans="1:62" s="17" customFormat="1" ht="16.5" hidden="1" customHeight="1">
      <c r="A48" s="28"/>
      <c r="B48" s="25"/>
      <c r="C48" s="25"/>
      <c r="D48" s="225"/>
      <c r="E48" s="225"/>
      <c r="F48" s="225"/>
      <c r="G48" s="225"/>
      <c r="H48" s="225"/>
      <c r="I48" s="225"/>
      <c r="J48" s="225"/>
      <c r="K48" s="225"/>
      <c r="L48" s="225"/>
      <c r="M48" s="225"/>
      <c r="N48" s="225"/>
      <c r="O48" s="225"/>
      <c r="P48" s="225"/>
      <c r="Q48" s="225"/>
      <c r="R48" s="225"/>
      <c r="S48" s="225"/>
      <c r="T48" s="225"/>
      <c r="U48" s="225"/>
      <c r="V48" s="225"/>
      <c r="W48" s="225"/>
      <c r="X48" s="225"/>
      <c r="Y48" s="225"/>
      <c r="Z48" s="225"/>
      <c r="AA48" s="225"/>
      <c r="AB48" s="225"/>
      <c r="AC48" s="225"/>
      <c r="AD48" s="225"/>
      <c r="AE48" s="225"/>
      <c r="AF48" s="225"/>
      <c r="AG48" s="225"/>
      <c r="AH48" s="225"/>
      <c r="AI48" s="225"/>
      <c r="AJ48" s="225"/>
      <c r="AK48" s="225"/>
      <c r="AL48" s="225"/>
      <c r="AM48" s="225"/>
      <c r="AN48" s="225"/>
      <c r="AO48" s="225"/>
      <c r="AP48" s="225"/>
      <c r="AQ48" s="225"/>
      <c r="AR48" s="225"/>
      <c r="AS48" s="225"/>
    </row>
    <row r="49" spans="1:46" s="17" customFormat="1" ht="18" hidden="1" customHeight="1">
      <c r="A49" s="28"/>
      <c r="B49" s="21" t="s">
        <v>23</v>
      </c>
      <c r="C49" s="21"/>
      <c r="D49" s="225"/>
      <c r="E49" s="225"/>
      <c r="F49" s="225"/>
      <c r="G49" s="225"/>
      <c r="H49" s="225"/>
      <c r="I49" s="225"/>
      <c r="J49" s="225"/>
      <c r="K49" s="225"/>
      <c r="L49" s="225"/>
      <c r="M49" s="225"/>
      <c r="N49" s="225"/>
      <c r="O49" s="225"/>
      <c r="P49" s="225"/>
      <c r="Q49" s="225"/>
      <c r="R49" s="225"/>
      <c r="S49" s="225"/>
      <c r="T49" s="225"/>
      <c r="U49" s="225"/>
      <c r="V49" s="225"/>
      <c r="W49" s="225"/>
      <c r="X49" s="225"/>
      <c r="Y49" s="225"/>
      <c r="Z49" s="225"/>
      <c r="AA49" s="225"/>
      <c r="AB49" s="225"/>
      <c r="AC49" s="225"/>
      <c r="AD49" s="225"/>
      <c r="AE49" s="225"/>
      <c r="AF49" s="225"/>
      <c r="AG49" s="225"/>
      <c r="AH49" s="225"/>
      <c r="AI49" s="225"/>
      <c r="AJ49" s="225"/>
      <c r="AK49" s="225"/>
      <c r="AL49" s="225"/>
      <c r="AM49" s="225"/>
      <c r="AN49" s="225"/>
      <c r="AO49" s="225"/>
      <c r="AP49" s="225"/>
      <c r="AQ49" s="225"/>
      <c r="AR49" s="225"/>
      <c r="AS49" s="225"/>
    </row>
    <row r="50" spans="1:46" s="17" customFormat="1" ht="18" hidden="1" customHeight="1">
      <c r="A50" s="28"/>
      <c r="B50" s="30" t="s">
        <v>101</v>
      </c>
      <c r="C50" s="21"/>
      <c r="D50" s="319"/>
      <c r="E50" s="320"/>
      <c r="F50" s="227"/>
      <c r="G50" s="227"/>
      <c r="H50" s="227"/>
      <c r="I50" s="227"/>
      <c r="J50" s="227"/>
      <c r="K50" s="227"/>
      <c r="L50" s="227"/>
      <c r="M50" s="227"/>
      <c r="N50" s="227"/>
      <c r="O50" s="227"/>
      <c r="P50" s="227"/>
      <c r="Q50" s="227"/>
      <c r="R50" s="227"/>
      <c r="S50" s="227"/>
      <c r="T50" s="227"/>
      <c r="U50" s="227"/>
      <c r="V50" s="227"/>
      <c r="W50" s="227"/>
      <c r="X50" s="227"/>
      <c r="Y50" s="227"/>
      <c r="Z50" s="227"/>
      <c r="AA50" s="227"/>
      <c r="AB50" s="227"/>
      <c r="AC50" s="227"/>
      <c r="AD50" s="227"/>
      <c r="AE50" s="227"/>
      <c r="AF50" s="227"/>
      <c r="AG50" s="227"/>
      <c r="AH50" s="227"/>
      <c r="AI50" s="227"/>
      <c r="AJ50" s="227"/>
      <c r="AK50" s="227"/>
      <c r="AL50" s="227"/>
      <c r="AM50" s="227"/>
      <c r="AN50" s="227"/>
      <c r="AO50" s="227"/>
      <c r="AP50" s="227"/>
      <c r="AQ50" s="227"/>
      <c r="AR50" s="227"/>
      <c r="AS50" s="325">
        <f>SUM(D50:AR50)/2</f>
        <v>0</v>
      </c>
    </row>
    <row r="51" spans="1:46" s="17" customFormat="1" ht="18" hidden="1" customHeight="1">
      <c r="A51" s="31"/>
      <c r="B51" s="32" t="s">
        <v>102</v>
      </c>
      <c r="C51" s="33"/>
      <c r="D51" s="228"/>
      <c r="E51" s="228"/>
      <c r="F51" s="228"/>
      <c r="G51" s="228"/>
      <c r="H51" s="228"/>
      <c r="I51" s="228"/>
      <c r="J51" s="228"/>
      <c r="K51" s="228"/>
      <c r="L51" s="228"/>
      <c r="M51" s="228"/>
      <c r="N51" s="228"/>
      <c r="O51" s="228"/>
      <c r="P51" s="228"/>
      <c r="Q51" s="228"/>
      <c r="R51" s="228"/>
      <c r="S51" s="228"/>
      <c r="T51" s="228"/>
      <c r="U51" s="228"/>
      <c r="V51" s="228"/>
      <c r="W51" s="228"/>
      <c r="X51" s="228"/>
      <c r="Y51" s="228"/>
      <c r="Z51" s="228"/>
      <c r="AA51" s="228"/>
      <c r="AB51" s="228"/>
      <c r="AC51" s="228"/>
      <c r="AD51" s="228"/>
      <c r="AE51" s="228"/>
      <c r="AF51" s="228"/>
      <c r="AG51" s="228"/>
      <c r="AH51" s="228"/>
      <c r="AI51" s="228"/>
      <c r="AJ51" s="228"/>
      <c r="AK51" s="228"/>
      <c r="AL51" s="228"/>
      <c r="AM51" s="228"/>
      <c r="AN51" s="228"/>
      <c r="AO51" s="228"/>
      <c r="AP51" s="228"/>
      <c r="AQ51" s="228"/>
      <c r="AR51" s="228"/>
      <c r="AS51" s="312">
        <f>SUM(D51:AR51)/2</f>
        <v>0</v>
      </c>
    </row>
    <row r="52" spans="1:46" s="17" customFormat="1" ht="18" customHeight="1">
      <c r="A52" s="25" t="s">
        <v>82</v>
      </c>
      <c r="B52" s="25"/>
      <c r="C52" s="25"/>
      <c r="AS52" s="34"/>
      <c r="AT52" s="34"/>
    </row>
    <row r="53" spans="1:46" s="17" customFormat="1" ht="18" customHeight="1">
      <c r="A53" s="25" t="s">
        <v>83</v>
      </c>
      <c r="B53" s="25"/>
      <c r="C53" s="25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  <c r="AP53" s="34"/>
      <c r="AQ53" s="34"/>
      <c r="AR53" s="34"/>
    </row>
    <row r="54" spans="1:46" s="17" customFormat="1" ht="18" customHeight="1">
      <c r="A54" s="35" t="s">
        <v>153</v>
      </c>
      <c r="B54" s="25"/>
      <c r="C54" s="25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  <c r="AP54" s="34"/>
      <c r="AQ54" s="34"/>
      <c r="AR54" s="34"/>
    </row>
    <row r="55" spans="1:46" s="17" customFormat="1" ht="18" customHeight="1">
      <c r="A55" s="25" t="s">
        <v>199</v>
      </c>
      <c r="B55" s="25"/>
      <c r="C55" s="25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  <c r="AP55" s="34"/>
      <c r="AQ55" s="34"/>
      <c r="AR55" s="34"/>
    </row>
    <row r="56" spans="1:46" s="13" customFormat="1" ht="18" customHeight="1">
      <c r="A56" s="36"/>
      <c r="B56" s="36"/>
      <c r="C56" s="36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</row>
    <row r="57" spans="1:46" s="13" customFormat="1" ht="18" hidden="1" customHeight="1">
      <c r="A57" s="36"/>
      <c r="B57" s="36"/>
      <c r="C57" s="36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</row>
    <row r="58" spans="1:46"/>
    <row r="59" spans="1:46"/>
    <row r="60" spans="1:46"/>
  </sheetData>
  <sheetProtection formatCells="0" formatColumns="0"/>
  <mergeCells count="5">
    <mergeCell ref="B7:C10"/>
    <mergeCell ref="B6:C6"/>
    <mergeCell ref="B3:C3"/>
    <mergeCell ref="B4:C4"/>
    <mergeCell ref="B5:C5"/>
  </mergeCells>
  <phoneticPr fontId="0" type="noConversion"/>
  <pageMargins left="0.78740157480314965" right="0.39370078740157483" top="0.39370078740157483" bottom="0.39370078740157483" header="0.51181102362204722" footer="0.51181102362204722"/>
  <pageSetup paperSize="9" scale="2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indexed="43"/>
    <pageSetUpPr fitToPage="1"/>
  </sheetPr>
  <dimension ref="A1:BN58"/>
  <sheetViews>
    <sheetView zoomScale="60" zoomScaleNormal="75" workbookViewId="0">
      <pane xSplit="3" ySplit="13" topLeftCell="AI38" activePane="bottomRight" state="frozen"/>
      <selection activeCell="AS48" sqref="AS48"/>
      <selection pane="topRight" activeCell="AS48" sqref="AS48"/>
      <selection pane="bottomLeft" activeCell="AS48" sqref="AS48"/>
      <selection pane="bottomRight" activeCell="G20" sqref="G20"/>
    </sheetView>
  </sheetViews>
  <sheetFormatPr defaultRowHeight="12"/>
  <cols>
    <col min="1" max="1" width="2.7109375" style="100" customWidth="1"/>
    <col min="2" max="2" width="9.140625" style="100"/>
    <col min="3" max="3" width="37.42578125" style="100" customWidth="1"/>
    <col min="4" max="15" width="9.140625" style="100"/>
    <col min="16" max="16" width="15.5703125" style="100" bestFit="1" customWidth="1"/>
    <col min="17" max="17" width="10" style="100" bestFit="1" customWidth="1"/>
    <col min="18" max="33" width="9.140625" style="100"/>
    <col min="34" max="34" width="11.7109375" style="100" bestFit="1" customWidth="1"/>
    <col min="35" max="35" width="11.7109375" style="100" customWidth="1"/>
    <col min="36" max="16384" width="9.140625" style="100"/>
  </cols>
  <sheetData>
    <row r="1" spans="1:48" s="56" customFormat="1" ht="27" customHeight="1">
      <c r="A1" s="52" t="s">
        <v>19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5"/>
      <c r="AG1" s="55"/>
    </row>
    <row r="2" spans="1:48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61"/>
    </row>
    <row r="3" spans="1:48" s="56" customFormat="1" ht="18" customHeight="1" thickBot="1">
      <c r="A3" s="58"/>
      <c r="B3" s="62" t="s">
        <v>0</v>
      </c>
      <c r="C3" s="62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R3" s="59"/>
      <c r="S3" s="59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63"/>
    </row>
    <row r="4" spans="1:48" s="56" customFormat="1" ht="18" customHeight="1" thickBot="1">
      <c r="A4" s="58"/>
      <c r="B4" s="62" t="s">
        <v>1</v>
      </c>
      <c r="C4" s="62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101" t="s">
        <v>108</v>
      </c>
      <c r="Q4" s="303">
        <v>5.0000000000000001E-3</v>
      </c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63"/>
    </row>
    <row r="5" spans="1:48" s="56" customFormat="1" ht="18" customHeight="1">
      <c r="A5" s="57"/>
      <c r="B5" s="58"/>
      <c r="C5" s="58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63"/>
      <c r="AH5" s="112"/>
      <c r="AI5" s="112"/>
    </row>
    <row r="6" spans="1:48" s="56" customFormat="1" ht="18" customHeight="1">
      <c r="A6" s="62"/>
      <c r="B6" s="62" t="s">
        <v>78</v>
      </c>
      <c r="C6" s="62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112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63"/>
      <c r="AH6" s="112"/>
      <c r="AI6" s="112"/>
    </row>
    <row r="7" spans="1:48" s="56" customFormat="1" ht="18" customHeight="1">
      <c r="A7" s="62"/>
      <c r="B7" s="62" t="s">
        <v>103</v>
      </c>
      <c r="C7" s="62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114"/>
      <c r="Q7" s="112"/>
      <c r="R7" s="59"/>
      <c r="S7" s="59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63"/>
    </row>
    <row r="8" spans="1:48" s="56" customFormat="1" ht="18" customHeight="1">
      <c r="A8" s="62"/>
      <c r="B8" s="64" t="s">
        <v>2</v>
      </c>
      <c r="C8" s="64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114"/>
      <c r="R8" s="59"/>
      <c r="S8" s="59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63"/>
    </row>
    <row r="9" spans="1:48" s="56" customFormat="1" ht="18" customHeight="1">
      <c r="A9" s="62"/>
      <c r="B9" s="64"/>
      <c r="C9" s="64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114"/>
      <c r="R9" s="59"/>
      <c r="S9" s="59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63"/>
    </row>
    <row r="10" spans="1:48" s="56" customFormat="1" ht="18" customHeight="1">
      <c r="A10" s="62"/>
      <c r="B10" s="64"/>
      <c r="C10" s="64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114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63"/>
    </row>
    <row r="11" spans="1:48" s="69" customFormat="1" ht="18" customHeight="1">
      <c r="A11" s="65"/>
      <c r="B11" s="66"/>
      <c r="C11" s="66"/>
      <c r="D11" s="67"/>
      <c r="E11" s="67"/>
      <c r="F11" s="67"/>
      <c r="G11" s="68"/>
      <c r="H11" s="68"/>
      <c r="I11" s="68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67"/>
      <c r="X11" s="67"/>
      <c r="Y11" s="67"/>
      <c r="Z11" s="67"/>
      <c r="AA11" s="67"/>
      <c r="AB11" s="67"/>
    </row>
    <row r="12" spans="1:48" s="73" customFormat="1" ht="49.5" customHeight="1">
      <c r="A12" s="70"/>
      <c r="B12" s="71"/>
      <c r="C12" s="72"/>
      <c r="D12" s="466" t="s">
        <v>4</v>
      </c>
      <c r="E12" s="464" t="s">
        <v>52</v>
      </c>
      <c r="F12" s="464" t="s">
        <v>5</v>
      </c>
      <c r="G12" s="464" t="s">
        <v>6</v>
      </c>
      <c r="H12" s="464" t="s">
        <v>7</v>
      </c>
      <c r="I12" s="464" t="s">
        <v>152</v>
      </c>
      <c r="J12" s="468" t="s">
        <v>84</v>
      </c>
      <c r="K12" s="469"/>
      <c r="L12" s="469"/>
      <c r="M12" s="469"/>
      <c r="N12" s="469"/>
      <c r="O12" s="469"/>
      <c r="P12" s="469"/>
      <c r="Q12" s="469"/>
      <c r="R12" s="469"/>
      <c r="S12" s="469"/>
      <c r="T12" s="469"/>
      <c r="U12" s="469"/>
      <c r="V12" s="469"/>
      <c r="W12" s="469"/>
      <c r="X12" s="469"/>
      <c r="Y12" s="469"/>
      <c r="Z12" s="469"/>
      <c r="AA12" s="469"/>
      <c r="AB12" s="469"/>
      <c r="AC12" s="469"/>
      <c r="AD12" s="469"/>
      <c r="AE12" s="469"/>
      <c r="AF12" s="469"/>
      <c r="AG12" s="469"/>
      <c r="AH12" s="469"/>
      <c r="AI12" s="469"/>
      <c r="AJ12" s="469"/>
      <c r="AK12" s="469"/>
      <c r="AL12" s="469"/>
      <c r="AM12" s="469"/>
      <c r="AN12" s="469"/>
      <c r="AO12" s="469"/>
      <c r="AP12" s="469"/>
      <c r="AQ12" s="469"/>
      <c r="AR12" s="470"/>
      <c r="AS12" s="464" t="s">
        <v>8</v>
      </c>
    </row>
    <row r="13" spans="1:48" s="73" customFormat="1" ht="27.95" customHeight="1">
      <c r="A13" s="74"/>
      <c r="B13" s="75" t="s">
        <v>3</v>
      </c>
      <c r="C13" s="76"/>
      <c r="D13" s="467"/>
      <c r="E13" s="465"/>
      <c r="F13" s="465"/>
      <c r="G13" s="465"/>
      <c r="H13" s="465"/>
      <c r="I13" s="465"/>
      <c r="J13" s="77" t="s">
        <v>109</v>
      </c>
      <c r="K13" s="77" t="s">
        <v>150</v>
      </c>
      <c r="L13" s="77" t="s">
        <v>110</v>
      </c>
      <c r="M13" s="77" t="s">
        <v>61</v>
      </c>
      <c r="N13" s="77" t="s">
        <v>111</v>
      </c>
      <c r="O13" s="77" t="s">
        <v>74</v>
      </c>
      <c r="P13" s="77" t="s">
        <v>112</v>
      </c>
      <c r="Q13" s="77" t="s">
        <v>62</v>
      </c>
      <c r="R13" s="77" t="s">
        <v>60</v>
      </c>
      <c r="S13" s="77" t="s">
        <v>113</v>
      </c>
      <c r="T13" s="77" t="s">
        <v>63</v>
      </c>
      <c r="U13" s="77" t="s">
        <v>64</v>
      </c>
      <c r="V13" s="77" t="s">
        <v>75</v>
      </c>
      <c r="W13" s="77" t="s">
        <v>114</v>
      </c>
      <c r="X13" s="77" t="s">
        <v>76</v>
      </c>
      <c r="Y13" s="77" t="s">
        <v>65</v>
      </c>
      <c r="Z13" s="77" t="s">
        <v>115</v>
      </c>
      <c r="AA13" s="77" t="s">
        <v>116</v>
      </c>
      <c r="AB13" s="77" t="s">
        <v>66</v>
      </c>
      <c r="AC13" s="77" t="s">
        <v>117</v>
      </c>
      <c r="AD13" s="77" t="s">
        <v>80</v>
      </c>
      <c r="AE13" s="77" t="s">
        <v>77</v>
      </c>
      <c r="AF13" s="77" t="s">
        <v>118</v>
      </c>
      <c r="AG13" s="77" t="s">
        <v>67</v>
      </c>
      <c r="AH13" s="77" t="s">
        <v>68</v>
      </c>
      <c r="AI13" s="77" t="s">
        <v>151</v>
      </c>
      <c r="AJ13" s="77" t="s">
        <v>69</v>
      </c>
      <c r="AK13" s="77" t="s">
        <v>119</v>
      </c>
      <c r="AL13" s="77" t="s">
        <v>81</v>
      </c>
      <c r="AM13" s="77" t="s">
        <v>121</v>
      </c>
      <c r="AN13" s="77" t="s">
        <v>70</v>
      </c>
      <c r="AO13" s="77" t="s">
        <v>71</v>
      </c>
      <c r="AP13" s="77" t="s">
        <v>72</v>
      </c>
      <c r="AQ13" s="77" t="s">
        <v>73</v>
      </c>
      <c r="AR13" s="77" t="s">
        <v>122</v>
      </c>
      <c r="AS13" s="465"/>
    </row>
    <row r="14" spans="1:48" s="73" customFormat="1" ht="18" customHeight="1">
      <c r="A14" s="78"/>
      <c r="B14" s="79" t="s">
        <v>20</v>
      </c>
      <c r="C14" s="80"/>
      <c r="D14" s="81"/>
      <c r="E14" s="81" t="s">
        <v>9</v>
      </c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V14" s="82"/>
    </row>
    <row r="15" spans="1:48" s="73" customFormat="1" ht="18" customHeight="1">
      <c r="A15" s="78"/>
      <c r="B15" s="79" t="s">
        <v>57</v>
      </c>
      <c r="C15" s="80"/>
      <c r="D15" s="81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V15" s="82"/>
    </row>
    <row r="16" spans="1:48" s="73" customFormat="1" ht="18" customHeight="1">
      <c r="A16" s="83"/>
      <c r="B16" s="84" t="s">
        <v>105</v>
      </c>
      <c r="C16" s="85"/>
      <c r="D16" s="107"/>
      <c r="E16" s="107"/>
      <c r="F16" s="107"/>
      <c r="G16" s="107"/>
      <c r="H16" s="107"/>
      <c r="I16" s="107"/>
      <c r="J16" s="107"/>
      <c r="K16" s="107"/>
      <c r="L16" s="107"/>
      <c r="M16" s="107"/>
      <c r="N16" s="107"/>
      <c r="O16" s="107"/>
      <c r="P16" s="107"/>
      <c r="Q16" s="107"/>
      <c r="R16" s="107"/>
      <c r="S16" s="107"/>
      <c r="T16" s="107"/>
      <c r="U16" s="107"/>
      <c r="V16" s="107"/>
      <c r="W16" s="107"/>
      <c r="X16" s="107"/>
      <c r="Y16" s="107"/>
      <c r="Z16" s="107"/>
      <c r="AA16" s="107"/>
      <c r="AB16" s="107"/>
      <c r="AC16" s="107"/>
      <c r="AD16" s="107"/>
      <c r="AE16" s="107"/>
      <c r="AF16" s="107"/>
      <c r="AG16" s="107"/>
      <c r="AH16" s="107"/>
      <c r="AI16" s="107"/>
      <c r="AJ16" s="107"/>
      <c r="AK16" s="107"/>
      <c r="AL16" s="107"/>
      <c r="AM16" s="107"/>
      <c r="AN16" s="107"/>
      <c r="AO16" s="107"/>
      <c r="AP16" s="107"/>
      <c r="AQ16" s="107"/>
      <c r="AR16" s="107"/>
      <c r="AS16" s="116">
        <f>+IF(OUT_1!AS15&lt;&gt;"",IF((1+OUT_1_Check!$Q$4)*SUM(OUT_1!D15:AR15)&lt;2*OUT_1!AS15,1,IF((1-OUT_1_Check!$Q$4)*SUM(OUT_1!D15:AR15)&gt;2*OUT_1!AS15,1,0)),IF(SUM(OUT_1!D15:AR15)&lt;&gt;0,1,0))</f>
        <v>0</v>
      </c>
      <c r="AT16" s="136"/>
      <c r="AV16" s="82"/>
    </row>
    <row r="17" spans="1:66" s="82" customFormat="1" ht="18" customHeight="1">
      <c r="A17" s="86"/>
      <c r="B17" s="84" t="s">
        <v>106</v>
      </c>
      <c r="C17" s="85"/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  <c r="AS17" s="116">
        <f>+IF(OUT_1!AS16&lt;&gt;"",IF((1+OUT_1_Check!$Q$4)*SUM(OUT_1!D16:AR16)&lt;2*OUT_1!AS16,1,IF((1-OUT_1_Check!$Q$4)*SUM(OUT_1!D16:AR16)&gt;2*OUT_1!AS16,1,0)),IF(SUM(OUT_1!D16:AR16)&lt;&gt;0,1,0))</f>
        <v>0</v>
      </c>
      <c r="AT17" s="73"/>
      <c r="AU17" s="73"/>
      <c r="AW17" s="73"/>
      <c r="AX17" s="73"/>
      <c r="AY17" s="73"/>
      <c r="AZ17" s="73"/>
      <c r="BA17" s="73"/>
      <c r="BB17" s="73"/>
      <c r="BC17" s="73"/>
      <c r="BD17" s="73"/>
      <c r="BE17" s="73"/>
      <c r="BF17" s="73"/>
      <c r="BG17" s="73"/>
      <c r="BH17" s="73"/>
      <c r="BI17" s="73"/>
      <c r="BJ17" s="73"/>
      <c r="BK17" s="73"/>
      <c r="BL17" s="73"/>
      <c r="BM17" s="73"/>
      <c r="BN17" s="73"/>
    </row>
    <row r="18" spans="1:66" s="82" customFormat="1" ht="18" customHeight="1">
      <c r="A18" s="86"/>
      <c r="B18" s="84" t="s">
        <v>107</v>
      </c>
      <c r="C18" s="85"/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7"/>
      <c r="AK18" s="107"/>
      <c r="AL18" s="107"/>
      <c r="AM18" s="107"/>
      <c r="AN18" s="107"/>
      <c r="AO18" s="107"/>
      <c r="AP18" s="107"/>
      <c r="AQ18" s="107"/>
      <c r="AR18" s="107"/>
      <c r="AS18" s="116">
        <f>+IF(OUT_1!AS17&lt;&gt;"",IF((1+OUT_1_Check!$Q$4)*SUM(OUT_1!D17:AR17)&lt;2*OUT_1!AS17,1,IF((1-OUT_1_Check!$Q$4)*SUM(OUT_1!D17:AR17)&gt;2*OUT_1!AS17,1,0)),IF(SUM(OUT_1!D17:AR17)&lt;&gt;0,1,0))</f>
        <v>0</v>
      </c>
      <c r="AT18" s="73"/>
      <c r="AU18" s="73"/>
      <c r="AW18" s="73"/>
      <c r="AX18" s="73"/>
      <c r="AY18" s="73"/>
      <c r="AZ18" s="73"/>
      <c r="BA18" s="73"/>
      <c r="BB18" s="73"/>
      <c r="BC18" s="73"/>
      <c r="BD18" s="73"/>
      <c r="BE18" s="73"/>
      <c r="BF18" s="73"/>
      <c r="BG18" s="73"/>
      <c r="BH18" s="73"/>
      <c r="BI18" s="73"/>
      <c r="BJ18" s="73"/>
      <c r="BK18" s="73"/>
      <c r="BL18" s="73"/>
      <c r="BM18" s="73"/>
      <c r="BN18" s="73"/>
    </row>
    <row r="19" spans="1:66" s="73" customFormat="1" ht="18" customHeight="1">
      <c r="A19" s="83"/>
      <c r="B19" s="85" t="s">
        <v>10</v>
      </c>
      <c r="C19" s="85"/>
      <c r="D19" s="103">
        <f>+IF(OUT_1!D18&lt;&gt;"", IF((1+OUT_1_Check!$Q$4)*SUM(OUT_1!D15:D17)&lt;OUT_1!D18,1,IF((1-OUT_1_Check!$Q$4)*SUM(OUT_1!D15:D17)&gt;OUT_1!D18,1,0)),IF(SUM(OUT_1!D15:D17)&lt;&gt;0,1,0))</f>
        <v>0</v>
      </c>
      <c r="E19" s="103">
        <f>+IF(OUT_1!E18&lt;&gt;"", IF((1+OUT_1_Check!$Q$4)*SUM(OUT_1!E15:E17)&lt;OUT_1!E18,1,IF((1-OUT_1_Check!$Q$4)*SUM(OUT_1!E15:E17)&gt;OUT_1!E18,1,0)),IF(SUM(OUT_1!E15:E17)&lt;&gt;0,1,0))</f>
        <v>0</v>
      </c>
      <c r="F19" s="103">
        <f>+IF(OUT_1!F18&lt;&gt;"", IF((1+OUT_1_Check!$Q$4)*SUM(OUT_1!F15:F17)&lt;OUT_1!F18,1,IF((1-OUT_1_Check!$Q$4)*SUM(OUT_1!F15:F17)&gt;OUT_1!F18,1,0)),IF(SUM(OUT_1!F15:F17)&lt;&gt;0,1,0))</f>
        <v>0</v>
      </c>
      <c r="G19" s="103">
        <f>+IF(OUT_1!G18&lt;&gt;"", IF((1+OUT_1_Check!$Q$4)*SUM(OUT_1!G15:G17)&lt;OUT_1!G18,1,IF((1-OUT_1_Check!$Q$4)*SUM(OUT_1!G15:G17)&gt;OUT_1!G18,1,0)),IF(SUM(OUT_1!G15:G17)&lt;&gt;0,1,0))</f>
        <v>0</v>
      </c>
      <c r="H19" s="103">
        <f>+IF(OUT_1!H18&lt;&gt;"", IF((1+OUT_1_Check!$Q$4)*SUM(OUT_1!H15:H17)&lt;OUT_1!H18,1,IF((1-OUT_1_Check!$Q$4)*SUM(OUT_1!H15:H17)&gt;OUT_1!H18,1,0)),IF(SUM(OUT_1!H15:H17)&lt;&gt;0,1,0))</f>
        <v>0</v>
      </c>
      <c r="I19" s="103">
        <f>+IF(OUT_1!I18&lt;&gt;"", IF((1+OUT_1_Check!$Q$4)*SUM(OUT_1!I15:I17)&lt;OUT_1!I18,1,IF((1-OUT_1_Check!$Q$4)*SUM(OUT_1!I15:I17)&gt;OUT_1!I18,1,0)),IF(SUM(OUT_1!I15:I17)&lt;&gt;0,1,0))</f>
        <v>0</v>
      </c>
      <c r="J19" s="103">
        <f>+IF(OUT_1!J18&lt;&gt;"", IF((1+OUT_1_Check!$Q$4)*SUM(OUT_1!J15:J17)&lt;OUT_1!J18,1,IF((1-OUT_1_Check!$Q$4)*SUM(OUT_1!J15:J17)&gt;OUT_1!J18,1,0)),IF(SUM(OUT_1!J15:J17)&lt;&gt;0,1,0))</f>
        <v>0</v>
      </c>
      <c r="K19" s="103">
        <f>+IF(OUT_1!K18&lt;&gt;"", IF((1+OUT_1_Check!$Q$4)*SUM(OUT_1!K15:K17)&lt;OUT_1!K18,1,IF((1-OUT_1_Check!$Q$4)*SUM(OUT_1!K15:K17)&gt;OUT_1!K18,1,0)),IF(SUM(OUT_1!K15:K17)&lt;&gt;0,1,0))</f>
        <v>0</v>
      </c>
      <c r="L19" s="103">
        <f>+IF(OUT_1!L18&lt;&gt;"", IF((1+OUT_1_Check!$Q$4)*SUM(OUT_1!L15:L17)&lt;OUT_1!L18,1,IF((1-OUT_1_Check!$Q$4)*SUM(OUT_1!L15:L17)&gt;OUT_1!L18,1,0)),IF(SUM(OUT_1!L15:L17)&lt;&gt;0,1,0))</f>
        <v>0</v>
      </c>
      <c r="M19" s="103">
        <f>+IF(OUT_1!M18&lt;&gt;"", IF((1+OUT_1_Check!$Q$4)*SUM(OUT_1!M15:M17)&lt;OUT_1!M18,1,IF((1-OUT_1_Check!$Q$4)*SUM(OUT_1!M15:M17)&gt;OUT_1!M18,1,0)),IF(SUM(OUT_1!M15:M17)&lt;&gt;0,1,0))</f>
        <v>0</v>
      </c>
      <c r="N19" s="103">
        <f>+IF(OUT_1!N18&lt;&gt;"", IF((1+OUT_1_Check!$Q$4)*SUM(OUT_1!N15:N17)&lt;OUT_1!N18,1,IF((1-OUT_1_Check!$Q$4)*SUM(OUT_1!N15:N17)&gt;OUT_1!N18,1,0)),IF(SUM(OUT_1!N15:N17)&lt;&gt;0,1,0))</f>
        <v>0</v>
      </c>
      <c r="O19" s="103">
        <f>+IF(OUT_1!O18&lt;&gt;"", IF((1+OUT_1_Check!$Q$4)*SUM(OUT_1!O15:O17)&lt;OUT_1!O18,1,IF((1-OUT_1_Check!$Q$4)*SUM(OUT_1!O15:O17)&gt;OUT_1!O18,1,0)),IF(SUM(OUT_1!O15:O17)&lt;&gt;0,1,0))</f>
        <v>0</v>
      </c>
      <c r="P19" s="103">
        <f>+IF(OUT_1!P18&lt;&gt;"", IF((1+OUT_1_Check!$Q$4)*SUM(OUT_1!P15:P17)&lt;OUT_1!P18,1,IF((1-OUT_1_Check!$Q$4)*SUM(OUT_1!P15:P17)&gt;OUT_1!P18,1,0)),IF(SUM(OUT_1!P15:P17)&lt;&gt;0,1,0))</f>
        <v>0</v>
      </c>
      <c r="Q19" s="103">
        <f>+IF(OUT_1!Q18&lt;&gt;"", IF((1+OUT_1_Check!$Q$4)*SUM(OUT_1!Q15:Q17)&lt;OUT_1!Q18,1,IF((1-OUT_1_Check!$Q$4)*SUM(OUT_1!Q15:Q17)&gt;OUT_1!Q18,1,0)),IF(SUM(OUT_1!Q15:Q17)&lt;&gt;0,1,0))</f>
        <v>0</v>
      </c>
      <c r="R19" s="103">
        <f>+IF(OUT_1!R18&lt;&gt;"", IF((1+OUT_1_Check!$Q$4)*SUM(OUT_1!R15:R17)&lt;OUT_1!R18,1,IF((1-OUT_1_Check!$Q$4)*SUM(OUT_1!R15:R17)&gt;OUT_1!R18,1,0)),IF(SUM(OUT_1!R15:R17)&lt;&gt;0,1,0))</f>
        <v>0</v>
      </c>
      <c r="S19" s="103">
        <f>+IF(OUT_1!S18&lt;&gt;"", IF((1+OUT_1_Check!$Q$4)*SUM(OUT_1!S15:S17)&lt;OUT_1!S18,1,IF((1-OUT_1_Check!$Q$4)*SUM(OUT_1!S15:S17)&gt;OUT_1!S18,1,0)),IF(SUM(OUT_1!S15:S17)&lt;&gt;0,1,0))</f>
        <v>0</v>
      </c>
      <c r="T19" s="103">
        <f>+IF(OUT_1!T18&lt;&gt;"", IF((1+OUT_1_Check!$Q$4)*SUM(OUT_1!T15:T17)&lt;OUT_1!T18,1,IF((1-OUT_1_Check!$Q$4)*SUM(OUT_1!T15:T17)&gt;OUT_1!T18,1,0)),IF(SUM(OUT_1!T15:T17)&lt;&gt;0,1,0))</f>
        <v>0</v>
      </c>
      <c r="U19" s="103">
        <f>+IF(OUT_1!U18&lt;&gt;"", IF((1+OUT_1_Check!$Q$4)*SUM(OUT_1!U15:U17)&lt;OUT_1!U18,1,IF((1-OUT_1_Check!$Q$4)*SUM(OUT_1!U15:U17)&gt;OUT_1!U18,1,0)),IF(SUM(OUT_1!U15:U17)&lt;&gt;0,1,0))</f>
        <v>0</v>
      </c>
      <c r="V19" s="103">
        <f>+IF(OUT_1!V18&lt;&gt;"", IF((1+OUT_1_Check!$Q$4)*SUM(OUT_1!V15:V17)&lt;OUT_1!V18,1,IF((1-OUT_1_Check!$Q$4)*SUM(OUT_1!V15:V17)&gt;OUT_1!V18,1,0)),IF(SUM(OUT_1!V15:V17)&lt;&gt;0,1,0))</f>
        <v>0</v>
      </c>
      <c r="W19" s="103">
        <f>+IF(OUT_1!W18&lt;&gt;"", IF((1+OUT_1_Check!$Q$4)*SUM(OUT_1!W15:W17)&lt;OUT_1!W18,1,IF((1-OUT_1_Check!$Q$4)*SUM(OUT_1!W15:W17)&gt;OUT_1!W18,1,0)),IF(SUM(OUT_1!W15:W17)&lt;&gt;0,1,0))</f>
        <v>0</v>
      </c>
      <c r="X19" s="103">
        <f>+IF(OUT_1!X18&lt;&gt;"", IF((1+OUT_1_Check!$Q$4)*SUM(OUT_1!X15:X17)&lt;OUT_1!X18,1,IF((1-OUT_1_Check!$Q$4)*SUM(OUT_1!X15:X17)&gt;OUT_1!X18,1,0)),IF(SUM(OUT_1!X15:X17)&lt;&gt;0,1,0))</f>
        <v>0</v>
      </c>
      <c r="Y19" s="103">
        <f>+IF(OUT_1!Y18&lt;&gt;"", IF((1+OUT_1_Check!$Q$4)*SUM(OUT_1!Y15:Y17)&lt;OUT_1!Y18,1,IF((1-OUT_1_Check!$Q$4)*SUM(OUT_1!Y15:Y17)&gt;OUT_1!Y18,1,0)),IF(SUM(OUT_1!Y15:Y17)&lt;&gt;0,1,0))</f>
        <v>0</v>
      </c>
      <c r="Z19" s="103">
        <f>+IF(OUT_1!Z18&lt;&gt;"", IF((1+OUT_1_Check!$Q$4)*SUM(OUT_1!Z15:Z17)&lt;OUT_1!Z18,1,IF((1-OUT_1_Check!$Q$4)*SUM(OUT_1!Z15:Z17)&gt;OUT_1!Z18,1,0)),IF(SUM(OUT_1!Z15:Z17)&lt;&gt;0,1,0))</f>
        <v>0</v>
      </c>
      <c r="AA19" s="103">
        <f>+IF(OUT_1!AA18&lt;&gt;"", IF((1+OUT_1_Check!$Q$4)*SUM(OUT_1!AA15:AA17)&lt;OUT_1!AA18,1,IF((1-OUT_1_Check!$Q$4)*SUM(OUT_1!AA15:AA17)&gt;OUT_1!AA18,1,0)),IF(SUM(OUT_1!AA15:AA17)&lt;&gt;0,1,0))</f>
        <v>0</v>
      </c>
      <c r="AB19" s="103">
        <f>+IF(OUT_1!AB18&lt;&gt;"", IF((1+OUT_1_Check!$Q$4)*SUM(OUT_1!AB15:AB17)&lt;OUT_1!AB18,1,IF((1-OUT_1_Check!$Q$4)*SUM(OUT_1!AB15:AB17)&gt;OUT_1!AB18,1,0)),IF(SUM(OUT_1!AB15:AB17)&lt;&gt;0,1,0))</f>
        <v>0</v>
      </c>
      <c r="AC19" s="103">
        <f>+IF(OUT_1!AC18&lt;&gt;"", IF((1+OUT_1_Check!$Q$4)*SUM(OUT_1!AC15:AC17)&lt;OUT_1!AC18,1,IF((1-OUT_1_Check!$Q$4)*SUM(OUT_1!AC15:AC17)&gt;OUT_1!AC18,1,0)),IF(SUM(OUT_1!AC15:AC17)&lt;&gt;0,1,0))</f>
        <v>0</v>
      </c>
      <c r="AD19" s="103">
        <f>+IF(OUT_1!AD18&lt;&gt;"", IF((1+OUT_1_Check!$Q$4)*SUM(OUT_1!AD15:AD17)&lt;OUT_1!AD18,1,IF((1-OUT_1_Check!$Q$4)*SUM(OUT_1!AD15:AD17)&gt;OUT_1!AD18,1,0)),IF(SUM(OUT_1!AD15:AD17)&lt;&gt;0,1,0))</f>
        <v>0</v>
      </c>
      <c r="AE19" s="103">
        <f>+IF(OUT_1!AE18&lt;&gt;"", IF((1+OUT_1_Check!$Q$4)*SUM(OUT_1!AE15:AE17)&lt;OUT_1!AE18,1,IF((1-OUT_1_Check!$Q$4)*SUM(OUT_1!AE15:AE17)&gt;OUT_1!AE18,1,0)),IF(SUM(OUT_1!AE15:AE17)&lt;&gt;0,1,0))</f>
        <v>0</v>
      </c>
      <c r="AF19" s="103">
        <f>+IF(OUT_1!AF18&lt;&gt;"", IF((1+OUT_1_Check!$Q$4)*SUM(OUT_1!AF15:AF17)&lt;OUT_1!AF18,1,IF((1-OUT_1_Check!$Q$4)*SUM(OUT_1!AF15:AF17)&gt;OUT_1!AF18,1,0)),IF(SUM(OUT_1!AF15:AF17)&lt;&gt;0,1,0))</f>
        <v>0</v>
      </c>
      <c r="AG19" s="103">
        <f>+IF(OUT_1!AG18&lt;&gt;"", IF((1+OUT_1_Check!$Q$4)*SUM(OUT_1!AG15:AG17)&lt;OUT_1!AG18,1,IF((1-OUT_1_Check!$Q$4)*SUM(OUT_1!AG15:AG17)&gt;OUT_1!AG18,1,0)),IF(SUM(OUT_1!AG15:AG17)&lt;&gt;0,1,0))</f>
        <v>0</v>
      </c>
      <c r="AH19" s="103">
        <f>+IF(OUT_1!AH18&lt;&gt;"", IF((1+OUT_1_Check!$Q$4)*SUM(OUT_1!AH15:AH17)&lt;OUT_1!AH18,1,IF((1-OUT_1_Check!$Q$4)*SUM(OUT_1!AH15:AH17)&gt;OUT_1!AH18,1,0)),IF(SUM(OUT_1!AH15:AH17)&lt;&gt;0,1,0))</f>
        <v>0</v>
      </c>
      <c r="AI19" s="103">
        <f>+IF(OUT_1!AI18&lt;&gt;"", IF((1+OUT_1_Check!$Q$4)*SUM(OUT_1!AI15:AI17)&lt;OUT_1!AI18,1,IF((1-OUT_1_Check!$Q$4)*SUM(OUT_1!AI15:AI17)&gt;OUT_1!AI18,1,0)),IF(SUM(OUT_1!AI15:AI17)&lt;&gt;0,1,0))</f>
        <v>0</v>
      </c>
      <c r="AJ19" s="103">
        <f>+IF(OUT_1!AJ18&lt;&gt;"", IF((1+OUT_1_Check!$Q$4)*SUM(OUT_1!AJ15:AJ17)&lt;OUT_1!AJ18,1,IF((1-OUT_1_Check!$Q$4)*SUM(OUT_1!AJ15:AJ17)&gt;OUT_1!AJ18,1,0)),IF(SUM(OUT_1!AJ15:AJ17)&lt;&gt;0,1,0))</f>
        <v>0</v>
      </c>
      <c r="AK19" s="103">
        <f>+IF(OUT_1!AK18&lt;&gt;"", IF((1+OUT_1_Check!$Q$4)*SUM(OUT_1!AK15:AK17)&lt;OUT_1!AK18,1,IF((1-OUT_1_Check!$Q$4)*SUM(OUT_1!AK15:AK17)&gt;OUT_1!AK18,1,0)),IF(SUM(OUT_1!AK15:AK17)&lt;&gt;0,1,0))</f>
        <v>0</v>
      </c>
      <c r="AL19" s="103">
        <f>+IF(OUT_1!AL18&lt;&gt;"", IF((1+OUT_1_Check!$Q$4)*SUM(OUT_1!AL15:AL17)&lt;OUT_1!AL18,1,IF((1-OUT_1_Check!$Q$4)*SUM(OUT_1!AL15:AL17)&gt;OUT_1!AL18,1,0)),IF(SUM(OUT_1!AL15:AL17)&lt;&gt;0,1,0))</f>
        <v>0</v>
      </c>
      <c r="AM19" s="103">
        <f>+IF(OUT_1!AM18&lt;&gt;"", IF((1+OUT_1_Check!$Q$4)*SUM(OUT_1!AM15:AM17)&lt;OUT_1!AM18,1,IF((1-OUT_1_Check!$Q$4)*SUM(OUT_1!AM15:AM17)&gt;OUT_1!AM18,1,0)),IF(SUM(OUT_1!AM15:AM17)&lt;&gt;0,1,0))</f>
        <v>0</v>
      </c>
      <c r="AN19" s="103">
        <f>+IF(OUT_1!AN18&lt;&gt;"", IF((1+OUT_1_Check!$Q$4)*SUM(OUT_1!AN15:AN17)&lt;OUT_1!AN18,1,IF((1-OUT_1_Check!$Q$4)*SUM(OUT_1!AN15:AN17)&gt;OUT_1!AN18,1,0)),IF(SUM(OUT_1!AN15:AN17)&lt;&gt;0,1,0))</f>
        <v>0</v>
      </c>
      <c r="AO19" s="103">
        <f>+IF(OUT_1!AO18&lt;&gt;"", IF((1+OUT_1_Check!$Q$4)*SUM(OUT_1!AO15:AO17)&lt;OUT_1!AO18,1,IF((1-OUT_1_Check!$Q$4)*SUM(OUT_1!AO15:AO17)&gt;OUT_1!AO18,1,0)),IF(SUM(OUT_1!AO15:AO17)&lt;&gt;0,1,0))</f>
        <v>0</v>
      </c>
      <c r="AP19" s="103">
        <f>+IF(OUT_1!AP18&lt;&gt;"", IF((1+OUT_1_Check!$Q$4)*SUM(OUT_1!AP15:AP17)&lt;OUT_1!AP18,1,IF((1-OUT_1_Check!$Q$4)*SUM(OUT_1!AP15:AP17)&gt;OUT_1!AP18,1,0)),IF(SUM(OUT_1!AP15:AP17)&lt;&gt;0,1,0))</f>
        <v>0</v>
      </c>
      <c r="AQ19" s="103">
        <f>+IF(OUT_1!AQ18&lt;&gt;"", IF((1+OUT_1_Check!$Q$4)*SUM(OUT_1!AQ15:AQ17)&lt;OUT_1!AQ18,1,IF((1-OUT_1_Check!$Q$4)*SUM(OUT_1!AQ15:AQ17)&gt;OUT_1!AQ18,1,0)),IF(SUM(OUT_1!AQ15:AQ17)&lt;&gt;0,1,0))</f>
        <v>0</v>
      </c>
      <c r="AR19" s="103">
        <f>+IF(OUT_1!AR18&lt;&gt;"", IF((1+OUT_1_Check!$Q$4)*SUM(OUT_1!AR15:AR17)&lt;OUT_1!AR18,1,IF((1-OUT_1_Check!$Q$4)*SUM(OUT_1!AR15:AR17)&gt;OUT_1!AR18,1,0)),IF(SUM(OUT_1!AR15:AR17)&lt;&gt;0,1,0))</f>
        <v>0</v>
      </c>
      <c r="AS19" s="116">
        <f>+IF(OUT_1!AS18&lt;&gt;"",IF((1+OUT_1_Check!$Q$4)*SUM(OUT_1!D18:AR18)&lt;2*OUT_1!AS18,1,IF((1-OUT_1_Check!$Q$4)*SUM(OUT_1!D18:AR18)&gt;2*OUT_1!AS18,1,0)),IF(SUM(OUT_1!D18:AR18)&lt;&gt;0,1,0))</f>
        <v>0</v>
      </c>
      <c r="AV19" s="82"/>
    </row>
    <row r="20" spans="1:66" s="73" customFormat="1" ht="18" customHeight="1">
      <c r="A20" s="86"/>
      <c r="B20" s="85" t="s">
        <v>21</v>
      </c>
      <c r="C20" s="85"/>
      <c r="D20" s="108"/>
      <c r="E20" s="108"/>
      <c r="F20" s="108"/>
      <c r="G20" s="108"/>
      <c r="H20" s="108"/>
      <c r="I20" s="108"/>
      <c r="J20" s="108"/>
      <c r="K20" s="108"/>
      <c r="L20" s="108"/>
      <c r="M20" s="108"/>
      <c r="N20" s="108"/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108"/>
      <c r="AA20" s="108"/>
      <c r="AB20" s="108"/>
      <c r="AC20" s="108"/>
      <c r="AD20" s="108"/>
      <c r="AE20" s="108"/>
      <c r="AF20" s="108"/>
      <c r="AG20" s="108"/>
      <c r="AH20" s="108"/>
      <c r="AI20" s="108"/>
      <c r="AJ20" s="108"/>
      <c r="AK20" s="108"/>
      <c r="AL20" s="108"/>
      <c r="AM20" s="108"/>
      <c r="AN20" s="108"/>
      <c r="AO20" s="108"/>
      <c r="AP20" s="108"/>
      <c r="AQ20" s="108"/>
      <c r="AR20" s="108"/>
      <c r="AS20" s="119">
        <f>+IF(OUT_1!AS19&lt;&gt;"",IF(OUT_1!AS19&lt;OUT_1!AS18,1,0),IF(OUT_1!AS18&lt;&gt;0,1,0))</f>
        <v>0</v>
      </c>
      <c r="AV20" s="82"/>
    </row>
    <row r="21" spans="1:66" s="73" customFormat="1" ht="18" customHeight="1">
      <c r="A21" s="86"/>
      <c r="B21" s="88"/>
      <c r="C21" s="88"/>
      <c r="D21" s="109"/>
      <c r="E21" s="109"/>
      <c r="F21" s="109"/>
      <c r="G21" s="109"/>
      <c r="H21" s="109"/>
      <c r="I21" s="109"/>
      <c r="J21" s="109"/>
      <c r="K21" s="109"/>
      <c r="L21" s="109"/>
      <c r="M21" s="109"/>
      <c r="N21" s="109"/>
      <c r="O21" s="109"/>
      <c r="P21" s="109"/>
      <c r="Q21" s="109"/>
      <c r="R21" s="109"/>
      <c r="S21" s="109"/>
      <c r="T21" s="109"/>
      <c r="U21" s="109"/>
      <c r="V21" s="109"/>
      <c r="W21" s="109"/>
      <c r="X21" s="109"/>
      <c r="Y21" s="109"/>
      <c r="Z21" s="109"/>
      <c r="AA21" s="109"/>
      <c r="AB21" s="109"/>
      <c r="AC21" s="109"/>
      <c r="AD21" s="109"/>
      <c r="AE21" s="109"/>
      <c r="AF21" s="109"/>
      <c r="AG21" s="109"/>
      <c r="AH21" s="109"/>
      <c r="AI21" s="109"/>
      <c r="AJ21" s="109"/>
      <c r="AK21" s="109"/>
      <c r="AL21" s="109"/>
      <c r="AM21" s="109"/>
      <c r="AN21" s="109"/>
      <c r="AO21" s="109"/>
      <c r="AP21" s="109"/>
      <c r="AQ21" s="109"/>
      <c r="AR21" s="109"/>
      <c r="AS21" s="109"/>
    </row>
    <row r="22" spans="1:66" s="73" customFormat="1" ht="18" customHeight="1">
      <c r="A22" s="78"/>
      <c r="B22" s="79" t="s">
        <v>22</v>
      </c>
      <c r="C22" s="80"/>
      <c r="D22" s="110"/>
      <c r="E22" s="110"/>
      <c r="F22" s="110"/>
      <c r="G22" s="110"/>
      <c r="H22" s="110"/>
      <c r="I22" s="110"/>
      <c r="J22" s="110"/>
      <c r="K22" s="110"/>
      <c r="L22" s="110"/>
      <c r="M22" s="110"/>
      <c r="N22" s="110"/>
      <c r="O22" s="110"/>
      <c r="P22" s="110"/>
      <c r="Q22" s="110"/>
      <c r="R22" s="110"/>
      <c r="S22" s="110"/>
      <c r="T22" s="110"/>
      <c r="U22" s="110"/>
      <c r="V22" s="110"/>
      <c r="W22" s="110"/>
      <c r="X22" s="110"/>
      <c r="Y22" s="110"/>
      <c r="Z22" s="110"/>
      <c r="AA22" s="110"/>
      <c r="AB22" s="110"/>
      <c r="AC22" s="110"/>
      <c r="AD22" s="110"/>
      <c r="AE22" s="110"/>
      <c r="AF22" s="110"/>
      <c r="AG22" s="110"/>
      <c r="AH22" s="110"/>
      <c r="AI22" s="110"/>
      <c r="AJ22" s="110"/>
      <c r="AK22" s="110"/>
      <c r="AL22" s="110"/>
      <c r="AM22" s="110"/>
      <c r="AN22" s="110"/>
      <c r="AO22" s="110"/>
      <c r="AP22" s="110"/>
      <c r="AQ22" s="110"/>
      <c r="AR22" s="110"/>
      <c r="AS22" s="110"/>
    </row>
    <row r="23" spans="1:66" s="73" customFormat="1" ht="18" customHeight="1">
      <c r="A23" s="83"/>
      <c r="B23" s="84" t="s">
        <v>105</v>
      </c>
      <c r="C23" s="85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107"/>
      <c r="AG23" s="107"/>
      <c r="AH23" s="107"/>
      <c r="AI23" s="107"/>
      <c r="AJ23" s="107"/>
      <c r="AK23" s="107"/>
      <c r="AL23" s="107"/>
      <c r="AM23" s="107"/>
      <c r="AN23" s="107"/>
      <c r="AO23" s="107"/>
      <c r="AP23" s="107"/>
      <c r="AQ23" s="107"/>
      <c r="AR23" s="107"/>
      <c r="AS23" s="116">
        <f>+IF(OUT_1!AS22&lt;&gt;"",IF((1+OUT_1_Check!$Q$4)*SUM(OUT_1!D22:AR22)&lt;2*OUT_1!AS22,1,IF((1-OUT_1_Check!$Q$4)*SUM(OUT_1!D22:AR22)&gt;2*OUT_1!AS22,1,0)),IF(SUM(OUT_1!D22:AR22)&lt;&gt;0,1,0))</f>
        <v>0</v>
      </c>
    </row>
    <row r="24" spans="1:66" s="73" customFormat="1" ht="18" customHeight="1">
      <c r="A24" s="86"/>
      <c r="B24" s="84" t="s">
        <v>106</v>
      </c>
      <c r="C24" s="85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  <c r="AP24" s="107"/>
      <c r="AQ24" s="107"/>
      <c r="AR24" s="107"/>
      <c r="AS24" s="116">
        <f>+IF(OUT_1!AS23&lt;&gt;"",IF((1+OUT_1_Check!$Q$4)*SUM(OUT_1!D23:AR23)&lt;2*OUT_1!AS23,1,IF((1-OUT_1_Check!$Q$4)*SUM(OUT_1!D23:AR23)&gt;2*OUT_1!AS23,1,0)),IF(SUM(OUT_1!D23:AR23)&lt;&gt;0,1,0))</f>
        <v>0</v>
      </c>
      <c r="AV24" s="82"/>
    </row>
    <row r="25" spans="1:66" s="73" customFormat="1" ht="18" customHeight="1">
      <c r="A25" s="86"/>
      <c r="B25" s="84" t="s">
        <v>107</v>
      </c>
      <c r="C25" s="85"/>
      <c r="D25" s="107"/>
      <c r="E25" s="107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  <c r="AF25" s="107"/>
      <c r="AG25" s="107"/>
      <c r="AH25" s="107"/>
      <c r="AI25" s="107"/>
      <c r="AJ25" s="107"/>
      <c r="AK25" s="107"/>
      <c r="AL25" s="107"/>
      <c r="AM25" s="107"/>
      <c r="AN25" s="107"/>
      <c r="AO25" s="107"/>
      <c r="AP25" s="107"/>
      <c r="AQ25" s="107"/>
      <c r="AR25" s="107"/>
      <c r="AS25" s="116">
        <f>+IF(OUT_1!AS24&lt;&gt;"",IF((1+OUT_1_Check!$Q$4)*SUM(OUT_1!D24:AR24)&lt;2*OUT_1!AS24,1,IF((1-OUT_1_Check!$Q$4)*SUM(OUT_1!D24:AR24)&gt;2*OUT_1!AS24,1,0)),IF(SUM(OUT_1!D24:AR24)&lt;&gt;0,1,0))</f>
        <v>0</v>
      </c>
    </row>
    <row r="26" spans="1:66" s="73" customFormat="1" ht="18" customHeight="1">
      <c r="A26" s="83"/>
      <c r="B26" s="85" t="s">
        <v>10</v>
      </c>
      <c r="C26" s="85"/>
      <c r="D26" s="103">
        <f>+IF(OUT_1!D25&lt;&gt;"", IF((1+OUT_1_Check!$Q$4)*SUM(OUT_1!D22:D24)&lt;OUT_1!D25,1,IF((1-OUT_1_Check!$Q$4)*SUM(OUT_1!D22:D24)&gt;OUT_1!D25,1,0)),IF(SUM(OUT_1!D22:D24)&lt;&gt;0,1,0))</f>
        <v>0</v>
      </c>
      <c r="E26" s="103">
        <f>+IF(OUT_1!E25&lt;&gt;"", IF((1+OUT_1_Check!$Q$4)*SUM(OUT_1!E22:E24)&lt;OUT_1!E25,1,IF((1-OUT_1_Check!$Q$4)*SUM(OUT_1!E22:E24)&gt;OUT_1!E25,1,0)),IF(SUM(OUT_1!E22:E24)&lt;&gt;0,1,0))</f>
        <v>0</v>
      </c>
      <c r="F26" s="103">
        <f>+IF(OUT_1!F25&lt;&gt;"", IF((1+OUT_1_Check!$Q$4)*SUM(OUT_1!F22:F24)&lt;OUT_1!F25,1,IF((1-OUT_1_Check!$Q$4)*SUM(OUT_1!F22:F24)&gt;OUT_1!F25,1,0)),IF(SUM(OUT_1!F22:F24)&lt;&gt;0,1,0))</f>
        <v>0</v>
      </c>
      <c r="G26" s="103">
        <f>+IF(OUT_1!G25&lt;&gt;"", IF((1+OUT_1_Check!$Q$4)*SUM(OUT_1!G22:G24)&lt;OUT_1!G25,1,IF((1-OUT_1_Check!$Q$4)*SUM(OUT_1!G22:G24)&gt;OUT_1!G25,1,0)),IF(SUM(OUT_1!G22:G24)&lt;&gt;0,1,0))</f>
        <v>0</v>
      </c>
      <c r="H26" s="103">
        <f>+IF(OUT_1!H25&lt;&gt;"", IF((1+OUT_1_Check!$Q$4)*SUM(OUT_1!H22:H24)&lt;OUT_1!H25,1,IF((1-OUT_1_Check!$Q$4)*SUM(OUT_1!H22:H24)&gt;OUT_1!H25,1,0)),IF(SUM(OUT_1!H22:H24)&lt;&gt;0,1,0))</f>
        <v>0</v>
      </c>
      <c r="I26" s="103">
        <f>+IF(OUT_1!I25&lt;&gt;"", IF((1+OUT_1_Check!$Q$4)*SUM(OUT_1!I22:I24)&lt;OUT_1!I25,1,IF((1-OUT_1_Check!$Q$4)*SUM(OUT_1!I22:I24)&gt;OUT_1!I25,1,0)),IF(SUM(OUT_1!I22:I24)&lt;&gt;0,1,0))</f>
        <v>0</v>
      </c>
      <c r="J26" s="103">
        <f>+IF(OUT_1!J25&lt;&gt;"", IF((1+OUT_1_Check!$Q$4)*SUM(OUT_1!J22:J24)&lt;OUT_1!J25,1,IF((1-OUT_1_Check!$Q$4)*SUM(OUT_1!J22:J24)&gt;OUT_1!J25,1,0)),IF(SUM(OUT_1!J22:J24)&lt;&gt;0,1,0))</f>
        <v>0</v>
      </c>
      <c r="K26" s="103">
        <f>+IF(OUT_1!K25&lt;&gt;"", IF((1+OUT_1_Check!$Q$4)*SUM(OUT_1!K22:K24)&lt;OUT_1!K25,1,IF((1-OUT_1_Check!$Q$4)*SUM(OUT_1!K22:K24)&gt;OUT_1!K25,1,0)),IF(SUM(OUT_1!K22:K24)&lt;&gt;0,1,0))</f>
        <v>0</v>
      </c>
      <c r="L26" s="103">
        <f>+IF(OUT_1!L25&lt;&gt;"", IF((1+OUT_1_Check!$Q$4)*SUM(OUT_1!L22:L24)&lt;OUT_1!L25,1,IF((1-OUT_1_Check!$Q$4)*SUM(OUT_1!L22:L24)&gt;OUT_1!L25,1,0)),IF(SUM(OUT_1!L22:L24)&lt;&gt;0,1,0))</f>
        <v>0</v>
      </c>
      <c r="M26" s="103">
        <f>+IF(OUT_1!M25&lt;&gt;"", IF((1+OUT_1_Check!$Q$4)*SUM(OUT_1!M22:M24)&lt;OUT_1!M25,1,IF((1-OUT_1_Check!$Q$4)*SUM(OUT_1!M22:M24)&gt;OUT_1!M25,1,0)),IF(SUM(OUT_1!M22:M24)&lt;&gt;0,1,0))</f>
        <v>0</v>
      </c>
      <c r="N26" s="103">
        <f>+IF(OUT_1!N25&lt;&gt;"", IF((1+OUT_1_Check!$Q$4)*SUM(OUT_1!N22:N24)&lt;OUT_1!N25,1,IF((1-OUT_1_Check!$Q$4)*SUM(OUT_1!N22:N24)&gt;OUT_1!N25,1,0)),IF(SUM(OUT_1!N22:N24)&lt;&gt;0,1,0))</f>
        <v>0</v>
      </c>
      <c r="O26" s="103">
        <f>+IF(OUT_1!O25&lt;&gt;"", IF((1+OUT_1_Check!$Q$4)*SUM(OUT_1!O22:O24)&lt;OUT_1!O25,1,IF((1-OUT_1_Check!$Q$4)*SUM(OUT_1!O22:O24)&gt;OUT_1!O25,1,0)),IF(SUM(OUT_1!O22:O24)&lt;&gt;0,1,0))</f>
        <v>0</v>
      </c>
      <c r="P26" s="103">
        <f>+IF(OUT_1!P25&lt;&gt;"", IF((1+OUT_1_Check!$Q$4)*SUM(OUT_1!P22:P24)&lt;OUT_1!P25,1,IF((1-OUT_1_Check!$Q$4)*SUM(OUT_1!P22:P24)&gt;OUT_1!P25,1,0)),IF(SUM(OUT_1!P22:P24)&lt;&gt;0,1,0))</f>
        <v>0</v>
      </c>
      <c r="Q26" s="103">
        <f>+IF(OUT_1!Q25&lt;&gt;"", IF((1+OUT_1_Check!$Q$4)*SUM(OUT_1!Q22:Q24)&lt;OUT_1!Q25,1,IF((1-OUT_1_Check!$Q$4)*SUM(OUT_1!Q22:Q24)&gt;OUT_1!Q25,1,0)),IF(SUM(OUT_1!Q22:Q24)&lt;&gt;0,1,0))</f>
        <v>0</v>
      </c>
      <c r="R26" s="103">
        <f>+IF(OUT_1!R25&lt;&gt;"", IF((1+OUT_1_Check!$Q$4)*SUM(OUT_1!R22:R24)&lt;OUT_1!R25,1,IF((1-OUT_1_Check!$Q$4)*SUM(OUT_1!R22:R24)&gt;OUT_1!R25,1,0)),IF(SUM(OUT_1!R22:R24)&lt;&gt;0,1,0))</f>
        <v>0</v>
      </c>
      <c r="S26" s="103">
        <f>+IF(OUT_1!S25&lt;&gt;"", IF((1+OUT_1_Check!$Q$4)*SUM(OUT_1!S22:S24)&lt;OUT_1!S25,1,IF((1-OUT_1_Check!$Q$4)*SUM(OUT_1!S22:S24)&gt;OUT_1!S25,1,0)),IF(SUM(OUT_1!S22:S24)&lt;&gt;0,1,0))</f>
        <v>0</v>
      </c>
      <c r="T26" s="103">
        <f>+IF(OUT_1!T25&lt;&gt;"", IF((1+OUT_1_Check!$Q$4)*SUM(OUT_1!T22:T24)&lt;OUT_1!T25,1,IF((1-OUT_1_Check!$Q$4)*SUM(OUT_1!T22:T24)&gt;OUT_1!T25,1,0)),IF(SUM(OUT_1!T22:T24)&lt;&gt;0,1,0))</f>
        <v>0</v>
      </c>
      <c r="U26" s="103">
        <f>+IF(OUT_1!U25&lt;&gt;"", IF((1+OUT_1_Check!$Q$4)*SUM(OUT_1!U22:U24)&lt;OUT_1!U25,1,IF((1-OUT_1_Check!$Q$4)*SUM(OUT_1!U22:U24)&gt;OUT_1!U25,1,0)),IF(SUM(OUT_1!U22:U24)&lt;&gt;0,1,0))</f>
        <v>0</v>
      </c>
      <c r="V26" s="103">
        <f>+IF(OUT_1!V25&lt;&gt;"", IF((1+OUT_1_Check!$Q$4)*SUM(OUT_1!V22:V24)&lt;OUT_1!V25,1,IF((1-OUT_1_Check!$Q$4)*SUM(OUT_1!V22:V24)&gt;OUT_1!V25,1,0)),IF(SUM(OUT_1!V22:V24)&lt;&gt;0,1,0))</f>
        <v>0</v>
      </c>
      <c r="W26" s="103">
        <f>+IF(OUT_1!W25&lt;&gt;"", IF((1+OUT_1_Check!$Q$4)*SUM(OUT_1!W22:W24)&lt;OUT_1!W25,1,IF((1-OUT_1_Check!$Q$4)*SUM(OUT_1!W22:W24)&gt;OUT_1!W25,1,0)),IF(SUM(OUT_1!W22:W24)&lt;&gt;0,1,0))</f>
        <v>0</v>
      </c>
      <c r="X26" s="103">
        <f>+IF(OUT_1!X25&lt;&gt;"", IF((1+OUT_1_Check!$Q$4)*SUM(OUT_1!X22:X24)&lt;OUT_1!X25,1,IF((1-OUT_1_Check!$Q$4)*SUM(OUT_1!X22:X24)&gt;OUT_1!X25,1,0)),IF(SUM(OUT_1!X22:X24)&lt;&gt;0,1,0))</f>
        <v>0</v>
      </c>
      <c r="Y26" s="103">
        <f>+IF(OUT_1!Y25&lt;&gt;"", IF((1+OUT_1_Check!$Q$4)*SUM(OUT_1!Y22:Y24)&lt;OUT_1!Y25,1,IF((1-OUT_1_Check!$Q$4)*SUM(OUT_1!Y22:Y24)&gt;OUT_1!Y25,1,0)),IF(SUM(OUT_1!Y22:Y24)&lt;&gt;0,1,0))</f>
        <v>0</v>
      </c>
      <c r="Z26" s="103">
        <f>+IF(OUT_1!Z25&lt;&gt;"", IF((1+OUT_1_Check!$Q$4)*SUM(OUT_1!Z22:Z24)&lt;OUT_1!Z25,1,IF((1-OUT_1_Check!$Q$4)*SUM(OUT_1!Z22:Z24)&gt;OUT_1!Z25,1,0)),IF(SUM(OUT_1!Z22:Z24)&lt;&gt;0,1,0))</f>
        <v>0</v>
      </c>
      <c r="AA26" s="103">
        <f>+IF(OUT_1!AA25&lt;&gt;"", IF((1+OUT_1_Check!$Q$4)*SUM(OUT_1!AA22:AA24)&lt;OUT_1!AA25,1,IF((1-OUT_1_Check!$Q$4)*SUM(OUT_1!AA22:AA24)&gt;OUT_1!AA25,1,0)),IF(SUM(OUT_1!AA22:AA24)&lt;&gt;0,1,0))</f>
        <v>0</v>
      </c>
      <c r="AB26" s="103">
        <f>+IF(OUT_1!AB25&lt;&gt;"", IF((1+OUT_1_Check!$Q$4)*SUM(OUT_1!AB22:AB24)&lt;OUT_1!AB25,1,IF((1-OUT_1_Check!$Q$4)*SUM(OUT_1!AB22:AB24)&gt;OUT_1!AB25,1,0)),IF(SUM(OUT_1!AB22:AB24)&lt;&gt;0,1,0))</f>
        <v>0</v>
      </c>
      <c r="AC26" s="103">
        <f>+IF(OUT_1!AC25&lt;&gt;"", IF((1+OUT_1_Check!$Q$4)*SUM(OUT_1!AC22:AC24)&lt;OUT_1!AC25,1,IF((1-OUT_1_Check!$Q$4)*SUM(OUT_1!AC22:AC24)&gt;OUT_1!AC25,1,0)),IF(SUM(OUT_1!AC22:AC24)&lt;&gt;0,1,0))</f>
        <v>0</v>
      </c>
      <c r="AD26" s="103">
        <f>+IF(OUT_1!AD25&lt;&gt;"", IF((1+OUT_1_Check!$Q$4)*SUM(OUT_1!AD22:AD24)&lt;OUT_1!AD25,1,IF((1-OUT_1_Check!$Q$4)*SUM(OUT_1!AD22:AD24)&gt;OUT_1!AD25,1,0)),IF(SUM(OUT_1!AD22:AD24)&lt;&gt;0,1,0))</f>
        <v>0</v>
      </c>
      <c r="AE26" s="103">
        <f>+IF(OUT_1!AE25&lt;&gt;"", IF((1+OUT_1_Check!$Q$4)*SUM(OUT_1!AE22:AE24)&lt;OUT_1!AE25,1,IF((1-OUT_1_Check!$Q$4)*SUM(OUT_1!AE22:AE24)&gt;OUT_1!AE25,1,0)),IF(SUM(OUT_1!AE22:AE24)&lt;&gt;0,1,0))</f>
        <v>0</v>
      </c>
      <c r="AF26" s="103">
        <f>+IF(OUT_1!AF25&lt;&gt;"", IF((1+OUT_1_Check!$Q$4)*SUM(OUT_1!AF22:AF24)&lt;OUT_1!AF25,1,IF((1-OUT_1_Check!$Q$4)*SUM(OUT_1!AF22:AF24)&gt;OUT_1!AF25,1,0)),IF(SUM(OUT_1!AF22:AF24)&lt;&gt;0,1,0))</f>
        <v>0</v>
      </c>
      <c r="AG26" s="103">
        <f>+IF(OUT_1!AG25&lt;&gt;"", IF((1+OUT_1_Check!$Q$4)*SUM(OUT_1!AG22:AG24)&lt;OUT_1!AG25,1,IF((1-OUT_1_Check!$Q$4)*SUM(OUT_1!AG22:AG24)&gt;OUT_1!AG25,1,0)),IF(SUM(OUT_1!AG22:AG24)&lt;&gt;0,1,0))</f>
        <v>0</v>
      </c>
      <c r="AH26" s="103">
        <f>+IF(OUT_1!AH25&lt;&gt;"", IF((1+OUT_1_Check!$Q$4)*SUM(OUT_1!AH22:AH24)&lt;OUT_1!AH25,1,IF((1-OUT_1_Check!$Q$4)*SUM(OUT_1!AH22:AH24)&gt;OUT_1!AH25,1,0)),IF(SUM(OUT_1!AH22:AH24)&lt;&gt;0,1,0))</f>
        <v>0</v>
      </c>
      <c r="AI26" s="103">
        <f>+IF(OUT_1!AI25&lt;&gt;"", IF((1+OUT_1_Check!$Q$4)*SUM(OUT_1!AI22:AI24)&lt;OUT_1!AI25,1,IF((1-OUT_1_Check!$Q$4)*SUM(OUT_1!AI22:AI24)&gt;OUT_1!AI25,1,0)),IF(SUM(OUT_1!AI22:AI24)&lt;&gt;0,1,0))</f>
        <v>0</v>
      </c>
      <c r="AJ26" s="103">
        <f>+IF(OUT_1!AJ25&lt;&gt;"", IF((1+OUT_1_Check!$Q$4)*SUM(OUT_1!AJ22:AJ24)&lt;OUT_1!AJ25,1,IF((1-OUT_1_Check!$Q$4)*SUM(OUT_1!AJ22:AJ24)&gt;OUT_1!AJ25,1,0)),IF(SUM(OUT_1!AJ22:AJ24)&lt;&gt;0,1,0))</f>
        <v>0</v>
      </c>
      <c r="AK26" s="103">
        <f>+IF(OUT_1!AK25&lt;&gt;"", IF((1+OUT_1_Check!$Q$4)*SUM(OUT_1!AK22:AK24)&lt;OUT_1!AK25,1,IF((1-OUT_1_Check!$Q$4)*SUM(OUT_1!AK22:AK24)&gt;OUT_1!AK25,1,0)),IF(SUM(OUT_1!AK22:AK24)&lt;&gt;0,1,0))</f>
        <v>0</v>
      </c>
      <c r="AL26" s="103">
        <f>+IF(OUT_1!AL25&lt;&gt;"", IF((1+OUT_1_Check!$Q$4)*SUM(OUT_1!AL22:AL24)&lt;OUT_1!AL25,1,IF((1-OUT_1_Check!$Q$4)*SUM(OUT_1!AL22:AL24)&gt;OUT_1!AL25,1,0)),IF(SUM(OUT_1!AL22:AL24)&lt;&gt;0,1,0))</f>
        <v>0</v>
      </c>
      <c r="AM26" s="103">
        <f>+IF(OUT_1!AM25&lt;&gt;"", IF((1+OUT_1_Check!$Q$4)*SUM(OUT_1!AM22:AM24)&lt;OUT_1!AM25,1,IF((1-OUT_1_Check!$Q$4)*SUM(OUT_1!AM22:AM24)&gt;OUT_1!AM25,1,0)),IF(SUM(OUT_1!AM22:AM24)&lt;&gt;0,1,0))</f>
        <v>0</v>
      </c>
      <c r="AN26" s="103">
        <f>+IF(OUT_1!AN25&lt;&gt;"", IF((1+OUT_1_Check!$Q$4)*SUM(OUT_1!AN22:AN24)&lt;OUT_1!AN25,1,IF((1-OUT_1_Check!$Q$4)*SUM(OUT_1!AN22:AN24)&gt;OUT_1!AN25,1,0)),IF(SUM(OUT_1!AN22:AN24)&lt;&gt;0,1,0))</f>
        <v>0</v>
      </c>
      <c r="AO26" s="103">
        <f>+IF(OUT_1!AO25&lt;&gt;"", IF((1+OUT_1_Check!$Q$4)*SUM(OUT_1!AO22:AO24)&lt;OUT_1!AO25,1,IF((1-OUT_1_Check!$Q$4)*SUM(OUT_1!AO22:AO24)&gt;OUT_1!AO25,1,0)),IF(SUM(OUT_1!AO22:AO24)&lt;&gt;0,1,0))</f>
        <v>0</v>
      </c>
      <c r="AP26" s="103">
        <f>+IF(OUT_1!AP25&lt;&gt;"", IF((1+OUT_1_Check!$Q$4)*SUM(OUT_1!AP22:AP24)&lt;OUT_1!AP25,1,IF((1-OUT_1_Check!$Q$4)*SUM(OUT_1!AP22:AP24)&gt;OUT_1!AP25,1,0)),IF(SUM(OUT_1!AP22:AP24)&lt;&gt;0,1,0))</f>
        <v>0</v>
      </c>
      <c r="AQ26" s="103">
        <f>+IF(OUT_1!AQ25&lt;&gt;"", IF((1+OUT_1_Check!$Q$4)*SUM(OUT_1!AQ22:AQ24)&lt;OUT_1!AQ25,1,IF((1-OUT_1_Check!$Q$4)*SUM(OUT_1!AQ22:AQ24)&gt;OUT_1!AQ25,1,0)),IF(SUM(OUT_1!AQ22:AQ24)&lt;&gt;0,1,0))</f>
        <v>0</v>
      </c>
      <c r="AR26" s="103">
        <f>+IF(OUT_1!AR25&lt;&gt;"", IF((1+OUT_1_Check!$Q$4)*SUM(OUT_1!AR22:AR24)&lt;OUT_1!AR25,1,IF((1-OUT_1_Check!$Q$4)*SUM(OUT_1!AR22:AR24)&gt;OUT_1!AR25,1,0)),IF(SUM(OUT_1!AR22:AR24)&lt;&gt;0,1,0))</f>
        <v>0</v>
      </c>
      <c r="AS26" s="116">
        <f>+IF(OUT_1!AS25&lt;&gt;"",IF((1+OUT_1_Check!$Q$4)*SUM(OUT_1!D25:AR25)&lt;2*OUT_1!AS25,1,IF((1-OUT_1_Check!$Q$4)*SUM(OUT_1!D25:AR25)&gt;2*OUT_1!AS25,1,0)),IF(SUM(OUT_1!D25:AR25)&lt;&gt;0,1,0))</f>
        <v>0</v>
      </c>
    </row>
    <row r="27" spans="1:66" s="82" customFormat="1" ht="18" customHeight="1">
      <c r="A27" s="78"/>
      <c r="B27" s="80"/>
      <c r="C27" s="80"/>
      <c r="D27" s="109"/>
      <c r="E27" s="109"/>
      <c r="F27" s="109"/>
      <c r="G27" s="109"/>
      <c r="H27" s="109"/>
      <c r="I27" s="109"/>
      <c r="J27" s="109"/>
      <c r="K27" s="109"/>
      <c r="L27" s="109"/>
      <c r="M27" s="109"/>
      <c r="N27" s="109"/>
      <c r="O27" s="109"/>
      <c r="P27" s="109"/>
      <c r="Q27" s="109"/>
      <c r="R27" s="109"/>
      <c r="S27" s="109"/>
      <c r="T27" s="109"/>
      <c r="U27" s="109"/>
      <c r="V27" s="109"/>
      <c r="W27" s="109"/>
      <c r="X27" s="109"/>
      <c r="Y27" s="109"/>
      <c r="Z27" s="109"/>
      <c r="AA27" s="109"/>
      <c r="AB27" s="109"/>
      <c r="AC27" s="109"/>
      <c r="AD27" s="109"/>
      <c r="AE27" s="109"/>
      <c r="AF27" s="109"/>
      <c r="AG27" s="109"/>
      <c r="AH27" s="109"/>
      <c r="AI27" s="109"/>
      <c r="AJ27" s="109"/>
      <c r="AK27" s="109"/>
      <c r="AL27" s="109"/>
      <c r="AM27" s="109"/>
      <c r="AN27" s="109"/>
      <c r="AO27" s="109"/>
      <c r="AP27" s="109"/>
      <c r="AQ27" s="109"/>
      <c r="AR27" s="109"/>
      <c r="AS27" s="109"/>
      <c r="AT27" s="73"/>
      <c r="AU27" s="73"/>
      <c r="AW27" s="73"/>
      <c r="AX27" s="73"/>
      <c r="AY27" s="73"/>
      <c r="AZ27" s="73"/>
      <c r="BA27" s="73"/>
      <c r="BB27" s="73"/>
      <c r="BC27" s="73"/>
      <c r="BD27" s="73"/>
      <c r="BE27" s="73"/>
      <c r="BF27" s="73"/>
      <c r="BG27" s="73"/>
      <c r="BH27" s="73"/>
      <c r="BI27" s="73"/>
      <c r="BJ27" s="73"/>
      <c r="BK27" s="73"/>
      <c r="BL27" s="73"/>
      <c r="BM27" s="73"/>
      <c r="BN27" s="73"/>
    </row>
    <row r="28" spans="1:66" s="82" customFormat="1" ht="18" customHeight="1">
      <c r="A28" s="90"/>
      <c r="B28" s="79" t="s">
        <v>94</v>
      </c>
      <c r="C28" s="8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  <c r="AF28" s="110"/>
      <c r="AG28" s="110"/>
      <c r="AH28" s="110"/>
      <c r="AI28" s="110"/>
      <c r="AJ28" s="110"/>
      <c r="AK28" s="110"/>
      <c r="AL28" s="110"/>
      <c r="AM28" s="110"/>
      <c r="AN28" s="110"/>
      <c r="AO28" s="110"/>
      <c r="AP28" s="110"/>
      <c r="AQ28" s="110"/>
      <c r="AR28" s="110"/>
      <c r="AS28" s="110"/>
      <c r="AT28" s="73"/>
      <c r="AU28" s="73"/>
      <c r="AW28" s="73"/>
      <c r="AX28" s="73"/>
      <c r="AY28" s="73"/>
      <c r="AZ28" s="73"/>
      <c r="BA28" s="73"/>
      <c r="BB28" s="73"/>
      <c r="BC28" s="73"/>
      <c r="BD28" s="73"/>
      <c r="BE28" s="73"/>
      <c r="BF28" s="73"/>
      <c r="BG28" s="73"/>
      <c r="BH28" s="73"/>
      <c r="BI28" s="73"/>
      <c r="BJ28" s="73"/>
      <c r="BK28" s="73"/>
      <c r="BL28" s="73"/>
      <c r="BM28" s="73"/>
      <c r="BN28" s="73"/>
    </row>
    <row r="29" spans="1:66" s="82" customFormat="1" ht="18" customHeight="1">
      <c r="A29" s="90"/>
      <c r="B29" s="79" t="s">
        <v>11</v>
      </c>
      <c r="C29" s="80"/>
      <c r="D29" s="110"/>
      <c r="E29" s="110"/>
      <c r="F29" s="110"/>
      <c r="G29" s="110"/>
      <c r="H29" s="110"/>
      <c r="I29" s="110"/>
      <c r="J29" s="110"/>
      <c r="K29" s="110"/>
      <c r="L29" s="110"/>
      <c r="M29" s="110"/>
      <c r="N29" s="110"/>
      <c r="O29" s="110"/>
      <c r="P29" s="110"/>
      <c r="Q29" s="110"/>
      <c r="R29" s="110"/>
      <c r="S29" s="110"/>
      <c r="T29" s="110"/>
      <c r="U29" s="110"/>
      <c r="V29" s="110"/>
      <c r="W29" s="110"/>
      <c r="X29" s="110"/>
      <c r="Y29" s="110"/>
      <c r="Z29" s="110"/>
      <c r="AA29" s="110"/>
      <c r="AB29" s="110"/>
      <c r="AC29" s="110"/>
      <c r="AD29" s="110"/>
      <c r="AE29" s="110"/>
      <c r="AF29" s="110"/>
      <c r="AG29" s="110"/>
      <c r="AH29" s="110"/>
      <c r="AI29" s="110"/>
      <c r="AJ29" s="110"/>
      <c r="AK29" s="110"/>
      <c r="AL29" s="110"/>
      <c r="AM29" s="110"/>
      <c r="AN29" s="110"/>
      <c r="AO29" s="110"/>
      <c r="AP29" s="110"/>
      <c r="AQ29" s="110"/>
      <c r="AR29" s="110"/>
      <c r="AS29" s="110"/>
      <c r="AT29" s="73"/>
      <c r="AU29" s="73"/>
      <c r="AW29" s="73"/>
      <c r="AX29" s="73"/>
      <c r="AY29" s="73"/>
      <c r="AZ29" s="73"/>
      <c r="BA29" s="73"/>
      <c r="BB29" s="73"/>
      <c r="BC29" s="73"/>
      <c r="BD29" s="73"/>
      <c r="BE29" s="73"/>
      <c r="BF29" s="73"/>
      <c r="BG29" s="73"/>
      <c r="BH29" s="73"/>
      <c r="BI29" s="73"/>
      <c r="BJ29" s="73"/>
      <c r="BK29" s="73"/>
      <c r="BL29" s="73"/>
      <c r="BM29" s="73"/>
      <c r="BN29" s="73"/>
    </row>
    <row r="30" spans="1:66" s="73" customFormat="1" ht="18" customHeight="1">
      <c r="A30" s="90"/>
      <c r="B30" s="84" t="s">
        <v>105</v>
      </c>
      <c r="C30" s="85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107"/>
      <c r="AS30" s="116">
        <f>+IF(OUT_1!AS29&lt;&gt;"",IF((1+OUT_1_Check!$Q$4)*SUM(OUT_1!D29:AR29)&lt;2*OUT_1!AS29,1,IF((1-OUT_1_Check!$Q$4)*SUM(OUT_1!D29:AR29)&gt;2*OUT_1!AS29,1,0)),IF(SUM(OUT_1!D29:AR29)&lt;&gt;0,1,0))</f>
        <v>0</v>
      </c>
      <c r="AV30" s="82"/>
    </row>
    <row r="31" spans="1:66" s="73" customFormat="1" ht="18" customHeight="1">
      <c r="A31" s="83"/>
      <c r="B31" s="84" t="s">
        <v>106</v>
      </c>
      <c r="C31" s="85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107"/>
      <c r="AS31" s="116">
        <f>+IF(OUT_1!AS30&lt;&gt;"",IF((1+OUT_1_Check!$Q$4)*SUM(OUT_1!D30:AR30)&lt;2*OUT_1!AS30,1,IF((1-OUT_1_Check!$Q$4)*SUM(OUT_1!D30:AR30)&gt;2*OUT_1!AS30,1,0)),IF(SUM(OUT_1!D30:AR30)&lt;&gt;0,1,0))</f>
        <v>0</v>
      </c>
      <c r="AV31" s="82"/>
    </row>
    <row r="32" spans="1:66" s="73" customFormat="1" ht="18" customHeight="1">
      <c r="A32" s="78"/>
      <c r="B32" s="84" t="s">
        <v>107</v>
      </c>
      <c r="C32" s="85"/>
      <c r="D32" s="107"/>
      <c r="E32" s="107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7"/>
      <c r="AA32" s="107"/>
      <c r="AB32" s="107"/>
      <c r="AC32" s="107"/>
      <c r="AD32" s="107"/>
      <c r="AE32" s="107"/>
      <c r="AF32" s="107"/>
      <c r="AG32" s="107"/>
      <c r="AH32" s="107"/>
      <c r="AI32" s="107"/>
      <c r="AJ32" s="107"/>
      <c r="AK32" s="107"/>
      <c r="AL32" s="107"/>
      <c r="AM32" s="107"/>
      <c r="AN32" s="107"/>
      <c r="AO32" s="107"/>
      <c r="AP32" s="107"/>
      <c r="AQ32" s="107"/>
      <c r="AR32" s="107"/>
      <c r="AS32" s="116">
        <f>+IF(OUT_1!AS31&lt;&gt;"",IF((1+OUT_1_Check!$Q$4)*SUM(OUT_1!D31:AR31)&lt;2*OUT_1!AS31,1,IF((1-OUT_1_Check!$Q$4)*SUM(OUT_1!D31:AR31)&gt;2*OUT_1!AS31,1,0)),IF(SUM(OUT_1!D31:AR31)&lt;&gt;0,1,0))</f>
        <v>0</v>
      </c>
      <c r="AV32" s="82"/>
    </row>
    <row r="33" spans="1:66" s="82" customFormat="1" ht="18" customHeight="1">
      <c r="A33" s="90"/>
      <c r="B33" s="85" t="s">
        <v>10</v>
      </c>
      <c r="C33" s="85"/>
      <c r="D33" s="103">
        <f>+IF(OUT_1!D32&lt;&gt;"", IF((1+OUT_1_Check!$Q$4)*SUM(OUT_1!D29:D31)&lt;OUT_1!D32,1,IF((1-OUT_1_Check!$Q$4)*SUM(OUT_1!D29:D31)&gt;OUT_1!D32,1,0)),IF(SUM(OUT_1!D29:D31)&lt;&gt;0,1,0))</f>
        <v>0</v>
      </c>
      <c r="E33" s="103">
        <f>+IF(OUT_1!E32&lt;&gt;"", IF((1+OUT_1_Check!$Q$4)*SUM(OUT_1!E29:E31)&lt;OUT_1!E32,1,IF((1-OUT_1_Check!$Q$4)*SUM(OUT_1!E29:E31)&gt;OUT_1!E32,1,0)),IF(SUM(OUT_1!E29:E31)&lt;&gt;0,1,0))</f>
        <v>0</v>
      </c>
      <c r="F33" s="103">
        <f>+IF(OUT_1!F32&lt;&gt;"", IF((1+OUT_1_Check!$Q$4)*SUM(OUT_1!F29:F31)&lt;OUT_1!F32,1,IF((1-OUT_1_Check!$Q$4)*SUM(OUT_1!F29:F31)&gt;OUT_1!F32,1,0)),IF(SUM(OUT_1!F29:F31)&lt;&gt;0,1,0))</f>
        <v>0</v>
      </c>
      <c r="G33" s="103">
        <f>+IF(OUT_1!G32&lt;&gt;"", IF((1+OUT_1_Check!$Q$4)*SUM(OUT_1!G29:G31)&lt;OUT_1!G32,1,IF((1-OUT_1_Check!$Q$4)*SUM(OUT_1!G29:G31)&gt;OUT_1!G32,1,0)),IF(SUM(OUT_1!G29:G31)&lt;&gt;0,1,0))</f>
        <v>0</v>
      </c>
      <c r="H33" s="103">
        <f>+IF(OUT_1!H32&lt;&gt;"", IF((1+OUT_1_Check!$Q$4)*SUM(OUT_1!H29:H31)&lt;OUT_1!H32,1,IF((1-OUT_1_Check!$Q$4)*SUM(OUT_1!H29:H31)&gt;OUT_1!H32,1,0)),IF(SUM(OUT_1!H29:H31)&lt;&gt;0,1,0))</f>
        <v>0</v>
      </c>
      <c r="I33" s="103">
        <f>+IF(OUT_1!I32&lt;&gt;"", IF((1+OUT_1_Check!$Q$4)*SUM(OUT_1!I29:I31)&lt;OUT_1!I32,1,IF((1-OUT_1_Check!$Q$4)*SUM(OUT_1!I29:I31)&gt;OUT_1!I32,1,0)),IF(SUM(OUT_1!I29:I31)&lt;&gt;0,1,0))</f>
        <v>0</v>
      </c>
      <c r="J33" s="103">
        <f>+IF(OUT_1!J32&lt;&gt;"", IF((1+OUT_1_Check!$Q$4)*SUM(OUT_1!J29:J31)&lt;OUT_1!J32,1,IF((1-OUT_1_Check!$Q$4)*SUM(OUT_1!J29:J31)&gt;OUT_1!J32,1,0)),IF(SUM(OUT_1!J29:J31)&lt;&gt;0,1,0))</f>
        <v>0</v>
      </c>
      <c r="K33" s="103">
        <f>+IF(OUT_1!K32&lt;&gt;"", IF((1+OUT_1_Check!$Q$4)*SUM(OUT_1!K29:K31)&lt;OUT_1!K32,1,IF((1-OUT_1_Check!$Q$4)*SUM(OUT_1!K29:K31)&gt;OUT_1!K32,1,0)),IF(SUM(OUT_1!K29:K31)&lt;&gt;0,1,0))</f>
        <v>0</v>
      </c>
      <c r="L33" s="103">
        <f>+IF(OUT_1!L32&lt;&gt;"", IF((1+OUT_1_Check!$Q$4)*SUM(OUT_1!L29:L31)&lt;OUT_1!L32,1,IF((1-OUT_1_Check!$Q$4)*SUM(OUT_1!L29:L31)&gt;OUT_1!L32,1,0)),IF(SUM(OUT_1!L29:L31)&lt;&gt;0,1,0))</f>
        <v>0</v>
      </c>
      <c r="M33" s="103">
        <f>+IF(OUT_1!M32&lt;&gt;"", IF((1+OUT_1_Check!$Q$4)*SUM(OUT_1!M29:M31)&lt;OUT_1!M32,1,IF((1-OUT_1_Check!$Q$4)*SUM(OUT_1!M29:M31)&gt;OUT_1!M32,1,0)),IF(SUM(OUT_1!M29:M31)&lt;&gt;0,1,0))</f>
        <v>0</v>
      </c>
      <c r="N33" s="103">
        <f>+IF(OUT_1!N32&lt;&gt;"", IF((1+OUT_1_Check!$Q$4)*SUM(OUT_1!N29:N31)&lt;OUT_1!N32,1,IF((1-OUT_1_Check!$Q$4)*SUM(OUT_1!N29:N31)&gt;OUT_1!N32,1,0)),IF(SUM(OUT_1!N29:N31)&lt;&gt;0,1,0))</f>
        <v>0</v>
      </c>
      <c r="O33" s="103">
        <f>+IF(OUT_1!O32&lt;&gt;"", IF((1+OUT_1_Check!$Q$4)*SUM(OUT_1!O29:O31)&lt;OUT_1!O32,1,IF((1-OUT_1_Check!$Q$4)*SUM(OUT_1!O29:O31)&gt;OUT_1!O32,1,0)),IF(SUM(OUT_1!O29:O31)&lt;&gt;0,1,0))</f>
        <v>0</v>
      </c>
      <c r="P33" s="103">
        <f>+IF(OUT_1!P32&lt;&gt;"", IF((1+OUT_1_Check!$Q$4)*SUM(OUT_1!P29:P31)&lt;OUT_1!P32,1,IF((1-OUT_1_Check!$Q$4)*SUM(OUT_1!P29:P31)&gt;OUT_1!P32,1,0)),IF(SUM(OUT_1!P29:P31)&lt;&gt;0,1,0))</f>
        <v>0</v>
      </c>
      <c r="Q33" s="103">
        <f>+IF(OUT_1!Q32&lt;&gt;"", IF((1+OUT_1_Check!$Q$4)*SUM(OUT_1!Q29:Q31)&lt;OUT_1!Q32,1,IF((1-OUT_1_Check!$Q$4)*SUM(OUT_1!Q29:Q31)&gt;OUT_1!Q32,1,0)),IF(SUM(OUT_1!Q29:Q31)&lt;&gt;0,1,0))</f>
        <v>0</v>
      </c>
      <c r="R33" s="103">
        <f>+IF(OUT_1!R32&lt;&gt;"", IF((1+OUT_1_Check!$Q$4)*SUM(OUT_1!R29:R31)&lt;OUT_1!R32,1,IF((1-OUT_1_Check!$Q$4)*SUM(OUT_1!R29:R31)&gt;OUT_1!R32,1,0)),IF(SUM(OUT_1!R29:R31)&lt;&gt;0,1,0))</f>
        <v>0</v>
      </c>
      <c r="S33" s="103">
        <f>+IF(OUT_1!S32&lt;&gt;"", IF((1+OUT_1_Check!$Q$4)*SUM(OUT_1!S29:S31)&lt;OUT_1!S32,1,IF((1-OUT_1_Check!$Q$4)*SUM(OUT_1!S29:S31)&gt;OUT_1!S32,1,0)),IF(SUM(OUT_1!S29:S31)&lt;&gt;0,1,0))</f>
        <v>0</v>
      </c>
      <c r="T33" s="103">
        <f>+IF(OUT_1!T32&lt;&gt;"", IF((1+OUT_1_Check!$Q$4)*SUM(OUT_1!T29:T31)&lt;OUT_1!T32,1,IF((1-OUT_1_Check!$Q$4)*SUM(OUT_1!T29:T31)&gt;OUT_1!T32,1,0)),IF(SUM(OUT_1!T29:T31)&lt;&gt;0,1,0))</f>
        <v>0</v>
      </c>
      <c r="U33" s="103">
        <f>+IF(OUT_1!U32&lt;&gt;"", IF((1+OUT_1_Check!$Q$4)*SUM(OUT_1!U29:U31)&lt;OUT_1!U32,1,IF((1-OUT_1_Check!$Q$4)*SUM(OUT_1!U29:U31)&gt;OUT_1!U32,1,0)),IF(SUM(OUT_1!U29:U31)&lt;&gt;0,1,0))</f>
        <v>0</v>
      </c>
      <c r="V33" s="103">
        <f>+IF(OUT_1!V32&lt;&gt;"", IF((1+OUT_1_Check!$Q$4)*SUM(OUT_1!V29:V31)&lt;OUT_1!V32,1,IF((1-OUT_1_Check!$Q$4)*SUM(OUT_1!V29:V31)&gt;OUT_1!V32,1,0)),IF(SUM(OUT_1!V29:V31)&lt;&gt;0,1,0))</f>
        <v>0</v>
      </c>
      <c r="W33" s="103">
        <f>+IF(OUT_1!W32&lt;&gt;"", IF((1+OUT_1_Check!$Q$4)*SUM(OUT_1!W29:W31)&lt;OUT_1!W32,1,IF((1-OUT_1_Check!$Q$4)*SUM(OUT_1!W29:W31)&gt;OUT_1!W32,1,0)),IF(SUM(OUT_1!W29:W31)&lt;&gt;0,1,0))</f>
        <v>0</v>
      </c>
      <c r="X33" s="103">
        <f>+IF(OUT_1!X32&lt;&gt;"", IF((1+OUT_1_Check!$Q$4)*SUM(OUT_1!X29:X31)&lt;OUT_1!X32,1,IF((1-OUT_1_Check!$Q$4)*SUM(OUT_1!X29:X31)&gt;OUT_1!X32,1,0)),IF(SUM(OUT_1!X29:X31)&lt;&gt;0,1,0))</f>
        <v>0</v>
      </c>
      <c r="Y33" s="103">
        <f>+IF(OUT_1!Y32&lt;&gt;"", IF((1+OUT_1_Check!$Q$4)*SUM(OUT_1!Y29:Y31)&lt;OUT_1!Y32,1,IF((1-OUT_1_Check!$Q$4)*SUM(OUT_1!Y29:Y31)&gt;OUT_1!Y32,1,0)),IF(SUM(OUT_1!Y29:Y31)&lt;&gt;0,1,0))</f>
        <v>0</v>
      </c>
      <c r="Z33" s="103">
        <f>+IF(OUT_1!Z32&lt;&gt;"", IF((1+OUT_1_Check!$Q$4)*SUM(OUT_1!Z29:Z31)&lt;OUT_1!Z32,1,IF((1-OUT_1_Check!$Q$4)*SUM(OUT_1!Z29:Z31)&gt;OUT_1!Z32,1,0)),IF(SUM(OUT_1!Z29:Z31)&lt;&gt;0,1,0))</f>
        <v>0</v>
      </c>
      <c r="AA33" s="103">
        <f>+IF(OUT_1!AA32&lt;&gt;"", IF((1+OUT_1_Check!$Q$4)*SUM(OUT_1!AA29:AA31)&lt;OUT_1!AA32,1,IF((1-OUT_1_Check!$Q$4)*SUM(OUT_1!AA29:AA31)&gt;OUT_1!AA32,1,0)),IF(SUM(OUT_1!AA29:AA31)&lt;&gt;0,1,0))</f>
        <v>0</v>
      </c>
      <c r="AB33" s="103">
        <f>+IF(OUT_1!AB32&lt;&gt;"", IF((1+OUT_1_Check!$Q$4)*SUM(OUT_1!AB29:AB31)&lt;OUT_1!AB32,1,IF((1-OUT_1_Check!$Q$4)*SUM(OUT_1!AB29:AB31)&gt;OUT_1!AB32,1,0)),IF(SUM(OUT_1!AB29:AB31)&lt;&gt;0,1,0))</f>
        <v>0</v>
      </c>
      <c r="AC33" s="103">
        <f>+IF(OUT_1!AC32&lt;&gt;"", IF((1+OUT_1_Check!$Q$4)*SUM(OUT_1!AC29:AC31)&lt;OUT_1!AC32,1,IF((1-OUT_1_Check!$Q$4)*SUM(OUT_1!AC29:AC31)&gt;OUT_1!AC32,1,0)),IF(SUM(OUT_1!AC29:AC31)&lt;&gt;0,1,0))</f>
        <v>0</v>
      </c>
      <c r="AD33" s="103">
        <f>+IF(OUT_1!AD32&lt;&gt;"", IF((1+OUT_1_Check!$Q$4)*SUM(OUT_1!AD29:AD31)&lt;OUT_1!AD32,1,IF((1-OUT_1_Check!$Q$4)*SUM(OUT_1!AD29:AD31)&gt;OUT_1!AD32,1,0)),IF(SUM(OUT_1!AD29:AD31)&lt;&gt;0,1,0))</f>
        <v>0</v>
      </c>
      <c r="AE33" s="103">
        <f>+IF(OUT_1!AE32&lt;&gt;"", IF((1+OUT_1_Check!$Q$4)*SUM(OUT_1!AE29:AE31)&lt;OUT_1!AE32,1,IF((1-OUT_1_Check!$Q$4)*SUM(OUT_1!AE29:AE31)&gt;OUT_1!AE32,1,0)),IF(SUM(OUT_1!AE29:AE31)&lt;&gt;0,1,0))</f>
        <v>0</v>
      </c>
      <c r="AF33" s="103">
        <f>+IF(OUT_1!AF32&lt;&gt;"", IF((1+OUT_1_Check!$Q$4)*SUM(OUT_1!AF29:AF31)&lt;OUT_1!AF32,1,IF((1-OUT_1_Check!$Q$4)*SUM(OUT_1!AF29:AF31)&gt;OUT_1!AF32,1,0)),IF(SUM(OUT_1!AF29:AF31)&lt;&gt;0,1,0))</f>
        <v>0</v>
      </c>
      <c r="AG33" s="103">
        <f>+IF(OUT_1!AG32&lt;&gt;"", IF((1+OUT_1_Check!$Q$4)*SUM(OUT_1!AG29:AG31)&lt;OUT_1!AG32,1,IF((1-OUT_1_Check!$Q$4)*SUM(OUT_1!AG29:AG31)&gt;OUT_1!AG32,1,0)),IF(SUM(OUT_1!AG29:AG31)&lt;&gt;0,1,0))</f>
        <v>0</v>
      </c>
      <c r="AH33" s="103">
        <f>+IF(OUT_1!AH32&lt;&gt;"", IF((1+OUT_1_Check!$Q$4)*SUM(OUT_1!AH29:AH31)&lt;OUT_1!AH32,1,IF((1-OUT_1_Check!$Q$4)*SUM(OUT_1!AH29:AH31)&gt;OUT_1!AH32,1,0)),IF(SUM(OUT_1!AH29:AH31)&lt;&gt;0,1,0))</f>
        <v>0</v>
      </c>
      <c r="AI33" s="103">
        <f>+IF(OUT_1!AI32&lt;&gt;"", IF((1+OUT_1_Check!$Q$4)*SUM(OUT_1!AI29:AI31)&lt;OUT_1!AI32,1,IF((1-OUT_1_Check!$Q$4)*SUM(OUT_1!AI29:AI31)&gt;OUT_1!AI32,1,0)),IF(SUM(OUT_1!AI29:AI31)&lt;&gt;0,1,0))</f>
        <v>0</v>
      </c>
      <c r="AJ33" s="103">
        <f>+IF(OUT_1!AJ32&lt;&gt;"", IF((1+OUT_1_Check!$Q$4)*SUM(OUT_1!AJ29:AJ31)&lt;OUT_1!AJ32,1,IF((1-OUT_1_Check!$Q$4)*SUM(OUT_1!AJ29:AJ31)&gt;OUT_1!AJ32,1,0)),IF(SUM(OUT_1!AJ29:AJ31)&lt;&gt;0,1,0))</f>
        <v>0</v>
      </c>
      <c r="AK33" s="103">
        <f>+IF(OUT_1!AK32&lt;&gt;"", IF((1+OUT_1_Check!$Q$4)*SUM(OUT_1!AK29:AK31)&lt;OUT_1!AK32,1,IF((1-OUT_1_Check!$Q$4)*SUM(OUT_1!AK29:AK31)&gt;OUT_1!AK32,1,0)),IF(SUM(OUT_1!AK29:AK31)&lt;&gt;0,1,0))</f>
        <v>0</v>
      </c>
      <c r="AL33" s="103">
        <f>+IF(OUT_1!AL32&lt;&gt;"", IF((1+OUT_1_Check!$Q$4)*SUM(OUT_1!AL29:AL31)&lt;OUT_1!AL32,1,IF((1-OUT_1_Check!$Q$4)*SUM(OUT_1!AL29:AL31)&gt;OUT_1!AL32,1,0)),IF(SUM(OUT_1!AL29:AL31)&lt;&gt;0,1,0))</f>
        <v>0</v>
      </c>
      <c r="AM33" s="103">
        <f>+IF(OUT_1!AM32&lt;&gt;"", IF((1+OUT_1_Check!$Q$4)*SUM(OUT_1!AM29:AM31)&lt;OUT_1!AM32,1,IF((1-OUT_1_Check!$Q$4)*SUM(OUT_1!AM29:AM31)&gt;OUT_1!AM32,1,0)),IF(SUM(OUT_1!AM29:AM31)&lt;&gt;0,1,0))</f>
        <v>0</v>
      </c>
      <c r="AN33" s="103">
        <f>+IF(OUT_1!AN32&lt;&gt;"", IF((1+OUT_1_Check!$Q$4)*SUM(OUT_1!AN29:AN31)&lt;OUT_1!AN32,1,IF((1-OUT_1_Check!$Q$4)*SUM(OUT_1!AN29:AN31)&gt;OUT_1!AN32,1,0)),IF(SUM(OUT_1!AN29:AN31)&lt;&gt;0,1,0))</f>
        <v>0</v>
      </c>
      <c r="AO33" s="103">
        <f>+IF(OUT_1!AO32&lt;&gt;"", IF((1+OUT_1_Check!$Q$4)*SUM(OUT_1!AO29:AO31)&lt;OUT_1!AO32,1,IF((1-OUT_1_Check!$Q$4)*SUM(OUT_1!AO29:AO31)&gt;OUT_1!AO32,1,0)),IF(SUM(OUT_1!AO29:AO31)&lt;&gt;0,1,0))</f>
        <v>0</v>
      </c>
      <c r="AP33" s="103">
        <f>+IF(OUT_1!AP32&lt;&gt;"", IF((1+OUT_1_Check!$Q$4)*SUM(OUT_1!AP29:AP31)&lt;OUT_1!AP32,1,IF((1-OUT_1_Check!$Q$4)*SUM(OUT_1!AP29:AP31)&gt;OUT_1!AP32,1,0)),IF(SUM(OUT_1!AP29:AP31)&lt;&gt;0,1,0))</f>
        <v>0</v>
      </c>
      <c r="AQ33" s="103">
        <f>+IF(OUT_1!AQ32&lt;&gt;"", IF((1+OUT_1_Check!$Q$4)*SUM(OUT_1!AQ29:AQ31)&lt;OUT_1!AQ32,1,IF((1-OUT_1_Check!$Q$4)*SUM(OUT_1!AQ29:AQ31)&gt;OUT_1!AQ32,1,0)),IF(SUM(OUT_1!AQ29:AQ31)&lt;&gt;0,1,0))</f>
        <v>0</v>
      </c>
      <c r="AR33" s="103">
        <f>+IF(OUT_1!AR32&lt;&gt;"", IF((1+OUT_1_Check!$Q$4)*SUM(OUT_1!AR29:AR31)&lt;OUT_1!AR32,1,IF((1-OUT_1_Check!$Q$4)*SUM(OUT_1!AR29:AR31)&gt;OUT_1!AR32,1,0)),IF(SUM(OUT_1!AR29:AR31)&lt;&gt;0,1,0))</f>
        <v>0</v>
      </c>
      <c r="AS33" s="116">
        <f>+IF(OUT_1!AS32&lt;&gt;"",IF((1+OUT_1_Check!$Q$4)*SUM(OUT_1!D32:AR32)&lt;2*OUT_1!AS32,1,IF((1-OUT_1_Check!$Q$4)*SUM(OUT_1!D32:AR32)&gt;2*OUT_1!AS32,1,0)),IF(SUM(OUT_1!D32:AR32)&lt;&gt;0,1,0))</f>
        <v>0</v>
      </c>
      <c r="AT33" s="73"/>
      <c r="AU33" s="73"/>
      <c r="AW33" s="73"/>
      <c r="AX33" s="73"/>
      <c r="AY33" s="73"/>
      <c r="AZ33" s="73"/>
      <c r="BA33" s="73"/>
      <c r="BB33" s="73"/>
      <c r="BC33" s="73"/>
      <c r="BD33" s="73"/>
      <c r="BE33" s="73"/>
      <c r="BF33" s="73"/>
      <c r="BG33" s="73"/>
      <c r="BH33" s="73"/>
      <c r="BI33" s="73"/>
      <c r="BJ33" s="73"/>
      <c r="BK33" s="73"/>
      <c r="BL33" s="73"/>
      <c r="BM33" s="73"/>
      <c r="BN33" s="73"/>
    </row>
    <row r="34" spans="1:66" s="73" customFormat="1" ht="18" customHeight="1">
      <c r="A34" s="83"/>
      <c r="B34" s="85" t="s">
        <v>21</v>
      </c>
      <c r="C34" s="85"/>
      <c r="D34" s="108"/>
      <c r="E34" s="108"/>
      <c r="F34" s="108"/>
      <c r="G34" s="108"/>
      <c r="H34" s="108"/>
      <c r="I34" s="108"/>
      <c r="J34" s="108"/>
      <c r="K34" s="108"/>
      <c r="L34" s="108"/>
      <c r="M34" s="108"/>
      <c r="N34" s="108"/>
      <c r="O34" s="108"/>
      <c r="P34" s="108"/>
      <c r="Q34" s="108"/>
      <c r="R34" s="108"/>
      <c r="S34" s="108"/>
      <c r="T34" s="108"/>
      <c r="U34" s="108"/>
      <c r="V34" s="108"/>
      <c r="W34" s="108"/>
      <c r="X34" s="108"/>
      <c r="Y34" s="108"/>
      <c r="Z34" s="108"/>
      <c r="AA34" s="108"/>
      <c r="AB34" s="108"/>
      <c r="AC34" s="108"/>
      <c r="AD34" s="108"/>
      <c r="AE34" s="108"/>
      <c r="AF34" s="108"/>
      <c r="AG34" s="108"/>
      <c r="AH34" s="108"/>
      <c r="AI34" s="108"/>
      <c r="AJ34" s="108"/>
      <c r="AK34" s="108"/>
      <c r="AL34" s="108"/>
      <c r="AM34" s="108"/>
      <c r="AN34" s="108"/>
      <c r="AO34" s="108"/>
      <c r="AP34" s="108"/>
      <c r="AQ34" s="108"/>
      <c r="AR34" s="108"/>
      <c r="AS34" s="119">
        <f>+IF(OUT_1!AS33&lt;&gt;"",IF(OUT_1!AS33&lt;OUT_1!AS32,1,0),IF(OUT_1!AS32&lt;&gt;0,1,0))</f>
        <v>0</v>
      </c>
      <c r="AV34" s="82"/>
    </row>
    <row r="35" spans="1:66" s="82" customFormat="1" ht="18" customHeight="1">
      <c r="A35" s="90"/>
      <c r="B35" s="91"/>
      <c r="C35" s="91"/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  <c r="Q35" s="109"/>
      <c r="R35" s="109"/>
      <c r="S35" s="109"/>
      <c r="T35" s="109"/>
      <c r="U35" s="109"/>
      <c r="V35" s="109"/>
      <c r="W35" s="109"/>
      <c r="X35" s="109"/>
      <c r="Y35" s="109"/>
      <c r="Z35" s="109"/>
      <c r="AA35" s="109"/>
      <c r="AB35" s="109"/>
      <c r="AC35" s="109"/>
      <c r="AD35" s="109"/>
      <c r="AE35" s="109"/>
      <c r="AF35" s="109"/>
      <c r="AG35" s="109"/>
      <c r="AH35" s="109"/>
      <c r="AI35" s="109"/>
      <c r="AJ35" s="109"/>
      <c r="AK35" s="109"/>
      <c r="AL35" s="109"/>
      <c r="AM35" s="109"/>
      <c r="AN35" s="109"/>
      <c r="AO35" s="109"/>
      <c r="AP35" s="109"/>
      <c r="AQ35" s="109"/>
      <c r="AR35" s="109"/>
      <c r="AS35" s="109"/>
      <c r="AT35" s="73"/>
      <c r="AU35" s="73"/>
      <c r="AW35" s="73"/>
      <c r="AX35" s="73"/>
      <c r="AY35" s="73"/>
      <c r="AZ35" s="73"/>
      <c r="BA35" s="73"/>
      <c r="BB35" s="73"/>
      <c r="BC35" s="73"/>
      <c r="BD35" s="73"/>
      <c r="BE35" s="73"/>
      <c r="BF35" s="73"/>
      <c r="BG35" s="73"/>
      <c r="BH35" s="73"/>
      <c r="BI35" s="73"/>
      <c r="BJ35" s="73"/>
      <c r="BK35" s="73"/>
      <c r="BL35" s="73"/>
      <c r="BM35" s="73"/>
      <c r="BN35" s="73"/>
    </row>
    <row r="36" spans="1:66" s="82" customFormat="1" ht="18" customHeight="1">
      <c r="A36" s="83"/>
      <c r="B36" s="79" t="s">
        <v>12</v>
      </c>
      <c r="C36" s="80"/>
      <c r="D36" s="110"/>
      <c r="E36" s="110"/>
      <c r="F36" s="110"/>
      <c r="G36" s="110"/>
      <c r="H36" s="110"/>
      <c r="I36" s="110"/>
      <c r="J36" s="110"/>
      <c r="K36" s="110"/>
      <c r="L36" s="110"/>
      <c r="M36" s="110"/>
      <c r="N36" s="110"/>
      <c r="O36" s="110"/>
      <c r="P36" s="110"/>
      <c r="Q36" s="110"/>
      <c r="R36" s="110"/>
      <c r="S36" s="110"/>
      <c r="T36" s="110"/>
      <c r="U36" s="110"/>
      <c r="V36" s="110"/>
      <c r="W36" s="110"/>
      <c r="X36" s="110"/>
      <c r="Y36" s="110"/>
      <c r="Z36" s="110"/>
      <c r="AA36" s="110"/>
      <c r="AB36" s="110"/>
      <c r="AC36" s="110"/>
      <c r="AD36" s="110"/>
      <c r="AE36" s="110"/>
      <c r="AF36" s="110"/>
      <c r="AG36" s="110"/>
      <c r="AH36" s="110"/>
      <c r="AI36" s="110"/>
      <c r="AJ36" s="110"/>
      <c r="AK36" s="110"/>
      <c r="AL36" s="110"/>
      <c r="AM36" s="110"/>
      <c r="AN36" s="110"/>
      <c r="AO36" s="110"/>
      <c r="AP36" s="110"/>
      <c r="AQ36" s="110"/>
      <c r="AR36" s="110"/>
      <c r="AS36" s="110"/>
      <c r="AT36" s="73"/>
      <c r="AU36" s="73"/>
      <c r="AW36" s="73"/>
      <c r="AX36" s="73"/>
      <c r="AY36" s="73"/>
      <c r="AZ36" s="73"/>
      <c r="BA36" s="73"/>
      <c r="BB36" s="73"/>
      <c r="BC36" s="73"/>
      <c r="BD36" s="73"/>
      <c r="BE36" s="73"/>
      <c r="BF36" s="73"/>
      <c r="BG36" s="73"/>
      <c r="BH36" s="73"/>
      <c r="BI36" s="73"/>
      <c r="BJ36" s="73"/>
      <c r="BK36" s="73"/>
      <c r="BL36" s="73"/>
      <c r="BM36" s="73"/>
      <c r="BN36" s="73"/>
    </row>
    <row r="37" spans="1:66" s="73" customFormat="1" ht="18" customHeight="1">
      <c r="A37" s="83"/>
      <c r="B37" s="84" t="s">
        <v>105</v>
      </c>
      <c r="C37" s="85"/>
      <c r="D37" s="107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  <c r="R37" s="107"/>
      <c r="S37" s="107"/>
      <c r="T37" s="107"/>
      <c r="U37" s="107"/>
      <c r="V37" s="107"/>
      <c r="W37" s="107"/>
      <c r="X37" s="107"/>
      <c r="Y37" s="107"/>
      <c r="Z37" s="107"/>
      <c r="AA37" s="107"/>
      <c r="AB37" s="107"/>
      <c r="AC37" s="107"/>
      <c r="AD37" s="107"/>
      <c r="AE37" s="107"/>
      <c r="AF37" s="107"/>
      <c r="AG37" s="107"/>
      <c r="AH37" s="107"/>
      <c r="AI37" s="107"/>
      <c r="AJ37" s="107"/>
      <c r="AK37" s="107"/>
      <c r="AL37" s="107"/>
      <c r="AM37" s="107"/>
      <c r="AN37" s="107"/>
      <c r="AO37" s="107"/>
      <c r="AP37" s="107"/>
      <c r="AQ37" s="107"/>
      <c r="AR37" s="107"/>
      <c r="AS37" s="116">
        <f>+IF(OUT_1!AS36&lt;&gt;"",IF((1+OUT_1_Check!$Q$4)*SUM(OUT_1!D36:AR36)&lt;2*OUT_1!AS36,1,IF((1-OUT_1_Check!$Q$4)*SUM(OUT_1!D36:AR36)&gt;2*OUT_1!AS36,1,0)),IF(SUM(OUT_1!D36:AR36)&lt;&gt;0,1,0))</f>
        <v>0</v>
      </c>
      <c r="AV37" s="82"/>
    </row>
    <row r="38" spans="1:66" s="73" customFormat="1" ht="18" customHeight="1">
      <c r="A38" s="83"/>
      <c r="B38" s="84" t="s">
        <v>106</v>
      </c>
      <c r="C38" s="85"/>
      <c r="D38" s="107"/>
      <c r="E38" s="107"/>
      <c r="F38" s="107"/>
      <c r="G38" s="107"/>
      <c r="H38" s="107"/>
      <c r="I38" s="107"/>
      <c r="J38" s="107"/>
      <c r="K38" s="107"/>
      <c r="L38" s="107"/>
      <c r="M38" s="107"/>
      <c r="N38" s="107"/>
      <c r="O38" s="107"/>
      <c r="P38" s="107"/>
      <c r="Q38" s="107"/>
      <c r="R38" s="107"/>
      <c r="S38" s="107"/>
      <c r="T38" s="107"/>
      <c r="U38" s="107"/>
      <c r="V38" s="107"/>
      <c r="W38" s="107"/>
      <c r="X38" s="107"/>
      <c r="Y38" s="107"/>
      <c r="Z38" s="107"/>
      <c r="AA38" s="107"/>
      <c r="AB38" s="107"/>
      <c r="AC38" s="107"/>
      <c r="AD38" s="107"/>
      <c r="AE38" s="107"/>
      <c r="AF38" s="107"/>
      <c r="AG38" s="107"/>
      <c r="AH38" s="107"/>
      <c r="AI38" s="107"/>
      <c r="AJ38" s="107"/>
      <c r="AK38" s="107"/>
      <c r="AL38" s="107"/>
      <c r="AM38" s="107"/>
      <c r="AN38" s="107"/>
      <c r="AO38" s="107"/>
      <c r="AP38" s="107"/>
      <c r="AQ38" s="107"/>
      <c r="AR38" s="107"/>
      <c r="AS38" s="116">
        <f>+IF(OUT_1!AS37&lt;&gt;"",IF((1+OUT_1_Check!$Q$4)*SUM(OUT_1!D37:AR37)&lt;2*OUT_1!AS37,1,IF((1-OUT_1_Check!$Q$4)*SUM(OUT_1!D37:AR37)&gt;2*OUT_1!AS37,1,0)),IF(SUM(OUT_1!D37:AR37)&lt;&gt;0,1,0))</f>
        <v>0</v>
      </c>
      <c r="AV38" s="82"/>
    </row>
    <row r="39" spans="1:66" s="73" customFormat="1" ht="18" customHeight="1">
      <c r="A39" s="78"/>
      <c r="B39" s="84" t="s">
        <v>107</v>
      </c>
      <c r="C39" s="85"/>
      <c r="D39" s="107"/>
      <c r="E39" s="107"/>
      <c r="F39" s="107"/>
      <c r="G39" s="107"/>
      <c r="H39" s="107"/>
      <c r="I39" s="107"/>
      <c r="J39" s="107"/>
      <c r="K39" s="107"/>
      <c r="L39" s="107"/>
      <c r="M39" s="107"/>
      <c r="N39" s="107"/>
      <c r="O39" s="107"/>
      <c r="P39" s="107"/>
      <c r="Q39" s="107"/>
      <c r="R39" s="107"/>
      <c r="S39" s="107"/>
      <c r="T39" s="107"/>
      <c r="U39" s="107"/>
      <c r="V39" s="107"/>
      <c r="W39" s="107"/>
      <c r="X39" s="107"/>
      <c r="Y39" s="107"/>
      <c r="Z39" s="107"/>
      <c r="AA39" s="107"/>
      <c r="AB39" s="107"/>
      <c r="AC39" s="107"/>
      <c r="AD39" s="107"/>
      <c r="AE39" s="107"/>
      <c r="AF39" s="107"/>
      <c r="AG39" s="107"/>
      <c r="AH39" s="107"/>
      <c r="AI39" s="107"/>
      <c r="AJ39" s="107"/>
      <c r="AK39" s="107"/>
      <c r="AL39" s="107"/>
      <c r="AM39" s="107"/>
      <c r="AN39" s="107"/>
      <c r="AO39" s="107"/>
      <c r="AP39" s="107"/>
      <c r="AQ39" s="107"/>
      <c r="AR39" s="107"/>
      <c r="AS39" s="116">
        <f>+IF(OUT_1!AS38&lt;&gt;"",IF((1+OUT_1_Check!$Q$4)*SUM(OUT_1!D38:AR38)&lt;2*OUT_1!AS38,1,IF((1-OUT_1_Check!$Q$4)*SUM(OUT_1!D38:AR38)&gt;2*OUT_1!AS38,1,0)),IF(SUM(OUT_1!D38:AR38)&lt;&gt;0,1,0))</f>
        <v>0</v>
      </c>
      <c r="AV39" s="82"/>
    </row>
    <row r="40" spans="1:66" s="73" customFormat="1" ht="18" customHeight="1">
      <c r="A40" s="83"/>
      <c r="B40" s="85" t="s">
        <v>10</v>
      </c>
      <c r="C40" s="85"/>
      <c r="D40" s="103">
        <f>+IF(OUT_1!D39&lt;&gt;"", IF((1+OUT_1_Check!$Q$4)*SUM(OUT_1!D36:D38)&lt;OUT_1!D39,1,IF((1-OUT_1_Check!$Q$4)*SUM(OUT_1!D36:D38)&gt;OUT_1!D39,1,0)),IF(SUM(OUT_1!D36:D38)&lt;&gt;0,1,0))</f>
        <v>0</v>
      </c>
      <c r="E40" s="103">
        <f>+IF(OUT_1!E39&lt;&gt;"", IF((1+OUT_1_Check!$Q$4)*SUM(OUT_1!E36:E38)&lt;OUT_1!E39,1,IF((1-OUT_1_Check!$Q$4)*SUM(OUT_1!E36:E38)&gt;OUT_1!E39,1,0)),IF(SUM(OUT_1!E36:E38)&lt;&gt;0,1,0))</f>
        <v>0</v>
      </c>
      <c r="F40" s="103">
        <f>+IF(OUT_1!F39&lt;&gt;"", IF((1+OUT_1_Check!$Q$4)*SUM(OUT_1!F36:F38)&lt;OUT_1!F39,1,IF((1-OUT_1_Check!$Q$4)*SUM(OUT_1!F36:F38)&gt;OUT_1!F39,1,0)),IF(SUM(OUT_1!F36:F38)&lt;&gt;0,1,0))</f>
        <v>0</v>
      </c>
      <c r="G40" s="103">
        <f>+IF(OUT_1!G39&lt;&gt;"", IF((1+OUT_1_Check!$Q$4)*SUM(OUT_1!G36:G38)&lt;OUT_1!G39,1,IF((1-OUT_1_Check!$Q$4)*SUM(OUT_1!G36:G38)&gt;OUT_1!G39,1,0)),IF(SUM(OUT_1!G36:G38)&lt;&gt;0,1,0))</f>
        <v>0</v>
      </c>
      <c r="H40" s="103">
        <f>+IF(OUT_1!H39&lt;&gt;"", IF((1+OUT_1_Check!$Q$4)*SUM(OUT_1!H36:H38)&lt;OUT_1!H39,1,IF((1-OUT_1_Check!$Q$4)*SUM(OUT_1!H36:H38)&gt;OUT_1!H39,1,0)),IF(SUM(OUT_1!H36:H38)&lt;&gt;0,1,0))</f>
        <v>0</v>
      </c>
      <c r="I40" s="103">
        <f>+IF(OUT_1!I39&lt;&gt;"", IF((1+OUT_1_Check!$Q$4)*SUM(OUT_1!I36:I38)&lt;OUT_1!I39,1,IF((1-OUT_1_Check!$Q$4)*SUM(OUT_1!I36:I38)&gt;OUT_1!I39,1,0)),IF(SUM(OUT_1!I36:I38)&lt;&gt;0,1,0))</f>
        <v>0</v>
      </c>
      <c r="J40" s="103">
        <f>+IF(OUT_1!J39&lt;&gt;"", IF((1+OUT_1_Check!$Q$4)*SUM(OUT_1!J36:J38)&lt;OUT_1!J39,1,IF((1-OUT_1_Check!$Q$4)*SUM(OUT_1!J36:J38)&gt;OUT_1!J39,1,0)),IF(SUM(OUT_1!J36:J38)&lt;&gt;0,1,0))</f>
        <v>0</v>
      </c>
      <c r="K40" s="103">
        <f>+IF(OUT_1!K39&lt;&gt;"", IF((1+OUT_1_Check!$Q$4)*SUM(OUT_1!K36:K38)&lt;OUT_1!K39,1,IF((1-OUT_1_Check!$Q$4)*SUM(OUT_1!K36:K38)&gt;OUT_1!K39,1,0)),IF(SUM(OUT_1!K36:K38)&lt;&gt;0,1,0))</f>
        <v>0</v>
      </c>
      <c r="L40" s="103">
        <f>+IF(OUT_1!L39&lt;&gt;"", IF((1+OUT_1_Check!$Q$4)*SUM(OUT_1!L36:L38)&lt;OUT_1!L39,1,IF((1-OUT_1_Check!$Q$4)*SUM(OUT_1!L36:L38)&gt;OUT_1!L39,1,0)),IF(SUM(OUT_1!L36:L38)&lt;&gt;0,1,0))</f>
        <v>0</v>
      </c>
      <c r="M40" s="103">
        <f>+IF(OUT_1!M39&lt;&gt;"", IF((1+OUT_1_Check!$Q$4)*SUM(OUT_1!M36:M38)&lt;OUT_1!M39,1,IF((1-OUT_1_Check!$Q$4)*SUM(OUT_1!M36:M38)&gt;OUT_1!M39,1,0)),IF(SUM(OUT_1!M36:M38)&lt;&gt;0,1,0))</f>
        <v>0</v>
      </c>
      <c r="N40" s="103">
        <f>+IF(OUT_1!N39&lt;&gt;"", IF((1+OUT_1_Check!$Q$4)*SUM(OUT_1!N36:N38)&lt;OUT_1!N39,1,IF((1-OUT_1_Check!$Q$4)*SUM(OUT_1!N36:N38)&gt;OUT_1!N39,1,0)),IF(SUM(OUT_1!N36:N38)&lt;&gt;0,1,0))</f>
        <v>0</v>
      </c>
      <c r="O40" s="103">
        <f>+IF(OUT_1!O39&lt;&gt;"", IF((1+OUT_1_Check!$Q$4)*SUM(OUT_1!O36:O38)&lt;OUT_1!O39,1,IF((1-OUT_1_Check!$Q$4)*SUM(OUT_1!O36:O38)&gt;OUT_1!O39,1,0)),IF(SUM(OUT_1!O36:O38)&lt;&gt;0,1,0))</f>
        <v>0</v>
      </c>
      <c r="P40" s="103">
        <f>+IF(OUT_1!P39&lt;&gt;"", IF((1+OUT_1_Check!$Q$4)*SUM(OUT_1!P36:P38)&lt;OUT_1!P39,1,IF((1-OUT_1_Check!$Q$4)*SUM(OUT_1!P36:P38)&gt;OUT_1!P39,1,0)),IF(SUM(OUT_1!P36:P38)&lt;&gt;0,1,0))</f>
        <v>0</v>
      </c>
      <c r="Q40" s="103">
        <f>+IF(OUT_1!Q39&lt;&gt;"", IF((1+OUT_1_Check!$Q$4)*SUM(OUT_1!Q36:Q38)&lt;OUT_1!Q39,1,IF((1-OUT_1_Check!$Q$4)*SUM(OUT_1!Q36:Q38)&gt;OUT_1!Q39,1,0)),IF(SUM(OUT_1!Q36:Q38)&lt;&gt;0,1,0))</f>
        <v>0</v>
      </c>
      <c r="R40" s="103">
        <f>+IF(OUT_1!R39&lt;&gt;"", IF((1+OUT_1_Check!$Q$4)*SUM(OUT_1!R36:R38)&lt;OUT_1!R39,1,IF((1-OUT_1_Check!$Q$4)*SUM(OUT_1!R36:R38)&gt;OUT_1!R39,1,0)),IF(SUM(OUT_1!R36:R38)&lt;&gt;0,1,0))</f>
        <v>0</v>
      </c>
      <c r="S40" s="103">
        <f>+IF(OUT_1!S39&lt;&gt;"", IF((1+OUT_1_Check!$Q$4)*SUM(OUT_1!S36:S38)&lt;OUT_1!S39,1,IF((1-OUT_1_Check!$Q$4)*SUM(OUT_1!S36:S38)&gt;OUT_1!S39,1,0)),IF(SUM(OUT_1!S36:S38)&lt;&gt;0,1,0))</f>
        <v>0</v>
      </c>
      <c r="T40" s="103">
        <f>+IF(OUT_1!T39&lt;&gt;"", IF((1+OUT_1_Check!$Q$4)*SUM(OUT_1!T36:T38)&lt;OUT_1!T39,1,IF((1-OUT_1_Check!$Q$4)*SUM(OUT_1!T36:T38)&gt;OUT_1!T39,1,0)),IF(SUM(OUT_1!T36:T38)&lt;&gt;0,1,0))</f>
        <v>0</v>
      </c>
      <c r="U40" s="103">
        <f>+IF(OUT_1!U39&lt;&gt;"", IF((1+OUT_1_Check!$Q$4)*SUM(OUT_1!U36:U38)&lt;OUT_1!U39,1,IF((1-OUT_1_Check!$Q$4)*SUM(OUT_1!U36:U38)&gt;OUT_1!U39,1,0)),IF(SUM(OUT_1!U36:U38)&lt;&gt;0,1,0))</f>
        <v>0</v>
      </c>
      <c r="V40" s="103">
        <f>+IF(OUT_1!V39&lt;&gt;"", IF((1+OUT_1_Check!$Q$4)*SUM(OUT_1!V36:V38)&lt;OUT_1!V39,1,IF((1-OUT_1_Check!$Q$4)*SUM(OUT_1!V36:V38)&gt;OUT_1!V39,1,0)),IF(SUM(OUT_1!V36:V38)&lt;&gt;0,1,0))</f>
        <v>0</v>
      </c>
      <c r="W40" s="103">
        <f>+IF(OUT_1!W39&lt;&gt;"", IF((1+OUT_1_Check!$Q$4)*SUM(OUT_1!W36:W38)&lt;OUT_1!W39,1,IF((1-OUT_1_Check!$Q$4)*SUM(OUT_1!W36:W38)&gt;OUT_1!W39,1,0)),IF(SUM(OUT_1!W36:W38)&lt;&gt;0,1,0))</f>
        <v>0</v>
      </c>
      <c r="X40" s="103">
        <f>+IF(OUT_1!X39&lt;&gt;"", IF((1+OUT_1_Check!$Q$4)*SUM(OUT_1!X36:X38)&lt;OUT_1!X39,1,IF((1-OUT_1_Check!$Q$4)*SUM(OUT_1!X36:X38)&gt;OUT_1!X39,1,0)),IF(SUM(OUT_1!X36:X38)&lt;&gt;0,1,0))</f>
        <v>0</v>
      </c>
      <c r="Y40" s="103">
        <f>+IF(OUT_1!Y39&lt;&gt;"", IF((1+OUT_1_Check!$Q$4)*SUM(OUT_1!Y36:Y38)&lt;OUT_1!Y39,1,IF((1-OUT_1_Check!$Q$4)*SUM(OUT_1!Y36:Y38)&gt;OUT_1!Y39,1,0)),IF(SUM(OUT_1!Y36:Y38)&lt;&gt;0,1,0))</f>
        <v>0</v>
      </c>
      <c r="Z40" s="103">
        <f>+IF(OUT_1!Z39&lt;&gt;"", IF((1+OUT_1_Check!$Q$4)*SUM(OUT_1!Z36:Z38)&lt;OUT_1!Z39,1,IF((1-OUT_1_Check!$Q$4)*SUM(OUT_1!Z36:Z38)&gt;OUT_1!Z39,1,0)),IF(SUM(OUT_1!Z36:Z38)&lt;&gt;0,1,0))</f>
        <v>0</v>
      </c>
      <c r="AA40" s="103">
        <f>+IF(OUT_1!AA39&lt;&gt;"", IF((1+OUT_1_Check!$Q$4)*SUM(OUT_1!AA36:AA38)&lt;OUT_1!AA39,1,IF((1-OUT_1_Check!$Q$4)*SUM(OUT_1!AA36:AA38)&gt;OUT_1!AA39,1,0)),IF(SUM(OUT_1!AA36:AA38)&lt;&gt;0,1,0))</f>
        <v>0</v>
      </c>
      <c r="AB40" s="103">
        <f>+IF(OUT_1!AB39&lt;&gt;"", IF((1+OUT_1_Check!$Q$4)*SUM(OUT_1!AB36:AB38)&lt;OUT_1!AB39,1,IF((1-OUT_1_Check!$Q$4)*SUM(OUT_1!AB36:AB38)&gt;OUT_1!AB39,1,0)),IF(SUM(OUT_1!AB36:AB38)&lt;&gt;0,1,0))</f>
        <v>0</v>
      </c>
      <c r="AC40" s="103">
        <f>+IF(OUT_1!AC39&lt;&gt;"", IF((1+OUT_1_Check!$Q$4)*SUM(OUT_1!AC36:AC38)&lt;OUT_1!AC39,1,IF((1-OUT_1_Check!$Q$4)*SUM(OUT_1!AC36:AC38)&gt;OUT_1!AC39,1,0)),IF(SUM(OUT_1!AC36:AC38)&lt;&gt;0,1,0))</f>
        <v>0</v>
      </c>
      <c r="AD40" s="103">
        <f>+IF(OUT_1!AD39&lt;&gt;"", IF((1+OUT_1_Check!$Q$4)*SUM(OUT_1!AD36:AD38)&lt;OUT_1!AD39,1,IF((1-OUT_1_Check!$Q$4)*SUM(OUT_1!AD36:AD38)&gt;OUT_1!AD39,1,0)),IF(SUM(OUT_1!AD36:AD38)&lt;&gt;0,1,0))</f>
        <v>0</v>
      </c>
      <c r="AE40" s="103">
        <f>+IF(OUT_1!AE39&lt;&gt;"", IF((1+OUT_1_Check!$Q$4)*SUM(OUT_1!AE36:AE38)&lt;OUT_1!AE39,1,IF((1-OUT_1_Check!$Q$4)*SUM(OUT_1!AE36:AE38)&gt;OUT_1!AE39,1,0)),IF(SUM(OUT_1!AE36:AE38)&lt;&gt;0,1,0))</f>
        <v>0</v>
      </c>
      <c r="AF40" s="103">
        <f>+IF(OUT_1!AF39&lt;&gt;"", IF((1+OUT_1_Check!$Q$4)*SUM(OUT_1!AF36:AF38)&lt;OUT_1!AF39,1,IF((1-OUT_1_Check!$Q$4)*SUM(OUT_1!AF36:AF38)&gt;OUT_1!AF39,1,0)),IF(SUM(OUT_1!AF36:AF38)&lt;&gt;0,1,0))</f>
        <v>0</v>
      </c>
      <c r="AG40" s="103">
        <f>+IF(OUT_1!AG39&lt;&gt;"", IF((1+OUT_1_Check!$Q$4)*SUM(OUT_1!AG36:AG38)&lt;OUT_1!AG39,1,IF((1-OUT_1_Check!$Q$4)*SUM(OUT_1!AG36:AG38)&gt;OUT_1!AG39,1,0)),IF(SUM(OUT_1!AG36:AG38)&lt;&gt;0,1,0))</f>
        <v>0</v>
      </c>
      <c r="AH40" s="103">
        <f>+IF(OUT_1!AH39&lt;&gt;"", IF((1+OUT_1_Check!$Q$4)*SUM(OUT_1!AH36:AH38)&lt;OUT_1!AH39,1,IF((1-OUT_1_Check!$Q$4)*SUM(OUT_1!AH36:AH38)&gt;OUT_1!AH39,1,0)),IF(SUM(OUT_1!AH36:AH38)&lt;&gt;0,1,0))</f>
        <v>0</v>
      </c>
      <c r="AI40" s="103">
        <f>+IF(OUT_1!AI39&lt;&gt;"", IF((1+OUT_1_Check!$Q$4)*SUM(OUT_1!AI36:AI38)&lt;OUT_1!AI39,1,IF((1-OUT_1_Check!$Q$4)*SUM(OUT_1!AI36:AI38)&gt;OUT_1!AI39,1,0)),IF(SUM(OUT_1!AI36:AI38)&lt;&gt;0,1,0))</f>
        <v>0</v>
      </c>
      <c r="AJ40" s="103">
        <f>+IF(OUT_1!AJ39&lt;&gt;"", IF((1+OUT_1_Check!$Q$4)*SUM(OUT_1!AJ36:AJ38)&lt;OUT_1!AJ39,1,IF((1-OUT_1_Check!$Q$4)*SUM(OUT_1!AJ36:AJ38)&gt;OUT_1!AJ39,1,0)),IF(SUM(OUT_1!AJ36:AJ38)&lt;&gt;0,1,0))</f>
        <v>0</v>
      </c>
      <c r="AK40" s="103">
        <f>+IF(OUT_1!AK39&lt;&gt;"", IF((1+OUT_1_Check!$Q$4)*SUM(OUT_1!AK36:AK38)&lt;OUT_1!AK39,1,IF((1-OUT_1_Check!$Q$4)*SUM(OUT_1!AK36:AK38)&gt;OUT_1!AK39,1,0)),IF(SUM(OUT_1!AK36:AK38)&lt;&gt;0,1,0))</f>
        <v>0</v>
      </c>
      <c r="AL40" s="103">
        <f>+IF(OUT_1!AL39&lt;&gt;"", IF((1+OUT_1_Check!$Q$4)*SUM(OUT_1!AL36:AL38)&lt;OUT_1!AL39,1,IF((1-OUT_1_Check!$Q$4)*SUM(OUT_1!AL36:AL38)&gt;OUT_1!AL39,1,0)),IF(SUM(OUT_1!AL36:AL38)&lt;&gt;0,1,0))</f>
        <v>0</v>
      </c>
      <c r="AM40" s="103">
        <f>+IF(OUT_1!AM39&lt;&gt;"", IF((1+OUT_1_Check!$Q$4)*SUM(OUT_1!AM36:AM38)&lt;OUT_1!AM39,1,IF((1-OUT_1_Check!$Q$4)*SUM(OUT_1!AM36:AM38)&gt;OUT_1!AM39,1,0)),IF(SUM(OUT_1!AM36:AM38)&lt;&gt;0,1,0))</f>
        <v>0</v>
      </c>
      <c r="AN40" s="103">
        <f>+IF(OUT_1!AN39&lt;&gt;"", IF((1+OUT_1_Check!$Q$4)*SUM(OUT_1!AN36:AN38)&lt;OUT_1!AN39,1,IF((1-OUT_1_Check!$Q$4)*SUM(OUT_1!AN36:AN38)&gt;OUT_1!AN39,1,0)),IF(SUM(OUT_1!AN36:AN38)&lt;&gt;0,1,0))</f>
        <v>0</v>
      </c>
      <c r="AO40" s="103">
        <f>+IF(OUT_1!AO39&lt;&gt;"", IF((1+OUT_1_Check!$Q$4)*SUM(OUT_1!AO36:AO38)&lt;OUT_1!AO39,1,IF((1-OUT_1_Check!$Q$4)*SUM(OUT_1!AO36:AO38)&gt;OUT_1!AO39,1,0)),IF(SUM(OUT_1!AO36:AO38)&lt;&gt;0,1,0))</f>
        <v>0</v>
      </c>
      <c r="AP40" s="103">
        <f>+IF(OUT_1!AP39&lt;&gt;"", IF((1+OUT_1_Check!$Q$4)*SUM(OUT_1!AP36:AP38)&lt;OUT_1!AP39,1,IF((1-OUT_1_Check!$Q$4)*SUM(OUT_1!AP36:AP38)&gt;OUT_1!AP39,1,0)),IF(SUM(OUT_1!AP36:AP38)&lt;&gt;0,1,0))</f>
        <v>0</v>
      </c>
      <c r="AQ40" s="103">
        <f>+IF(OUT_1!AQ39&lt;&gt;"", IF((1+OUT_1_Check!$Q$4)*SUM(OUT_1!AQ36:AQ38)&lt;OUT_1!AQ39,1,IF((1-OUT_1_Check!$Q$4)*SUM(OUT_1!AQ36:AQ38)&gt;OUT_1!AQ39,1,0)),IF(SUM(OUT_1!AQ36:AQ38)&lt;&gt;0,1,0))</f>
        <v>0</v>
      </c>
      <c r="AR40" s="103">
        <f>+IF(OUT_1!AR39&lt;&gt;"", IF((1+OUT_1_Check!$Q$4)*SUM(OUT_1!AR36:AR38)&lt;OUT_1!AR39,1,IF((1-OUT_1_Check!$Q$4)*SUM(OUT_1!AR36:AR38)&gt;OUT_1!AR39,1,0)),IF(SUM(OUT_1!AR36:AR38)&lt;&gt;0,1,0))</f>
        <v>0</v>
      </c>
      <c r="AS40" s="116">
        <f>+IF(OUT_1!AS39&lt;&gt;"",IF((1+OUT_1_Check!$Q$4)*SUM(OUT_1!D39:AR39)&lt;2*OUT_1!AS39,1,IF((1-OUT_1_Check!$Q$4)*SUM(OUT_1!D39:AR39)&gt;2*OUT_1!AS39,1,0)),IF(SUM(OUT_1!D39:AR39)&lt;&gt;0,1,0))</f>
        <v>0</v>
      </c>
      <c r="AV40" s="82"/>
    </row>
    <row r="41" spans="1:66" s="73" customFormat="1" ht="18" customHeight="1">
      <c r="A41" s="83"/>
      <c r="B41" s="85" t="s">
        <v>21</v>
      </c>
      <c r="C41" s="85"/>
      <c r="D41" s="108"/>
      <c r="E41" s="108"/>
      <c r="F41" s="108"/>
      <c r="G41" s="108"/>
      <c r="H41" s="108"/>
      <c r="I41" s="108"/>
      <c r="J41" s="108"/>
      <c r="K41" s="108"/>
      <c r="L41" s="108"/>
      <c r="M41" s="108"/>
      <c r="N41" s="108"/>
      <c r="O41" s="108"/>
      <c r="P41" s="108"/>
      <c r="Q41" s="108"/>
      <c r="R41" s="108"/>
      <c r="S41" s="108"/>
      <c r="T41" s="108"/>
      <c r="U41" s="108"/>
      <c r="V41" s="108"/>
      <c r="W41" s="108"/>
      <c r="X41" s="108"/>
      <c r="Y41" s="108"/>
      <c r="Z41" s="108"/>
      <c r="AA41" s="108"/>
      <c r="AB41" s="108"/>
      <c r="AC41" s="108"/>
      <c r="AD41" s="108"/>
      <c r="AE41" s="108"/>
      <c r="AF41" s="108"/>
      <c r="AG41" s="108"/>
      <c r="AH41" s="108"/>
      <c r="AI41" s="108"/>
      <c r="AJ41" s="108"/>
      <c r="AK41" s="108"/>
      <c r="AL41" s="108"/>
      <c r="AM41" s="108"/>
      <c r="AN41" s="108"/>
      <c r="AO41" s="108"/>
      <c r="AP41" s="108"/>
      <c r="AQ41" s="108"/>
      <c r="AR41" s="108"/>
      <c r="AS41" s="119">
        <f>+IF(OUT_1!AS40&lt;&gt;"",IF(OUT_1!AS40&lt;OUT_1!AS39,1,0),IF(OUT_1!AS39&lt;&gt;0,1,0))</f>
        <v>0</v>
      </c>
      <c r="AV41" s="82"/>
    </row>
    <row r="42" spans="1:66" s="73" customFormat="1" ht="18" customHeight="1">
      <c r="A42" s="83"/>
      <c r="B42" s="85"/>
      <c r="C42" s="85"/>
      <c r="D42" s="109"/>
      <c r="E42" s="109"/>
      <c r="F42" s="109"/>
      <c r="G42" s="109"/>
      <c r="H42" s="109"/>
      <c r="I42" s="109"/>
      <c r="J42" s="109"/>
      <c r="K42" s="109"/>
      <c r="L42" s="109"/>
      <c r="M42" s="109"/>
      <c r="N42" s="109"/>
      <c r="O42" s="109"/>
      <c r="P42" s="109"/>
      <c r="Q42" s="109"/>
      <c r="R42" s="109"/>
      <c r="S42" s="109"/>
      <c r="T42" s="109"/>
      <c r="U42" s="109"/>
      <c r="V42" s="109"/>
      <c r="W42" s="109"/>
      <c r="X42" s="109"/>
      <c r="Y42" s="109"/>
      <c r="Z42" s="109"/>
      <c r="AA42" s="109"/>
      <c r="AB42" s="109"/>
      <c r="AC42" s="109"/>
      <c r="AD42" s="109"/>
      <c r="AE42" s="109"/>
      <c r="AF42" s="109"/>
      <c r="AG42" s="109"/>
      <c r="AH42" s="109"/>
      <c r="AI42" s="109"/>
      <c r="AJ42" s="109"/>
      <c r="AK42" s="109"/>
      <c r="AL42" s="109"/>
      <c r="AM42" s="109"/>
      <c r="AN42" s="109"/>
      <c r="AO42" s="109"/>
      <c r="AP42" s="109"/>
      <c r="AQ42" s="109"/>
      <c r="AR42" s="109"/>
      <c r="AS42" s="109"/>
      <c r="AV42" s="82"/>
    </row>
    <row r="43" spans="1:66" s="73" customFormat="1" ht="18" customHeight="1">
      <c r="A43" s="83"/>
      <c r="B43" s="85" t="s">
        <v>13</v>
      </c>
      <c r="C43" s="85"/>
      <c r="D43" s="113">
        <f>+IF(OUT_1!D42&lt;&gt;"",IF((1+OUT_1_Check!$Q$4)*SUM(OUT_1!D39,OUT_1!D32)&lt;OUT_1!D42,1,IF((1-OUT_1_Check!$Q$4)*SUM(OUT_1!D39,OUT_1!D32)&gt;OUT_1!D42,1,0)),IF(SUM(OUT_1!D39,OUT_1!D32)&lt;&gt;0,1,0))</f>
        <v>0</v>
      </c>
      <c r="E43" s="113">
        <f>+IF(OUT_1!E42&lt;&gt;"",IF((1+OUT_1_Check!$Q$4)*SUM(OUT_1!E39,OUT_1!E32)&lt;OUT_1!E42,1,IF((1-OUT_1_Check!$Q$4)*SUM(OUT_1!E39,OUT_1!E32)&gt;OUT_1!E42,1,0)),IF(SUM(OUT_1!E39,OUT_1!E32)&lt;&gt;0,1,0))</f>
        <v>0</v>
      </c>
      <c r="F43" s="113">
        <f>+IF(OUT_1!F42&lt;&gt;"",IF((1+OUT_1_Check!$Q$4)*SUM(OUT_1!F39,OUT_1!F32)&lt;OUT_1!F42,1,IF((1-OUT_1_Check!$Q$4)*SUM(OUT_1!F39,OUT_1!F32)&gt;OUT_1!F42,1,0)),IF(SUM(OUT_1!F39,OUT_1!F32)&lt;&gt;0,1,0))</f>
        <v>0</v>
      </c>
      <c r="G43" s="113">
        <f>+IF(OUT_1!G42&lt;&gt;"",IF((1+OUT_1_Check!$Q$4)*SUM(OUT_1!G39,OUT_1!G32)&lt;OUT_1!G42,1,IF((1-OUT_1_Check!$Q$4)*SUM(OUT_1!G39,OUT_1!G32)&gt;OUT_1!G42,1,0)),IF(SUM(OUT_1!G39,OUT_1!G32)&lt;&gt;0,1,0))</f>
        <v>0</v>
      </c>
      <c r="H43" s="113">
        <f>+IF(OUT_1!H42&lt;&gt;"",IF((1+OUT_1_Check!$Q$4)*SUM(OUT_1!H39,OUT_1!H32)&lt;OUT_1!H42,1,IF((1-OUT_1_Check!$Q$4)*SUM(OUT_1!H39,OUT_1!H32)&gt;OUT_1!H42,1,0)),IF(SUM(OUT_1!H39,OUT_1!H32)&lt;&gt;0,1,0))</f>
        <v>0</v>
      </c>
      <c r="I43" s="113">
        <f>+IF(OUT_1!I42&lt;&gt;"",IF((1+OUT_1_Check!$Q$4)*SUM(OUT_1!I39,OUT_1!I32)&lt;OUT_1!I42,1,IF((1-OUT_1_Check!$Q$4)*SUM(OUT_1!I39,OUT_1!I32)&gt;OUT_1!I42,1,0)),IF(SUM(OUT_1!I39,OUT_1!I32)&lt;&gt;0,1,0))</f>
        <v>0</v>
      </c>
      <c r="J43" s="113">
        <f>+IF(OUT_1!J42&lt;&gt;"",IF((1+OUT_1_Check!$Q$4)*SUM(OUT_1!J39,OUT_1!J32)&lt;OUT_1!J42,1,IF((1-OUT_1_Check!$Q$4)*SUM(OUT_1!J39,OUT_1!J32)&gt;OUT_1!J42,1,0)),IF(SUM(OUT_1!J39,OUT_1!J32)&lt;&gt;0,1,0))</f>
        <v>0</v>
      </c>
      <c r="K43" s="113">
        <f>+IF(OUT_1!K42&lt;&gt;"",IF((1+OUT_1_Check!$Q$4)*SUM(OUT_1!K39,OUT_1!K32)&lt;OUT_1!K42,1,IF((1-OUT_1_Check!$Q$4)*SUM(OUT_1!K39,OUT_1!K32)&gt;OUT_1!K42,1,0)),IF(SUM(OUT_1!K39,OUT_1!K32)&lt;&gt;0,1,0))</f>
        <v>0</v>
      </c>
      <c r="L43" s="113">
        <f>+IF(OUT_1!L42&lt;&gt;"",IF((1+OUT_1_Check!$Q$4)*SUM(OUT_1!L39,OUT_1!L32)&lt;OUT_1!L42,1,IF((1-OUT_1_Check!$Q$4)*SUM(OUT_1!L39,OUT_1!L32)&gt;OUT_1!L42,1,0)),IF(SUM(OUT_1!L39,OUT_1!L32)&lt;&gt;0,1,0))</f>
        <v>0</v>
      </c>
      <c r="M43" s="113">
        <f>+IF(OUT_1!M42&lt;&gt;"",IF((1+OUT_1_Check!$Q$4)*SUM(OUT_1!M39,OUT_1!M32)&lt;OUT_1!M42,1,IF((1-OUT_1_Check!$Q$4)*SUM(OUT_1!M39,OUT_1!M32)&gt;OUT_1!M42,1,0)),IF(SUM(OUT_1!M39,OUT_1!M32)&lt;&gt;0,1,0))</f>
        <v>0</v>
      </c>
      <c r="N43" s="113">
        <f>+IF(OUT_1!N42&lt;&gt;"",IF((1+OUT_1_Check!$Q$4)*SUM(OUT_1!N39,OUT_1!N32)&lt;OUT_1!N42,1,IF((1-OUT_1_Check!$Q$4)*SUM(OUT_1!N39,OUT_1!N32)&gt;OUT_1!N42,1,0)),IF(SUM(OUT_1!N39,OUT_1!N32)&lt;&gt;0,1,0))</f>
        <v>0</v>
      </c>
      <c r="O43" s="113">
        <f>+IF(OUT_1!O42&lt;&gt;"",IF((1+OUT_1_Check!$Q$4)*SUM(OUT_1!O39,OUT_1!O32)&lt;OUT_1!O42,1,IF((1-OUT_1_Check!$Q$4)*SUM(OUT_1!O39,OUT_1!O32)&gt;OUT_1!O42,1,0)),IF(SUM(OUT_1!O39,OUT_1!O32)&lt;&gt;0,1,0))</f>
        <v>0</v>
      </c>
      <c r="P43" s="113">
        <f>+IF(OUT_1!P42&lt;&gt;"",IF((1+OUT_1_Check!$Q$4)*SUM(OUT_1!P39,OUT_1!P32)&lt;OUT_1!P42,1,IF((1-OUT_1_Check!$Q$4)*SUM(OUT_1!P39,OUT_1!P32)&gt;OUT_1!P42,1,0)),IF(SUM(OUT_1!P39,OUT_1!P32)&lt;&gt;0,1,0))</f>
        <v>0</v>
      </c>
      <c r="Q43" s="113">
        <f>+IF(OUT_1!Q42&lt;&gt;"",IF((1+OUT_1_Check!$Q$4)*SUM(OUT_1!Q39,OUT_1!Q32)&lt;OUT_1!Q42,1,IF((1-OUT_1_Check!$Q$4)*SUM(OUT_1!Q39,OUT_1!Q32)&gt;OUT_1!Q42,1,0)),IF(SUM(OUT_1!Q39,OUT_1!Q32)&lt;&gt;0,1,0))</f>
        <v>0</v>
      </c>
      <c r="R43" s="113">
        <f>+IF(OUT_1!R42&lt;&gt;"",IF((1+OUT_1_Check!$Q$4)*SUM(OUT_1!R39,OUT_1!R32)&lt;OUT_1!R42,1,IF((1-OUT_1_Check!$Q$4)*SUM(OUT_1!R39,OUT_1!R32)&gt;OUT_1!R42,1,0)),IF(SUM(OUT_1!R39,OUT_1!R32)&lt;&gt;0,1,0))</f>
        <v>0</v>
      </c>
      <c r="S43" s="113">
        <f>+IF(OUT_1!S42&lt;&gt;"",IF((1+OUT_1_Check!$Q$4)*SUM(OUT_1!S39,OUT_1!S32)&lt;OUT_1!S42,1,IF((1-OUT_1_Check!$Q$4)*SUM(OUT_1!S39,OUT_1!S32)&gt;OUT_1!S42,1,0)),IF(SUM(OUT_1!S39,OUT_1!S32)&lt;&gt;0,1,0))</f>
        <v>0</v>
      </c>
      <c r="T43" s="113">
        <f>+IF(OUT_1!T42&lt;&gt;"",IF((1+OUT_1_Check!$Q$4)*SUM(OUT_1!T39,OUT_1!T32)&lt;OUT_1!T42,1,IF((1-OUT_1_Check!$Q$4)*SUM(OUT_1!T39,OUT_1!T32)&gt;OUT_1!T42,1,0)),IF(SUM(OUT_1!T39,OUT_1!T32)&lt;&gt;0,1,0))</f>
        <v>0</v>
      </c>
      <c r="U43" s="113">
        <f>+IF(OUT_1!U42&lt;&gt;"",IF((1+OUT_1_Check!$Q$4)*SUM(OUT_1!U39,OUT_1!U32)&lt;OUT_1!U42,1,IF((1-OUT_1_Check!$Q$4)*SUM(OUT_1!U39,OUT_1!U32)&gt;OUT_1!U42,1,0)),IF(SUM(OUT_1!U39,OUT_1!U32)&lt;&gt;0,1,0))</f>
        <v>0</v>
      </c>
      <c r="V43" s="113">
        <f>+IF(OUT_1!V42&lt;&gt;"",IF((1+OUT_1_Check!$Q$4)*SUM(OUT_1!V39,OUT_1!V32)&lt;OUT_1!V42,1,IF((1-OUT_1_Check!$Q$4)*SUM(OUT_1!V39,OUT_1!V32)&gt;OUT_1!V42,1,0)),IF(SUM(OUT_1!V39,OUT_1!V32)&lt;&gt;0,1,0))</f>
        <v>0</v>
      </c>
      <c r="W43" s="113">
        <f>+IF(OUT_1!W42&lt;&gt;"",IF((1+OUT_1_Check!$Q$4)*SUM(OUT_1!W39,OUT_1!W32)&lt;OUT_1!W42,1,IF((1-OUT_1_Check!$Q$4)*SUM(OUT_1!W39,OUT_1!W32)&gt;OUT_1!W42,1,0)),IF(SUM(OUT_1!W39,OUT_1!W32)&lt;&gt;0,1,0))</f>
        <v>0</v>
      </c>
      <c r="X43" s="113">
        <f>+IF(OUT_1!X42&lt;&gt;"",IF((1+OUT_1_Check!$Q$4)*SUM(OUT_1!X39,OUT_1!X32)&lt;OUT_1!X42,1,IF((1-OUT_1_Check!$Q$4)*SUM(OUT_1!X39,OUT_1!X32)&gt;OUT_1!X42,1,0)),IF(SUM(OUT_1!X39,OUT_1!X32)&lt;&gt;0,1,0))</f>
        <v>0</v>
      </c>
      <c r="Y43" s="113">
        <f>+IF(OUT_1!Y42&lt;&gt;"",IF((1+OUT_1_Check!$Q$4)*SUM(OUT_1!Y39,OUT_1!Y32)&lt;OUT_1!Y42,1,IF((1-OUT_1_Check!$Q$4)*SUM(OUT_1!Y39,OUT_1!Y32)&gt;OUT_1!Y42,1,0)),IF(SUM(OUT_1!Y39,OUT_1!Y32)&lt;&gt;0,1,0))</f>
        <v>0</v>
      </c>
      <c r="Z43" s="113">
        <f>+IF(OUT_1!Z42&lt;&gt;"",IF((1+OUT_1_Check!$Q$4)*SUM(OUT_1!Z39,OUT_1!Z32)&lt;OUT_1!Z42,1,IF((1-OUT_1_Check!$Q$4)*SUM(OUT_1!Z39,OUT_1!Z32)&gt;OUT_1!Z42,1,0)),IF(SUM(OUT_1!Z39,OUT_1!Z32)&lt;&gt;0,1,0))</f>
        <v>0</v>
      </c>
      <c r="AA43" s="113">
        <f>+IF(OUT_1!AA42&lt;&gt;"",IF((1+OUT_1_Check!$Q$4)*SUM(OUT_1!AA39,OUT_1!AA32)&lt;OUT_1!AA42,1,IF((1-OUT_1_Check!$Q$4)*SUM(OUT_1!AA39,OUT_1!AA32)&gt;OUT_1!AA42,1,0)),IF(SUM(OUT_1!AA39,OUT_1!AA32)&lt;&gt;0,1,0))</f>
        <v>0</v>
      </c>
      <c r="AB43" s="113">
        <f>+IF(OUT_1!AB42&lt;&gt;"",IF((1+OUT_1_Check!$Q$4)*SUM(OUT_1!AB39,OUT_1!AB32)&lt;OUT_1!AB42,1,IF((1-OUT_1_Check!$Q$4)*SUM(OUT_1!AB39,OUT_1!AB32)&gt;OUT_1!AB42,1,0)),IF(SUM(OUT_1!AB39,OUT_1!AB32)&lt;&gt;0,1,0))</f>
        <v>0</v>
      </c>
      <c r="AC43" s="113">
        <f>+IF(OUT_1!AC42&lt;&gt;"",IF((1+OUT_1_Check!$Q$4)*SUM(OUT_1!AC39,OUT_1!AC32)&lt;OUT_1!AC42,1,IF((1-OUT_1_Check!$Q$4)*SUM(OUT_1!AC39,OUT_1!AC32)&gt;OUT_1!AC42,1,0)),IF(SUM(OUT_1!AC39,OUT_1!AC32)&lt;&gt;0,1,0))</f>
        <v>0</v>
      </c>
      <c r="AD43" s="113">
        <f>+IF(OUT_1!AD42&lt;&gt;"",IF((1+OUT_1_Check!$Q$4)*SUM(OUT_1!AD39,OUT_1!AD32)&lt;OUT_1!AD42,1,IF((1-OUT_1_Check!$Q$4)*SUM(OUT_1!AD39,OUT_1!AD32)&gt;OUT_1!AD42,1,0)),IF(SUM(OUT_1!AD39,OUT_1!AD32)&lt;&gt;0,1,0))</f>
        <v>0</v>
      </c>
      <c r="AE43" s="113">
        <f>+IF(OUT_1!AE42&lt;&gt;"",IF((1+OUT_1_Check!$Q$4)*SUM(OUT_1!AE39,OUT_1!AE32)&lt;OUT_1!AE42,1,IF((1-OUT_1_Check!$Q$4)*SUM(OUT_1!AE39,OUT_1!AE32)&gt;OUT_1!AE42,1,0)),IF(SUM(OUT_1!AE39,OUT_1!AE32)&lt;&gt;0,1,0))</f>
        <v>0</v>
      </c>
      <c r="AF43" s="113">
        <f>+IF(OUT_1!AF42&lt;&gt;"",IF((1+OUT_1_Check!$Q$4)*SUM(OUT_1!AF39,OUT_1!AF32)&lt;OUT_1!AF42,1,IF((1-OUT_1_Check!$Q$4)*SUM(OUT_1!AF39,OUT_1!AF32)&gt;OUT_1!AF42,1,0)),IF(SUM(OUT_1!AF39,OUT_1!AF32)&lt;&gt;0,1,0))</f>
        <v>0</v>
      </c>
      <c r="AG43" s="113">
        <f>+IF(OUT_1!AG42&lt;&gt;"",IF((1+OUT_1_Check!$Q$4)*SUM(OUT_1!AG39,OUT_1!AG32)&lt;OUT_1!AG42,1,IF((1-OUT_1_Check!$Q$4)*SUM(OUT_1!AG39,OUT_1!AG32)&gt;OUT_1!AG42,1,0)),IF(SUM(OUT_1!AG39,OUT_1!AG32)&lt;&gt;0,1,0))</f>
        <v>0</v>
      </c>
      <c r="AH43" s="113">
        <f>+IF(OUT_1!AH42&lt;&gt;"",IF((1+OUT_1_Check!$Q$4)*SUM(OUT_1!AH39,OUT_1!AH32)&lt;OUT_1!AH42,1,IF((1-OUT_1_Check!$Q$4)*SUM(OUT_1!AH39,OUT_1!AH32)&gt;OUT_1!AH42,1,0)),IF(SUM(OUT_1!AH39,OUT_1!AH32)&lt;&gt;0,1,0))</f>
        <v>0</v>
      </c>
      <c r="AI43" s="113">
        <f>+IF(OUT_1!AI42&lt;&gt;"",IF((1+OUT_1_Check!$Q$4)*SUM(OUT_1!AI39,OUT_1!AI32)&lt;OUT_1!AI42,1,IF((1-OUT_1_Check!$Q$4)*SUM(OUT_1!AI39,OUT_1!AI32)&gt;OUT_1!AI42,1,0)),IF(SUM(OUT_1!AI39,OUT_1!AI32)&lt;&gt;0,1,0))</f>
        <v>0</v>
      </c>
      <c r="AJ43" s="113">
        <f>+IF(OUT_1!AJ42&lt;&gt;"",IF((1+OUT_1_Check!$Q$4)*SUM(OUT_1!AJ39,OUT_1!AJ32)&lt;OUT_1!AJ42,1,IF((1-OUT_1_Check!$Q$4)*SUM(OUT_1!AJ39,OUT_1!AJ32)&gt;OUT_1!AJ42,1,0)),IF(SUM(OUT_1!AJ39,OUT_1!AJ32)&lt;&gt;0,1,0))</f>
        <v>0</v>
      </c>
      <c r="AK43" s="113">
        <f>+IF(OUT_1!AK42&lt;&gt;"",IF((1+OUT_1_Check!$Q$4)*SUM(OUT_1!AK39,OUT_1!AK32)&lt;OUT_1!AK42,1,IF((1-OUT_1_Check!$Q$4)*SUM(OUT_1!AK39,OUT_1!AK32)&gt;OUT_1!AK42,1,0)),IF(SUM(OUT_1!AK39,OUT_1!AK32)&lt;&gt;0,1,0))</f>
        <v>0</v>
      </c>
      <c r="AL43" s="113">
        <f>+IF(OUT_1!AL42&lt;&gt;"",IF((1+OUT_1_Check!$Q$4)*SUM(OUT_1!AL39,OUT_1!AL32)&lt;OUT_1!AL42,1,IF((1-OUT_1_Check!$Q$4)*SUM(OUT_1!AL39,OUT_1!AL32)&gt;OUT_1!AL42,1,0)),IF(SUM(OUT_1!AL39,OUT_1!AL32)&lt;&gt;0,1,0))</f>
        <v>0</v>
      </c>
      <c r="AM43" s="113">
        <f>+IF(OUT_1!AM42&lt;&gt;"",IF((1+OUT_1_Check!$Q$4)*SUM(OUT_1!AM39,OUT_1!AM32)&lt;OUT_1!AM42,1,IF((1-OUT_1_Check!$Q$4)*SUM(OUT_1!AM39,OUT_1!AM32)&gt;OUT_1!AM42,1,0)),IF(SUM(OUT_1!AM39,OUT_1!AM32)&lt;&gt;0,1,0))</f>
        <v>0</v>
      </c>
      <c r="AN43" s="113">
        <f>+IF(OUT_1!AN42&lt;&gt;"",IF((1+OUT_1_Check!$Q$4)*SUM(OUT_1!AN39,OUT_1!AN32)&lt;OUT_1!AN42,1,IF((1-OUT_1_Check!$Q$4)*SUM(OUT_1!AN39,OUT_1!AN32)&gt;OUT_1!AN42,1,0)),IF(SUM(OUT_1!AN39,OUT_1!AN32)&lt;&gt;0,1,0))</f>
        <v>0</v>
      </c>
      <c r="AO43" s="113">
        <f>+IF(OUT_1!AO42&lt;&gt;"",IF((1+OUT_1_Check!$Q$4)*SUM(OUT_1!AO39,OUT_1!AO32)&lt;OUT_1!AO42,1,IF((1-OUT_1_Check!$Q$4)*SUM(OUT_1!AO39,OUT_1!AO32)&gt;OUT_1!AO42,1,0)),IF(SUM(OUT_1!AO39,OUT_1!AO32)&lt;&gt;0,1,0))</f>
        <v>0</v>
      </c>
      <c r="AP43" s="113">
        <f>+IF(OUT_1!AP42&lt;&gt;"",IF((1+OUT_1_Check!$Q$4)*SUM(OUT_1!AP39,OUT_1!AP32)&lt;OUT_1!AP42,1,IF((1-OUT_1_Check!$Q$4)*SUM(OUT_1!AP39,OUT_1!AP32)&gt;OUT_1!AP42,1,0)),IF(SUM(OUT_1!AP39,OUT_1!AP32)&lt;&gt;0,1,0))</f>
        <v>0</v>
      </c>
      <c r="AQ43" s="113">
        <f>+IF(OUT_1!AQ42&lt;&gt;"",IF((1+OUT_1_Check!$Q$4)*SUM(OUT_1!AQ39,OUT_1!AQ32)&lt;OUT_1!AQ42,1,IF((1-OUT_1_Check!$Q$4)*SUM(OUT_1!AQ39,OUT_1!AQ32)&gt;OUT_1!AQ42,1,0)),IF(SUM(OUT_1!AQ39,OUT_1!AQ32)&lt;&gt;0,1,0))</f>
        <v>0</v>
      </c>
      <c r="AR43" s="113">
        <f>+IF(OUT_1!AR42&lt;&gt;"",IF((1+OUT_1_Check!$Q$4)*SUM(OUT_1!AR39,OUT_1!AR32)&lt;OUT_1!AR42,1,IF((1-OUT_1_Check!$Q$4)*SUM(OUT_1!AR39,OUT_1!AR32)&gt;OUT_1!AR42,1,0)),IF(SUM(OUT_1!AR39,OUT_1!AR32)&lt;&gt;0,1,0))</f>
        <v>0</v>
      </c>
      <c r="AS43" s="116">
        <f>+IF(OUT_1!AS42&lt;&gt;"",IF((1+OUT_1_Check!$Q$4)*SUM(OUT_1!D42:AR42)&lt;2*OUT_1!AS42,1,IF((1-OUT_1_Check!$Q$4)*SUM(OUT_1!D42:AR42)&gt;2*OUT_1!AS42,1,0)),IF(SUM(OUT_1!D42:AR42)&lt;&gt;0,1,0))</f>
        <v>0</v>
      </c>
      <c r="AV43" s="82"/>
    </row>
    <row r="44" spans="1:66" s="73" customFormat="1" ht="18" customHeight="1">
      <c r="A44" s="83"/>
      <c r="B44" s="85"/>
      <c r="C44" s="85"/>
      <c r="D44" s="109"/>
      <c r="E44" s="109"/>
      <c r="F44" s="109"/>
      <c r="G44" s="109"/>
      <c r="H44" s="109"/>
      <c r="I44" s="109"/>
      <c r="J44" s="109"/>
      <c r="K44" s="109"/>
      <c r="L44" s="109"/>
      <c r="M44" s="109"/>
      <c r="N44" s="109"/>
      <c r="O44" s="109"/>
      <c r="P44" s="109"/>
      <c r="Q44" s="109"/>
      <c r="R44" s="109"/>
      <c r="S44" s="109"/>
      <c r="T44" s="109"/>
      <c r="U44" s="109"/>
      <c r="V44" s="109"/>
      <c r="W44" s="109"/>
      <c r="X44" s="109"/>
      <c r="Y44" s="109"/>
      <c r="Z44" s="109"/>
      <c r="AA44" s="109"/>
      <c r="AB44" s="109"/>
      <c r="AC44" s="109"/>
      <c r="AD44" s="109"/>
      <c r="AE44" s="109"/>
      <c r="AF44" s="109"/>
      <c r="AG44" s="109"/>
      <c r="AH44" s="109"/>
      <c r="AI44" s="109"/>
      <c r="AJ44" s="109"/>
      <c r="AK44" s="109"/>
      <c r="AL44" s="109"/>
      <c r="AM44" s="109"/>
      <c r="AN44" s="109"/>
      <c r="AO44" s="109"/>
      <c r="AP44" s="109"/>
      <c r="AQ44" s="109"/>
      <c r="AR44" s="109"/>
      <c r="AS44" s="109"/>
      <c r="AV44" s="82"/>
    </row>
    <row r="45" spans="1:66" s="73" customFormat="1" ht="18" customHeight="1">
      <c r="A45" s="90"/>
      <c r="B45" s="92" t="s">
        <v>98</v>
      </c>
      <c r="C45" s="79"/>
      <c r="D45" s="108"/>
      <c r="E45" s="108"/>
      <c r="F45" s="108"/>
      <c r="G45" s="108"/>
      <c r="H45" s="108"/>
      <c r="I45" s="108"/>
      <c r="J45" s="108"/>
      <c r="K45" s="108"/>
      <c r="L45" s="108"/>
      <c r="M45" s="108"/>
      <c r="N45" s="108"/>
      <c r="O45" s="108"/>
      <c r="P45" s="108"/>
      <c r="Q45" s="108"/>
      <c r="R45" s="108"/>
      <c r="S45" s="108"/>
      <c r="T45" s="108"/>
      <c r="U45" s="108"/>
      <c r="V45" s="108"/>
      <c r="W45" s="108"/>
      <c r="X45" s="108"/>
      <c r="Y45" s="108"/>
      <c r="Z45" s="108"/>
      <c r="AA45" s="108"/>
      <c r="AB45" s="108"/>
      <c r="AC45" s="108"/>
      <c r="AD45" s="108"/>
      <c r="AE45" s="108"/>
      <c r="AF45" s="108"/>
      <c r="AG45" s="108"/>
      <c r="AH45" s="108"/>
      <c r="AI45" s="108"/>
      <c r="AJ45" s="108"/>
      <c r="AK45" s="108"/>
      <c r="AL45" s="108"/>
      <c r="AM45" s="108"/>
      <c r="AN45" s="108"/>
      <c r="AO45" s="108"/>
      <c r="AP45" s="108"/>
      <c r="AQ45" s="108"/>
      <c r="AR45" s="108"/>
      <c r="AS45" s="118"/>
      <c r="AV45" s="82"/>
    </row>
    <row r="46" spans="1:66" s="73" customFormat="1" ht="18" customHeight="1">
      <c r="A46" s="83"/>
      <c r="B46" s="85"/>
      <c r="C46" s="85"/>
      <c r="D46" s="109"/>
      <c r="E46" s="109"/>
      <c r="F46" s="109"/>
      <c r="G46" s="109"/>
      <c r="H46" s="109"/>
      <c r="I46" s="109"/>
      <c r="J46" s="109"/>
      <c r="K46" s="109"/>
      <c r="L46" s="109"/>
      <c r="M46" s="109"/>
      <c r="N46" s="109"/>
      <c r="O46" s="109"/>
      <c r="P46" s="109"/>
      <c r="Q46" s="109"/>
      <c r="R46" s="109"/>
      <c r="S46" s="109"/>
      <c r="T46" s="109"/>
      <c r="U46" s="109"/>
      <c r="V46" s="109"/>
      <c r="W46" s="109"/>
      <c r="X46" s="109"/>
      <c r="Y46" s="109"/>
      <c r="Z46" s="109"/>
      <c r="AA46" s="109"/>
      <c r="AB46" s="109"/>
      <c r="AC46" s="109"/>
      <c r="AD46" s="109"/>
      <c r="AE46" s="109"/>
      <c r="AF46" s="109"/>
      <c r="AG46" s="109"/>
      <c r="AH46" s="109"/>
      <c r="AI46" s="109"/>
      <c r="AJ46" s="109"/>
      <c r="AK46" s="109"/>
      <c r="AL46" s="109"/>
      <c r="AM46" s="109"/>
      <c r="AN46" s="109"/>
      <c r="AO46" s="109"/>
      <c r="AP46" s="109"/>
      <c r="AQ46" s="109"/>
      <c r="AR46" s="109"/>
      <c r="AS46" s="109"/>
      <c r="AV46" s="82"/>
    </row>
    <row r="47" spans="1:66" s="73" customFormat="1" ht="18" customHeight="1">
      <c r="A47" s="83"/>
      <c r="B47" s="79" t="s">
        <v>14</v>
      </c>
      <c r="C47" s="79"/>
      <c r="D47" s="115">
        <f>+IF(OUT_1!D46&lt;&gt;"",IF((1+OUT_1_Check!$Q$4)*SUM(OUT_1!D18,OUT_1!D25,OUT_1!D42,OUT_1!D44)&lt;OUT_1!D46,1,IF((1-OUT_1_Check!$Q$4)*SUM(OUT_1!D18,OUT_1!D25,OUT_1!D42)&gt;OUT_1!D46,1,0)),IF(SUM(OUT_1!D18,OUT_1!D25,OUT_1!D42)&lt;&gt;0,1,0))</f>
        <v>0</v>
      </c>
      <c r="E47" s="115">
        <f>+IF(OUT_1!E46&lt;&gt;"",IF((1+OUT_1_Check!$Q$4)*SUM(OUT_1!E18,OUT_1!E25,OUT_1!E42,OUT_1!E44)&lt;OUT_1!E46,1,IF((1-OUT_1_Check!$Q$4)*SUM(OUT_1!E18,OUT_1!E25,OUT_1!E42)&gt;OUT_1!E46,1,0)),IF(SUM(OUT_1!E18,OUT_1!E25,OUT_1!E42)&lt;&gt;0,1,0))</f>
        <v>0</v>
      </c>
      <c r="F47" s="115">
        <f>+IF(OUT_1!F46&lt;&gt;"",IF((1+OUT_1_Check!$Q$4)*SUM(OUT_1!F18,OUT_1!F25,OUT_1!F42,OUT_1!F44)&lt;OUT_1!F46,1,IF((1-OUT_1_Check!$Q$4)*SUM(OUT_1!F18,OUT_1!F25,OUT_1!F42)&gt;OUT_1!F46,1,0)),IF(SUM(OUT_1!F18,OUT_1!F25,OUT_1!F42)&lt;&gt;0,1,0))</f>
        <v>0</v>
      </c>
      <c r="G47" s="115">
        <f>+IF(OUT_1!G46&lt;&gt;"",IF((1+OUT_1_Check!$Q$4)*SUM(OUT_1!G18,OUT_1!G25,OUT_1!G42,OUT_1!G44)&lt;OUT_1!G46,1,IF((1-OUT_1_Check!$Q$4)*SUM(OUT_1!G18,OUT_1!G25,OUT_1!G42)&gt;OUT_1!G46,1,0)),IF(SUM(OUT_1!G18,OUT_1!G25,OUT_1!G42)&lt;&gt;0,1,0))</f>
        <v>0</v>
      </c>
      <c r="H47" s="115">
        <f>+IF(OUT_1!H46&lt;&gt;"",IF((1+OUT_1_Check!$Q$4)*SUM(OUT_1!H18,OUT_1!H25,OUT_1!H42,OUT_1!H44)&lt;OUT_1!H46,1,IF((1-OUT_1_Check!$Q$4)*SUM(OUT_1!H18,OUT_1!H25,OUT_1!H42)&gt;OUT_1!H46,1,0)),IF(SUM(OUT_1!H18,OUT_1!H25,OUT_1!H42)&lt;&gt;0,1,0))</f>
        <v>0</v>
      </c>
      <c r="I47" s="115">
        <f>+IF(OUT_1!I46&lt;&gt;"",IF((1+OUT_1_Check!$Q$4)*SUM(OUT_1!I18,OUT_1!I25,OUT_1!I42,OUT_1!I44)&lt;OUT_1!I46,1,IF((1-OUT_1_Check!$Q$4)*SUM(OUT_1!I18,OUT_1!I25,OUT_1!I42)&gt;OUT_1!I46,1,0)),IF(SUM(OUT_1!I18,OUT_1!I25,OUT_1!I42)&lt;&gt;0,1,0))</f>
        <v>0</v>
      </c>
      <c r="J47" s="115">
        <f>+IF(OUT_1!J46&lt;&gt;"",IF((1+OUT_1_Check!$Q$4)*SUM(OUT_1!J18,OUT_1!J25,OUT_1!J42,OUT_1!J44)&lt;OUT_1!J46,1,IF((1-OUT_1_Check!$Q$4)*SUM(OUT_1!J18,OUT_1!J25,OUT_1!J42)&gt;OUT_1!J46,1,0)),IF(SUM(OUT_1!J18,OUT_1!J25,OUT_1!J42)&lt;&gt;0,1,0))</f>
        <v>0</v>
      </c>
      <c r="K47" s="115">
        <f>+IF(OUT_1!K46&lt;&gt;"",IF((1+OUT_1_Check!$Q$4)*SUM(OUT_1!K18,OUT_1!K25,OUT_1!K42,OUT_1!K44)&lt;OUT_1!K46,1,IF((1-OUT_1_Check!$Q$4)*SUM(OUT_1!K18,OUT_1!K25,OUT_1!K42)&gt;OUT_1!K46,1,0)),IF(SUM(OUT_1!K18,OUT_1!K25,OUT_1!K42)&lt;&gt;0,1,0))</f>
        <v>0</v>
      </c>
      <c r="L47" s="115">
        <f>+IF(OUT_1!L46&lt;&gt;"",IF((1+OUT_1_Check!$Q$4)*SUM(OUT_1!L18,OUT_1!L25,OUT_1!L42,OUT_1!L44)&lt;OUT_1!L46,1,IF((1-OUT_1_Check!$Q$4)*SUM(OUT_1!L18,OUT_1!L25,OUT_1!L42)&gt;OUT_1!L46,1,0)),IF(SUM(OUT_1!L18,OUT_1!L25,OUT_1!L42)&lt;&gt;0,1,0))</f>
        <v>0</v>
      </c>
      <c r="M47" s="115">
        <f>+IF(OUT_1!M46&lt;&gt;"",IF((1+OUT_1_Check!$Q$4)*SUM(OUT_1!M18,OUT_1!M25,OUT_1!M42,OUT_1!M44)&lt;OUT_1!M46,1,IF((1-OUT_1_Check!$Q$4)*SUM(OUT_1!M18,OUT_1!M25,OUT_1!M42)&gt;OUT_1!M46,1,0)),IF(SUM(OUT_1!M18,OUT_1!M25,OUT_1!M42)&lt;&gt;0,1,0))</f>
        <v>0</v>
      </c>
      <c r="N47" s="115">
        <f>+IF(OUT_1!N46&lt;&gt;"",IF((1+OUT_1_Check!$Q$4)*SUM(OUT_1!N18,OUT_1!N25,OUT_1!N42,OUT_1!N44)&lt;OUT_1!N46,1,IF((1-OUT_1_Check!$Q$4)*SUM(OUT_1!N18,OUT_1!N25,OUT_1!N42)&gt;OUT_1!N46,1,0)),IF(SUM(OUT_1!N18,OUT_1!N25,OUT_1!N42)&lt;&gt;0,1,0))</f>
        <v>0</v>
      </c>
      <c r="O47" s="115">
        <f>+IF(OUT_1!O46&lt;&gt;"",IF((1+OUT_1_Check!$Q$4)*SUM(OUT_1!O18,OUT_1!O25,OUT_1!O42,OUT_1!O44)&lt;OUT_1!O46,1,IF((1-OUT_1_Check!$Q$4)*SUM(OUT_1!O18,OUT_1!O25,OUT_1!O42)&gt;OUT_1!O46,1,0)),IF(SUM(OUT_1!O18,OUT_1!O25,OUT_1!O42)&lt;&gt;0,1,0))</f>
        <v>0</v>
      </c>
      <c r="P47" s="115">
        <f>+IF(OUT_1!P46&lt;&gt;"",IF((1+OUT_1_Check!$Q$4)*SUM(OUT_1!P18,OUT_1!P25,OUT_1!P42,OUT_1!P44)&lt;OUT_1!P46,1,IF((1-OUT_1_Check!$Q$4)*SUM(OUT_1!P18,OUT_1!P25,OUT_1!P42)&gt;OUT_1!P46,1,0)),IF(SUM(OUT_1!P18,OUT_1!P25,OUT_1!P42)&lt;&gt;0,1,0))</f>
        <v>0</v>
      </c>
      <c r="Q47" s="115">
        <f>+IF(OUT_1!Q46&lt;&gt;"",IF((1+OUT_1_Check!$Q$4)*SUM(OUT_1!Q18,OUT_1!Q25,OUT_1!Q42,OUT_1!Q44)&lt;OUT_1!Q46,1,IF((1-OUT_1_Check!$Q$4)*SUM(OUT_1!Q18,OUT_1!Q25,OUT_1!Q42)&gt;OUT_1!Q46,1,0)),IF(SUM(OUT_1!Q18,OUT_1!Q25,OUT_1!Q42)&lt;&gt;0,1,0))</f>
        <v>0</v>
      </c>
      <c r="R47" s="115">
        <f>+IF(OUT_1!R46&lt;&gt;"",IF((1+OUT_1_Check!$Q$4)*SUM(OUT_1!R18,OUT_1!R25,OUT_1!R42,OUT_1!R44)&lt;OUT_1!R46,1,IF((1-OUT_1_Check!$Q$4)*SUM(OUT_1!R18,OUT_1!R25,OUT_1!R42)&gt;OUT_1!R46,1,0)),IF(SUM(OUT_1!R18,OUT_1!R25,OUT_1!R42)&lt;&gt;0,1,0))</f>
        <v>0</v>
      </c>
      <c r="S47" s="115">
        <f>+IF(OUT_1!S46&lt;&gt;"",IF((1+OUT_1_Check!$Q$4)*SUM(OUT_1!S18,OUT_1!S25,OUT_1!S42,OUT_1!S44)&lt;OUT_1!S46,1,IF((1-OUT_1_Check!$Q$4)*SUM(OUT_1!S18,OUT_1!S25,OUT_1!S42)&gt;OUT_1!S46,1,0)),IF(SUM(OUT_1!S18,OUT_1!S25,OUT_1!S42)&lt;&gt;0,1,0))</f>
        <v>0</v>
      </c>
      <c r="T47" s="115">
        <f>+IF(OUT_1!T46&lt;&gt;"",IF((1+OUT_1_Check!$Q$4)*SUM(OUT_1!T18,OUT_1!T25,OUT_1!T42,OUT_1!T44)&lt;OUT_1!T46,1,IF((1-OUT_1_Check!$Q$4)*SUM(OUT_1!T18,OUT_1!T25,OUT_1!T42)&gt;OUT_1!T46,1,0)),IF(SUM(OUT_1!T18,OUT_1!T25,OUT_1!T42)&lt;&gt;0,1,0))</f>
        <v>0</v>
      </c>
      <c r="U47" s="115">
        <f>+IF(OUT_1!U46&lt;&gt;"",IF((1+OUT_1_Check!$Q$4)*SUM(OUT_1!U18,OUT_1!U25,OUT_1!U42,OUT_1!U44)&lt;OUT_1!U46,1,IF((1-OUT_1_Check!$Q$4)*SUM(OUT_1!U18,OUT_1!U25,OUT_1!U42)&gt;OUT_1!U46,1,0)),IF(SUM(OUT_1!U18,OUT_1!U25,OUT_1!U42)&lt;&gt;0,1,0))</f>
        <v>0</v>
      </c>
      <c r="V47" s="115">
        <f>+IF(OUT_1!V46&lt;&gt;"",IF((1+OUT_1_Check!$Q$4)*SUM(OUT_1!V18,OUT_1!V25,OUT_1!V42,OUT_1!V44)&lt;OUT_1!V46,1,IF((1-OUT_1_Check!$Q$4)*SUM(OUT_1!V18,OUT_1!V25,OUT_1!V42)&gt;OUT_1!V46,1,0)),IF(SUM(OUT_1!V18,OUT_1!V25,OUT_1!V42)&lt;&gt;0,1,0))</f>
        <v>0</v>
      </c>
      <c r="W47" s="115">
        <f>+IF(OUT_1!W46&lt;&gt;"",IF((1+OUT_1_Check!$Q$4)*SUM(OUT_1!W18,OUT_1!W25,OUT_1!W42,OUT_1!W44)&lt;OUT_1!W46,1,IF((1-OUT_1_Check!$Q$4)*SUM(OUT_1!W18,OUT_1!W25,OUT_1!W42)&gt;OUT_1!W46,1,0)),IF(SUM(OUT_1!W18,OUT_1!W25,OUT_1!W42)&lt;&gt;0,1,0))</f>
        <v>0</v>
      </c>
      <c r="X47" s="115">
        <f>+IF(OUT_1!X46&lt;&gt;"",IF((1+OUT_1_Check!$Q$4)*SUM(OUT_1!X18,OUT_1!X25,OUT_1!X42,OUT_1!X44)&lt;OUT_1!X46,1,IF((1-OUT_1_Check!$Q$4)*SUM(OUT_1!X18,OUT_1!X25,OUT_1!X42)&gt;OUT_1!X46,1,0)),IF(SUM(OUT_1!X18,OUT_1!X25,OUT_1!X42)&lt;&gt;0,1,0))</f>
        <v>0</v>
      </c>
      <c r="Y47" s="115">
        <f>+IF(OUT_1!Y46&lt;&gt;"",IF((1+OUT_1_Check!$Q$4)*SUM(OUT_1!Y18,OUT_1!Y25,OUT_1!Y42,OUT_1!Y44)&lt;OUT_1!Y46,1,IF((1-OUT_1_Check!$Q$4)*SUM(OUT_1!Y18,OUT_1!Y25,OUT_1!Y42)&gt;OUT_1!Y46,1,0)),IF(SUM(OUT_1!Y18,OUT_1!Y25,OUT_1!Y42)&lt;&gt;0,1,0))</f>
        <v>0</v>
      </c>
      <c r="Z47" s="115">
        <f>+IF(OUT_1!Z46&lt;&gt;"",IF((1+OUT_1_Check!$Q$4)*SUM(OUT_1!Z18,OUT_1!Z25,OUT_1!Z42,OUT_1!Z44)&lt;OUT_1!Z46,1,IF((1-OUT_1_Check!$Q$4)*SUM(OUT_1!Z18,OUT_1!Z25,OUT_1!Z42)&gt;OUT_1!Z46,1,0)),IF(SUM(OUT_1!Z18,OUT_1!Z25,OUT_1!Z42)&lt;&gt;0,1,0))</f>
        <v>0</v>
      </c>
      <c r="AA47" s="115">
        <f>+IF(OUT_1!AA46&lt;&gt;"",IF((1+OUT_1_Check!$Q$4)*SUM(OUT_1!AA18,OUT_1!AA25,OUT_1!AA42,OUT_1!AA44)&lt;OUT_1!AA46,1,IF((1-OUT_1_Check!$Q$4)*SUM(OUT_1!AA18,OUT_1!AA25,OUT_1!AA42)&gt;OUT_1!AA46,1,0)),IF(SUM(OUT_1!AA18,OUT_1!AA25,OUT_1!AA42)&lt;&gt;0,1,0))</f>
        <v>0</v>
      </c>
      <c r="AB47" s="115">
        <f>+IF(OUT_1!AB46&lt;&gt;"",IF((1+OUT_1_Check!$Q$4)*SUM(OUT_1!AB18,OUT_1!AB25,OUT_1!AB42,OUT_1!AB44)&lt;OUT_1!AB46,1,IF((1-OUT_1_Check!$Q$4)*SUM(OUT_1!AB18,OUT_1!AB25,OUT_1!AB42)&gt;OUT_1!AB46,1,0)),IF(SUM(OUT_1!AB18,OUT_1!AB25,OUT_1!AB42)&lt;&gt;0,1,0))</f>
        <v>0</v>
      </c>
      <c r="AC47" s="115">
        <f>+IF(OUT_1!AC46&lt;&gt;"",IF((1+OUT_1_Check!$Q$4)*SUM(OUT_1!AC18,OUT_1!AC25,OUT_1!AC42,OUT_1!AC44)&lt;OUT_1!AC46,1,IF((1-OUT_1_Check!$Q$4)*SUM(OUT_1!AC18,OUT_1!AC25,OUT_1!AC42)&gt;OUT_1!AC46,1,0)),IF(SUM(OUT_1!AC18,OUT_1!AC25,OUT_1!AC42)&lt;&gt;0,1,0))</f>
        <v>0</v>
      </c>
      <c r="AD47" s="115">
        <f>+IF(OUT_1!AD46&lt;&gt;"",IF((1+OUT_1_Check!$Q$4)*SUM(OUT_1!AD18,OUT_1!AD25,OUT_1!AD42,OUT_1!AD44)&lt;OUT_1!AD46,1,IF((1-OUT_1_Check!$Q$4)*SUM(OUT_1!AD18,OUT_1!AD25,OUT_1!AD42)&gt;OUT_1!AD46,1,0)),IF(SUM(OUT_1!AD18,OUT_1!AD25,OUT_1!AD42)&lt;&gt;0,1,0))</f>
        <v>0</v>
      </c>
      <c r="AE47" s="115">
        <f>+IF(OUT_1!AE46&lt;&gt;"",IF((1+OUT_1_Check!$Q$4)*SUM(OUT_1!AE18,OUT_1!AE25,OUT_1!AE42,OUT_1!AE44)&lt;OUT_1!AE46,1,IF((1-OUT_1_Check!$Q$4)*SUM(OUT_1!AE18,OUT_1!AE25,OUT_1!AE42)&gt;OUT_1!AE46,1,0)),IF(SUM(OUT_1!AE18,OUT_1!AE25,OUT_1!AE42)&lt;&gt;0,1,0))</f>
        <v>0</v>
      </c>
      <c r="AF47" s="115">
        <f>+IF(OUT_1!AF46&lt;&gt;"",IF((1+OUT_1_Check!$Q$4)*SUM(OUT_1!AF18,OUT_1!AF25,OUT_1!AF42,OUT_1!AF44)&lt;OUT_1!AF46,1,IF((1-OUT_1_Check!$Q$4)*SUM(OUT_1!AF18,OUT_1!AF25,OUT_1!AF42)&gt;OUT_1!AF46,1,0)),IF(SUM(OUT_1!AF18,OUT_1!AF25,OUT_1!AF42)&lt;&gt;0,1,0))</f>
        <v>0</v>
      </c>
      <c r="AG47" s="115">
        <f>+IF(OUT_1!AG46&lt;&gt;"",IF((1+OUT_1_Check!$Q$4)*SUM(OUT_1!AG18,OUT_1!AG25,OUT_1!AG42,OUT_1!AG44)&lt;OUT_1!AG46,1,IF((1-OUT_1_Check!$Q$4)*SUM(OUT_1!AG18,OUT_1!AG25,OUT_1!AG42)&gt;OUT_1!AG46,1,0)),IF(SUM(OUT_1!AG18,OUT_1!AG25,OUT_1!AG42)&lt;&gt;0,1,0))</f>
        <v>0</v>
      </c>
      <c r="AH47" s="115">
        <f>+IF(OUT_1!AH46&lt;&gt;"",IF((1+OUT_1_Check!$Q$4)*SUM(OUT_1!AH18,OUT_1!AH25,OUT_1!AH42,OUT_1!AH44)&lt;OUT_1!AH46,1,IF((1-OUT_1_Check!$Q$4)*SUM(OUT_1!AH18,OUT_1!AH25,OUT_1!AH42)&gt;OUT_1!AH46,1,0)),IF(SUM(OUT_1!AH18,OUT_1!AH25,OUT_1!AH42)&lt;&gt;0,1,0))</f>
        <v>0</v>
      </c>
      <c r="AI47" s="115">
        <f>+IF(OUT_1!AI46&lt;&gt;"",IF((1+OUT_1_Check!$Q$4)*SUM(OUT_1!AI18,OUT_1!AI25,OUT_1!AI42,OUT_1!AI44)&lt;OUT_1!AI46,1,IF((1-OUT_1_Check!$Q$4)*SUM(OUT_1!AI18,OUT_1!AI25,OUT_1!AI42)&gt;OUT_1!AI46,1,0)),IF(SUM(OUT_1!AI18,OUT_1!AI25,OUT_1!AI42)&lt;&gt;0,1,0))</f>
        <v>0</v>
      </c>
      <c r="AJ47" s="115">
        <f>+IF(OUT_1!AJ46&lt;&gt;"",IF((1+OUT_1_Check!$Q$4)*SUM(OUT_1!AJ18,OUT_1!AJ25,OUT_1!AJ42,OUT_1!AJ44)&lt;OUT_1!AJ46,1,IF((1-OUT_1_Check!$Q$4)*SUM(OUT_1!AJ18,OUT_1!AJ25,OUT_1!AJ42)&gt;OUT_1!AJ46,1,0)),IF(SUM(OUT_1!AJ18,OUT_1!AJ25,OUT_1!AJ42)&lt;&gt;0,1,0))</f>
        <v>0</v>
      </c>
      <c r="AK47" s="115">
        <f>+IF(OUT_1!AK46&lt;&gt;"",IF((1+OUT_1_Check!$Q$4)*SUM(OUT_1!AK18,OUT_1!AK25,OUT_1!AK42,OUT_1!AK44)&lt;OUT_1!AK46,1,IF((1-OUT_1_Check!$Q$4)*SUM(OUT_1!AK18,OUT_1!AK25,OUT_1!AK42)&gt;OUT_1!AK46,1,0)),IF(SUM(OUT_1!AK18,OUT_1!AK25,OUT_1!AK42)&lt;&gt;0,1,0))</f>
        <v>0</v>
      </c>
      <c r="AL47" s="115">
        <f>+IF(OUT_1!AL46&lt;&gt;"",IF((1+OUT_1_Check!$Q$4)*SUM(OUT_1!AL18,OUT_1!AL25,OUT_1!AL42,OUT_1!AL44)&lt;OUT_1!AL46,1,IF((1-OUT_1_Check!$Q$4)*SUM(OUT_1!AL18,OUT_1!AL25,OUT_1!AL42)&gt;OUT_1!AL46,1,0)),IF(SUM(OUT_1!AL18,OUT_1!AL25,OUT_1!AL42)&lt;&gt;0,1,0))</f>
        <v>0</v>
      </c>
      <c r="AM47" s="115">
        <f>+IF(OUT_1!AM46&lt;&gt;"",IF((1+OUT_1_Check!$Q$4)*SUM(OUT_1!AM18,OUT_1!AM25,OUT_1!AM42,OUT_1!AM44)&lt;OUT_1!AM46,1,IF((1-OUT_1_Check!$Q$4)*SUM(OUT_1!AM18,OUT_1!AM25,OUT_1!AM42)&gt;OUT_1!AM46,1,0)),IF(SUM(OUT_1!AM18,OUT_1!AM25,OUT_1!AM42)&lt;&gt;0,1,0))</f>
        <v>0</v>
      </c>
      <c r="AN47" s="115">
        <f>+IF(OUT_1!AN46&lt;&gt;"",IF((1+OUT_1_Check!$Q$4)*SUM(OUT_1!AN18,OUT_1!AN25,OUT_1!AN42,OUT_1!AN44)&lt;OUT_1!AN46,1,IF((1-OUT_1_Check!$Q$4)*SUM(OUT_1!AN18,OUT_1!AN25,OUT_1!AN42)&gt;OUT_1!AN46,1,0)),IF(SUM(OUT_1!AN18,OUT_1!AN25,OUT_1!AN42)&lt;&gt;0,1,0))</f>
        <v>0</v>
      </c>
      <c r="AO47" s="115">
        <f>+IF(OUT_1!AO46&lt;&gt;"",IF((1+OUT_1_Check!$Q$4)*SUM(OUT_1!AO18,OUT_1!AO25,OUT_1!AO42,OUT_1!AO44)&lt;OUT_1!AO46,1,IF((1-OUT_1_Check!$Q$4)*SUM(OUT_1!AO18,OUT_1!AO25,OUT_1!AO42)&gt;OUT_1!AO46,1,0)),IF(SUM(OUT_1!AO18,OUT_1!AO25,OUT_1!AO42)&lt;&gt;0,1,0))</f>
        <v>0</v>
      </c>
      <c r="AP47" s="115">
        <f>+IF(OUT_1!AP46&lt;&gt;"",IF((1+OUT_1_Check!$Q$4)*SUM(OUT_1!AP18,OUT_1!AP25,OUT_1!AP42,OUT_1!AP44)&lt;OUT_1!AP46,1,IF((1-OUT_1_Check!$Q$4)*SUM(OUT_1!AP18,OUT_1!AP25,OUT_1!AP42)&gt;OUT_1!AP46,1,0)),IF(SUM(OUT_1!AP18,OUT_1!AP25,OUT_1!AP42)&lt;&gt;0,1,0))</f>
        <v>0</v>
      </c>
      <c r="AQ47" s="115">
        <f>+IF(OUT_1!AQ46&lt;&gt;"",IF((1+OUT_1_Check!$Q$4)*SUM(OUT_1!AQ18,OUT_1!AQ25,OUT_1!AQ42,OUT_1!AQ44)&lt;OUT_1!AQ46,1,IF((1-OUT_1_Check!$Q$4)*SUM(OUT_1!AQ18,OUT_1!AQ25,OUT_1!AQ42)&gt;OUT_1!AQ46,1,0)),IF(SUM(OUT_1!AQ18,OUT_1!AQ25,OUT_1!AQ42)&lt;&gt;0,1,0))</f>
        <v>0</v>
      </c>
      <c r="AR47" s="115">
        <f>+IF(OUT_1!AR46&lt;&gt;"",IF((1+OUT_1_Check!$Q$4)*SUM(OUT_1!AR18,OUT_1!AR25,OUT_1!AR42,OUT_1!AR44)&lt;OUT_1!AR46,1,IF((1-OUT_1_Check!$Q$4)*SUM(OUT_1!AR18,OUT_1!AR25,OUT_1!AR42)&gt;OUT_1!AR46,1,0)),IF(SUM(OUT_1!AR18,OUT_1!AR25,OUT_1!AR42)&lt;&gt;0,1,0))</f>
        <v>0</v>
      </c>
      <c r="AS47" s="115">
        <f>+IF(OUT_1!AS46&lt;&gt;"",IF((1+OUT_1_Check!$Q$4)*SUM(OUT_1!AS18,OUT_1!AS25,OUT_1!AS42,OUT_1!AS44)&lt;OUT_1!AS46,1,IF((1-OUT_1_Check!$Q$4)*SUM(OUT_1!AS18,OUT_1!AS25,OUT_1!AS42)&gt;OUT_1!AS46,1,0)),IF(SUM(OUT_1!AS18,OUT_1!AS25,OUT_1!AS42)&lt;&gt;0,1,0))</f>
        <v>0</v>
      </c>
      <c r="AV47" s="82"/>
    </row>
    <row r="48" spans="1:66" s="73" customFormat="1" ht="18" customHeight="1">
      <c r="A48" s="83"/>
      <c r="B48" s="84" t="s">
        <v>125</v>
      </c>
      <c r="C48" s="85"/>
      <c r="D48" s="108"/>
      <c r="E48" s="108"/>
      <c r="F48" s="108"/>
      <c r="G48" s="108"/>
      <c r="H48" s="108"/>
      <c r="I48" s="108"/>
      <c r="J48" s="108"/>
      <c r="K48" s="108"/>
      <c r="L48" s="108"/>
      <c r="M48" s="108"/>
      <c r="N48" s="108"/>
      <c r="O48" s="108"/>
      <c r="P48" s="108"/>
      <c r="Q48" s="108"/>
      <c r="R48" s="108"/>
      <c r="S48" s="108"/>
      <c r="T48" s="108"/>
      <c r="U48" s="108"/>
      <c r="V48" s="108"/>
      <c r="W48" s="108"/>
      <c r="X48" s="108"/>
      <c r="Y48" s="108"/>
      <c r="Z48" s="108"/>
      <c r="AA48" s="108"/>
      <c r="AB48" s="108"/>
      <c r="AC48" s="108"/>
      <c r="AD48" s="108"/>
      <c r="AE48" s="108"/>
      <c r="AF48" s="108"/>
      <c r="AG48" s="108"/>
      <c r="AH48" s="108"/>
      <c r="AI48" s="108"/>
      <c r="AJ48" s="108"/>
      <c r="AK48" s="108"/>
      <c r="AL48" s="108"/>
      <c r="AM48" s="108"/>
      <c r="AN48" s="108"/>
      <c r="AO48" s="108"/>
      <c r="AP48" s="108"/>
      <c r="AQ48" s="108"/>
      <c r="AR48" s="108"/>
      <c r="AS48" s="119">
        <f>+IF(OUT_1!AS47&lt;&gt;"",IF(OUT_1!AS47&lt;OUT_1!AS46,1,0),IF(OUT_1!AS46&lt;&gt;0,1,0))</f>
        <v>0</v>
      </c>
      <c r="AT48" s="136"/>
      <c r="AV48" s="82"/>
    </row>
    <row r="49" spans="1:48" s="73" customFormat="1" ht="18" customHeight="1">
      <c r="A49" s="90"/>
      <c r="B49" s="85"/>
      <c r="C49" s="85"/>
      <c r="D49" s="109"/>
      <c r="E49" s="109"/>
      <c r="F49" s="109"/>
      <c r="G49" s="109"/>
      <c r="H49" s="109"/>
      <c r="I49" s="109"/>
      <c r="J49" s="109"/>
      <c r="K49" s="109"/>
      <c r="L49" s="109"/>
      <c r="M49" s="109"/>
      <c r="N49" s="109"/>
      <c r="O49" s="109"/>
      <c r="P49" s="109"/>
      <c r="Q49" s="109"/>
      <c r="R49" s="109"/>
      <c r="S49" s="109"/>
      <c r="T49" s="109"/>
      <c r="U49" s="109"/>
      <c r="V49" s="109"/>
      <c r="W49" s="109"/>
      <c r="X49" s="109"/>
      <c r="Y49" s="109"/>
      <c r="Z49" s="109"/>
      <c r="AA49" s="109"/>
      <c r="AB49" s="109"/>
      <c r="AC49" s="109"/>
      <c r="AD49" s="109"/>
      <c r="AE49" s="109"/>
      <c r="AF49" s="109"/>
      <c r="AG49" s="109"/>
      <c r="AH49" s="109"/>
      <c r="AI49" s="109"/>
      <c r="AJ49" s="109"/>
      <c r="AK49" s="109"/>
      <c r="AL49" s="109"/>
      <c r="AM49" s="109"/>
      <c r="AN49" s="109"/>
      <c r="AO49" s="109"/>
      <c r="AP49" s="109"/>
      <c r="AQ49" s="109"/>
      <c r="AR49" s="109"/>
      <c r="AS49" s="119"/>
      <c r="AV49" s="82"/>
    </row>
    <row r="50" spans="1:48" s="73" customFormat="1" ht="18" customHeight="1">
      <c r="A50" s="90"/>
      <c r="B50" s="79" t="s">
        <v>23</v>
      </c>
      <c r="C50" s="79"/>
      <c r="D50" s="109"/>
      <c r="E50" s="109"/>
      <c r="F50" s="109"/>
      <c r="G50" s="109"/>
      <c r="H50" s="109"/>
      <c r="I50" s="109"/>
      <c r="J50" s="109"/>
      <c r="K50" s="109"/>
      <c r="L50" s="109"/>
      <c r="M50" s="109"/>
      <c r="N50" s="109"/>
      <c r="O50" s="109"/>
      <c r="P50" s="109"/>
      <c r="Q50" s="109"/>
      <c r="R50" s="109"/>
      <c r="S50" s="109"/>
      <c r="T50" s="109"/>
      <c r="U50" s="109"/>
      <c r="V50" s="109"/>
      <c r="W50" s="109"/>
      <c r="X50" s="109"/>
      <c r="Y50" s="109"/>
      <c r="Z50" s="109"/>
      <c r="AA50" s="109"/>
      <c r="AB50" s="109"/>
      <c r="AC50" s="109"/>
      <c r="AD50" s="109"/>
      <c r="AE50" s="109"/>
      <c r="AF50" s="109"/>
      <c r="AG50" s="109"/>
      <c r="AH50" s="109"/>
      <c r="AI50" s="109"/>
      <c r="AJ50" s="109"/>
      <c r="AK50" s="109"/>
      <c r="AL50" s="109"/>
      <c r="AM50" s="109"/>
      <c r="AN50" s="109"/>
      <c r="AO50" s="109"/>
      <c r="AP50" s="109"/>
      <c r="AQ50" s="109"/>
      <c r="AR50" s="109"/>
      <c r="AS50" s="109"/>
      <c r="AV50" s="82"/>
    </row>
    <row r="51" spans="1:48" s="73" customFormat="1" ht="18" customHeight="1">
      <c r="A51" s="90"/>
      <c r="B51" s="92" t="s">
        <v>101</v>
      </c>
      <c r="C51" s="79"/>
      <c r="D51" s="107"/>
      <c r="E51" s="107"/>
      <c r="F51" s="107"/>
      <c r="G51" s="107"/>
      <c r="H51" s="107"/>
      <c r="I51" s="107"/>
      <c r="J51" s="107"/>
      <c r="K51" s="107"/>
      <c r="L51" s="107"/>
      <c r="M51" s="107"/>
      <c r="N51" s="107"/>
      <c r="O51" s="107"/>
      <c r="P51" s="107"/>
      <c r="Q51" s="107"/>
      <c r="R51" s="107"/>
      <c r="S51" s="107"/>
      <c r="T51" s="107"/>
      <c r="U51" s="107"/>
      <c r="V51" s="107"/>
      <c r="W51" s="107"/>
      <c r="X51" s="107"/>
      <c r="Y51" s="107"/>
      <c r="Z51" s="107"/>
      <c r="AA51" s="107"/>
      <c r="AB51" s="107"/>
      <c r="AC51" s="107"/>
      <c r="AD51" s="107"/>
      <c r="AE51" s="107"/>
      <c r="AF51" s="107"/>
      <c r="AG51" s="107"/>
      <c r="AH51" s="107"/>
      <c r="AI51" s="107"/>
      <c r="AJ51" s="107"/>
      <c r="AK51" s="107"/>
      <c r="AL51" s="107"/>
      <c r="AM51" s="107"/>
      <c r="AN51" s="107"/>
      <c r="AO51" s="107"/>
      <c r="AP51" s="107"/>
      <c r="AQ51" s="107"/>
      <c r="AR51" s="107"/>
      <c r="AS51" s="311">
        <f>+IF(OUT_1!AS50&lt;&gt;"",IF((1+OUT_1_Check!$Q$4)*SUM(OUT_1!D50:AR50)&lt;2*OUT_1!AS50,1,IF((1-OUT_1_Check!$Q$4)*SUM(OUT_1!D50:AR50)&gt;2*OUT_1!AS50,1,0)),IF(SUM(OUT_1!D50:AR50)&lt;&gt;0,1,0))</f>
        <v>0</v>
      </c>
      <c r="AV51" s="82"/>
    </row>
    <row r="52" spans="1:48" s="73" customFormat="1" ht="18" customHeight="1">
      <c r="A52" s="93"/>
      <c r="B52" s="94" t="s">
        <v>102</v>
      </c>
      <c r="C52" s="95"/>
      <c r="D52" s="111"/>
      <c r="E52" s="111"/>
      <c r="F52" s="111"/>
      <c r="G52" s="111"/>
      <c r="H52" s="111"/>
      <c r="I52" s="111"/>
      <c r="J52" s="111"/>
      <c r="K52" s="111"/>
      <c r="L52" s="111"/>
      <c r="M52" s="111"/>
      <c r="N52" s="111"/>
      <c r="O52" s="111"/>
      <c r="P52" s="111"/>
      <c r="Q52" s="111"/>
      <c r="R52" s="111"/>
      <c r="S52" s="111"/>
      <c r="T52" s="111"/>
      <c r="U52" s="111"/>
      <c r="V52" s="111"/>
      <c r="W52" s="111"/>
      <c r="X52" s="111"/>
      <c r="Y52" s="111"/>
      <c r="Z52" s="111"/>
      <c r="AA52" s="111"/>
      <c r="AB52" s="111"/>
      <c r="AC52" s="111"/>
      <c r="AD52" s="111"/>
      <c r="AE52" s="111"/>
      <c r="AF52" s="111"/>
      <c r="AG52" s="111"/>
      <c r="AH52" s="111"/>
      <c r="AI52" s="111"/>
      <c r="AJ52" s="111"/>
      <c r="AK52" s="111"/>
      <c r="AL52" s="111"/>
      <c r="AM52" s="111"/>
      <c r="AN52" s="111"/>
      <c r="AO52" s="111"/>
      <c r="AP52" s="111"/>
      <c r="AQ52" s="111"/>
      <c r="AR52" s="111"/>
      <c r="AS52" s="117">
        <f>+IF(OUT_1!AS51&lt;&gt;"",IF((1+OUT_1_Check!$Q$4)*SUM(OUT_1!D51:AR51)&lt;2*OUT_1!AS51,1,IF((1-OUT_1_Check!$Q$4)*SUM(OUT_1!D51:AR51)&gt;2*OUT_1!AS51,1,0)),IF(SUM(OUT_1!D51:AR51)&lt;&gt;0,1,0))</f>
        <v>0</v>
      </c>
      <c r="AV52" s="82"/>
    </row>
    <row r="53" spans="1:48" s="73" customFormat="1" ht="18" customHeight="1">
      <c r="A53" s="85" t="s">
        <v>82</v>
      </c>
      <c r="B53" s="85"/>
      <c r="C53" s="85"/>
      <c r="AS53" s="96"/>
      <c r="AT53" s="96"/>
      <c r="AV53" s="82"/>
    </row>
    <row r="54" spans="1:48" s="73" customFormat="1" ht="18" customHeight="1">
      <c r="A54" s="85" t="s">
        <v>83</v>
      </c>
      <c r="B54" s="85"/>
      <c r="C54" s="85"/>
      <c r="E54" s="96"/>
      <c r="F54" s="96"/>
      <c r="G54" s="96"/>
      <c r="H54" s="96"/>
      <c r="I54" s="96"/>
      <c r="J54" s="96"/>
      <c r="K54" s="96"/>
      <c r="L54" s="96"/>
      <c r="M54" s="96"/>
      <c r="N54" s="96"/>
      <c r="O54" s="96"/>
      <c r="P54" s="96"/>
      <c r="Q54" s="96"/>
      <c r="R54" s="96"/>
      <c r="S54" s="96"/>
      <c r="T54" s="96"/>
      <c r="U54" s="96"/>
      <c r="V54" s="96"/>
      <c r="W54" s="96"/>
      <c r="X54" s="96"/>
      <c r="Y54" s="96"/>
      <c r="Z54" s="96"/>
      <c r="AA54" s="96"/>
      <c r="AB54" s="96"/>
      <c r="AC54" s="96"/>
      <c r="AD54" s="96"/>
      <c r="AE54" s="96"/>
      <c r="AF54" s="96"/>
      <c r="AG54" s="96"/>
      <c r="AH54" s="96"/>
      <c r="AI54" s="96"/>
      <c r="AJ54" s="96"/>
      <c r="AK54" s="96"/>
      <c r="AL54" s="96"/>
      <c r="AM54" s="96"/>
      <c r="AN54" s="96"/>
      <c r="AO54" s="96"/>
      <c r="AP54" s="96"/>
      <c r="AQ54" s="96"/>
      <c r="AR54" s="96"/>
    </row>
    <row r="55" spans="1:48" s="73" customFormat="1" ht="18" customHeight="1">
      <c r="A55" s="97" t="s">
        <v>92</v>
      </c>
      <c r="B55" s="85"/>
      <c r="C55" s="85"/>
      <c r="E55" s="96"/>
      <c r="F55" s="96"/>
      <c r="G55" s="96"/>
      <c r="H55" s="96"/>
      <c r="I55" s="96"/>
      <c r="J55" s="96"/>
      <c r="K55" s="96"/>
      <c r="L55" s="96"/>
      <c r="M55" s="96"/>
      <c r="N55" s="96"/>
      <c r="O55" s="96"/>
      <c r="P55" s="96"/>
      <c r="Q55" s="96"/>
      <c r="R55" s="96"/>
      <c r="S55" s="96"/>
      <c r="T55" s="96"/>
      <c r="U55" s="96"/>
      <c r="V55" s="96"/>
      <c r="W55" s="96"/>
      <c r="X55" s="96"/>
      <c r="Y55" s="96"/>
      <c r="Z55" s="96"/>
      <c r="AA55" s="96"/>
      <c r="AB55" s="96"/>
      <c r="AC55" s="96"/>
      <c r="AD55" s="96"/>
      <c r="AE55" s="96"/>
      <c r="AF55" s="96"/>
      <c r="AG55" s="96"/>
      <c r="AH55" s="96"/>
      <c r="AI55" s="96"/>
      <c r="AJ55" s="96"/>
      <c r="AK55" s="96"/>
      <c r="AL55" s="96"/>
      <c r="AM55" s="96"/>
      <c r="AN55" s="96"/>
      <c r="AO55" s="96"/>
      <c r="AP55" s="96"/>
      <c r="AQ55" s="96"/>
      <c r="AR55" s="96"/>
    </row>
    <row r="56" spans="1:48" s="73" customFormat="1" ht="18" customHeight="1">
      <c r="A56" s="85" t="s">
        <v>95</v>
      </c>
      <c r="B56" s="85"/>
      <c r="C56" s="85"/>
      <c r="E56" s="96"/>
      <c r="F56" s="96"/>
      <c r="G56" s="96"/>
      <c r="H56" s="96"/>
      <c r="I56" s="96"/>
      <c r="J56" s="96"/>
      <c r="K56" s="96"/>
      <c r="L56" s="96"/>
      <c r="M56" s="96"/>
      <c r="N56" s="96"/>
      <c r="O56" s="96"/>
      <c r="P56" s="96"/>
      <c r="Q56" s="96"/>
      <c r="R56" s="96"/>
      <c r="S56" s="96"/>
      <c r="T56" s="96"/>
      <c r="U56" s="96"/>
      <c r="V56" s="96"/>
      <c r="W56" s="96"/>
      <c r="X56" s="96"/>
      <c r="Y56" s="96"/>
      <c r="Z56" s="96"/>
      <c r="AA56" s="96"/>
      <c r="AB56" s="96"/>
      <c r="AC56" s="96"/>
      <c r="AD56" s="96"/>
      <c r="AE56" s="96"/>
      <c r="AF56" s="96"/>
      <c r="AG56" s="96"/>
      <c r="AH56" s="96"/>
      <c r="AI56" s="96"/>
      <c r="AJ56" s="96"/>
      <c r="AK56" s="96"/>
      <c r="AL56" s="96"/>
      <c r="AM56" s="96"/>
      <c r="AN56" s="96"/>
      <c r="AO56" s="96"/>
      <c r="AP56" s="96"/>
      <c r="AQ56" s="96"/>
      <c r="AR56" s="96"/>
    </row>
    <row r="57" spans="1:48" s="69" customFormat="1" ht="18" customHeight="1">
      <c r="A57" s="98"/>
      <c r="B57" s="98"/>
      <c r="C57" s="98"/>
      <c r="E57" s="99"/>
      <c r="F57" s="99"/>
      <c r="G57" s="99"/>
      <c r="H57" s="99"/>
      <c r="I57" s="99"/>
      <c r="J57" s="99"/>
      <c r="K57" s="99"/>
      <c r="L57" s="99"/>
      <c r="M57" s="99"/>
      <c r="N57" s="99"/>
      <c r="O57" s="99"/>
      <c r="P57" s="99"/>
      <c r="Q57" s="99"/>
      <c r="R57" s="99"/>
      <c r="S57" s="99"/>
      <c r="T57" s="99"/>
      <c r="U57" s="99"/>
      <c r="V57" s="99"/>
      <c r="W57" s="99"/>
      <c r="X57" s="99"/>
      <c r="Y57" s="99"/>
      <c r="Z57" s="99"/>
      <c r="AA57" s="99"/>
    </row>
    <row r="58" spans="1:48" s="69" customFormat="1" ht="18" customHeight="1">
      <c r="A58" s="98"/>
      <c r="B58" s="98"/>
      <c r="C58" s="98"/>
      <c r="E58" s="99"/>
      <c r="F58" s="99"/>
      <c r="G58" s="99"/>
      <c r="H58" s="99"/>
      <c r="I58" s="99"/>
      <c r="J58" s="99"/>
      <c r="K58" s="99"/>
      <c r="L58" s="99"/>
      <c r="M58" s="99"/>
      <c r="N58" s="99"/>
      <c r="O58" s="99"/>
      <c r="P58" s="99"/>
      <c r="Q58" s="99"/>
      <c r="R58" s="99"/>
      <c r="S58" s="99"/>
      <c r="T58" s="99"/>
      <c r="U58" s="99"/>
      <c r="V58" s="99"/>
      <c r="W58" s="99"/>
      <c r="X58" s="99"/>
      <c r="Y58" s="99"/>
      <c r="Z58" s="99"/>
      <c r="AA58" s="99"/>
    </row>
  </sheetData>
  <mergeCells count="8">
    <mergeCell ref="AS12:AS13"/>
    <mergeCell ref="H12:H13"/>
    <mergeCell ref="D12:D13"/>
    <mergeCell ref="E12:E13"/>
    <mergeCell ref="F12:F13"/>
    <mergeCell ref="G12:G13"/>
    <mergeCell ref="I12:I13"/>
    <mergeCell ref="J12:AR12"/>
  </mergeCells>
  <phoneticPr fontId="0" type="noConversion"/>
  <pageMargins left="0.75" right="0.75" top="1" bottom="1" header="0.5" footer="0.5"/>
  <pageSetup paperSize="9" scale="2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indexed="43"/>
    <pageSetUpPr fitToPage="1"/>
  </sheetPr>
  <dimension ref="A1:AX57"/>
  <sheetViews>
    <sheetView zoomScale="60" zoomScaleNormal="75" workbookViewId="0">
      <pane xSplit="3" ySplit="13" topLeftCell="D35" activePane="bottomRight" state="frozen"/>
      <selection pane="topRight" activeCell="D1" sqref="D1"/>
      <selection pane="bottomLeft" activeCell="A14" sqref="A14"/>
      <selection pane="bottomRight" activeCell="Q4" sqref="Q4"/>
    </sheetView>
  </sheetViews>
  <sheetFormatPr defaultRowHeight="12"/>
  <cols>
    <col min="1" max="1" width="2.42578125" style="100" customWidth="1"/>
    <col min="2" max="2" width="9.140625" style="100"/>
    <col min="3" max="3" width="40.5703125" style="100" customWidth="1"/>
    <col min="4" max="4" width="9.7109375" style="100" customWidth="1"/>
    <col min="5" max="44" width="9.140625" style="100"/>
    <col min="45" max="45" width="26.85546875" style="100" customWidth="1"/>
    <col min="46" max="16384" width="9.140625" style="100"/>
  </cols>
  <sheetData>
    <row r="1" spans="1:50" s="56" customFormat="1" ht="18" customHeight="1">
      <c r="A1" s="52" t="s">
        <v>24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5"/>
      <c r="AX1" s="55"/>
    </row>
    <row r="2" spans="1:50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120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  <c r="AH2" s="59"/>
      <c r="AI2" s="59"/>
      <c r="AJ2" s="59"/>
      <c r="AK2" s="59"/>
      <c r="AL2" s="59"/>
      <c r="AM2" s="59"/>
      <c r="AN2" s="59"/>
      <c r="AO2" s="59"/>
      <c r="AP2" s="59"/>
      <c r="AQ2" s="59"/>
      <c r="AR2" s="59"/>
      <c r="AS2" s="59"/>
      <c r="AT2" s="59"/>
      <c r="AU2" s="59"/>
      <c r="AV2" s="59"/>
      <c r="AW2" s="59"/>
      <c r="AX2" s="61"/>
    </row>
    <row r="3" spans="1:50" s="56" customFormat="1" ht="18" customHeight="1" thickBot="1">
      <c r="A3" s="58"/>
      <c r="C3" s="62"/>
      <c r="D3" s="59"/>
      <c r="E3" s="121" t="s">
        <v>0</v>
      </c>
      <c r="F3" s="59"/>
      <c r="G3" s="59"/>
      <c r="H3" s="59"/>
      <c r="I3" s="59"/>
      <c r="J3" s="59"/>
      <c r="K3" s="59"/>
      <c r="L3" s="59"/>
      <c r="M3" s="59"/>
      <c r="N3" s="59"/>
      <c r="O3" s="54"/>
      <c r="P3" s="54"/>
      <c r="Q3" s="54"/>
      <c r="S3" s="54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59"/>
      <c r="AH3" s="59"/>
      <c r="AI3" s="59"/>
      <c r="AJ3" s="59"/>
      <c r="AK3" s="59"/>
      <c r="AL3" s="59"/>
      <c r="AM3" s="59"/>
      <c r="AN3" s="59"/>
      <c r="AO3" s="59"/>
      <c r="AP3" s="59"/>
      <c r="AQ3" s="59"/>
      <c r="AR3" s="59"/>
      <c r="AS3" s="59"/>
      <c r="AT3" s="59"/>
      <c r="AU3" s="59"/>
      <c r="AV3" s="59"/>
      <c r="AW3" s="59"/>
      <c r="AX3" s="63"/>
    </row>
    <row r="4" spans="1:50" s="56" customFormat="1" ht="18" customHeight="1" thickBot="1">
      <c r="A4" s="58"/>
      <c r="C4" s="62"/>
      <c r="D4" s="59"/>
      <c r="E4" s="121" t="s">
        <v>1</v>
      </c>
      <c r="F4" s="59"/>
      <c r="G4" s="59"/>
      <c r="H4" s="59"/>
      <c r="I4" s="59"/>
      <c r="J4" s="59"/>
      <c r="K4" s="59"/>
      <c r="L4" s="59"/>
      <c r="M4" s="59"/>
      <c r="N4" s="59"/>
      <c r="O4" s="54"/>
      <c r="P4" s="101" t="s">
        <v>108</v>
      </c>
      <c r="Q4" s="102">
        <v>5.0000000000000001E-3</v>
      </c>
      <c r="S4" s="54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59"/>
      <c r="AH4" s="59"/>
      <c r="AI4" s="59"/>
      <c r="AJ4" s="59"/>
      <c r="AK4" s="59"/>
      <c r="AL4" s="59"/>
      <c r="AM4" s="59"/>
      <c r="AN4" s="59"/>
      <c r="AO4" s="59"/>
      <c r="AP4" s="59"/>
      <c r="AQ4" s="59"/>
      <c r="AR4" s="59"/>
      <c r="AS4" s="59"/>
      <c r="AT4" s="59"/>
      <c r="AU4" s="59"/>
      <c r="AV4" s="59"/>
      <c r="AW4" s="59"/>
      <c r="AX4" s="63"/>
    </row>
    <row r="5" spans="1:50" s="56" customFormat="1" ht="18" customHeight="1">
      <c r="A5" s="57"/>
      <c r="C5" s="58"/>
      <c r="D5" s="59"/>
      <c r="E5" s="120"/>
      <c r="F5" s="59"/>
      <c r="G5" s="59"/>
      <c r="H5" s="59"/>
      <c r="I5" s="59"/>
      <c r="J5" s="59"/>
      <c r="K5" s="59"/>
      <c r="L5" s="59"/>
      <c r="M5" s="59"/>
      <c r="N5" s="59"/>
      <c r="O5" s="54"/>
      <c r="P5" s="54"/>
      <c r="Q5" s="54"/>
      <c r="S5" s="54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59"/>
      <c r="AH5" s="59"/>
      <c r="AI5" s="59"/>
      <c r="AJ5" s="59"/>
      <c r="AK5" s="59"/>
      <c r="AL5" s="59"/>
      <c r="AM5" s="59"/>
      <c r="AN5" s="59"/>
      <c r="AO5" s="59"/>
      <c r="AP5" s="59"/>
      <c r="AQ5" s="59"/>
      <c r="AR5" s="59"/>
      <c r="AS5" s="59"/>
      <c r="AT5" s="59"/>
      <c r="AU5" s="59"/>
      <c r="AV5" s="59"/>
      <c r="AW5" s="59"/>
      <c r="AX5" s="63"/>
    </row>
    <row r="6" spans="1:50" s="56" customFormat="1" ht="18" customHeight="1">
      <c r="A6" s="62"/>
      <c r="C6" s="62"/>
      <c r="D6" s="59"/>
      <c r="E6" s="121" t="s">
        <v>58</v>
      </c>
      <c r="F6" s="59"/>
      <c r="G6" s="59"/>
      <c r="H6" s="59"/>
      <c r="I6" s="59"/>
      <c r="J6" s="59"/>
      <c r="K6" s="59"/>
      <c r="L6" s="59"/>
      <c r="M6" s="59"/>
      <c r="N6" s="59"/>
      <c r="O6" s="54"/>
      <c r="P6" s="54"/>
      <c r="Q6" s="54"/>
      <c r="S6" s="54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59"/>
      <c r="AI6" s="59"/>
      <c r="AJ6" s="59"/>
      <c r="AK6" s="59"/>
      <c r="AL6" s="59"/>
      <c r="AM6" s="59"/>
      <c r="AN6" s="59"/>
      <c r="AO6" s="59"/>
      <c r="AP6" s="59"/>
      <c r="AQ6" s="59"/>
      <c r="AR6" s="59"/>
      <c r="AS6" s="59"/>
      <c r="AT6" s="59"/>
      <c r="AU6" s="59"/>
      <c r="AV6" s="59"/>
      <c r="AW6" s="59"/>
      <c r="AX6" s="63"/>
    </row>
    <row r="7" spans="1:50" s="56" customFormat="1" ht="18" customHeight="1">
      <c r="A7" s="62"/>
      <c r="C7" s="62"/>
      <c r="D7" s="59"/>
      <c r="E7" s="121" t="s">
        <v>103</v>
      </c>
      <c r="F7" s="59"/>
      <c r="G7" s="59"/>
      <c r="H7" s="59"/>
      <c r="I7" s="59"/>
      <c r="J7" s="59"/>
      <c r="K7" s="59"/>
      <c r="L7" s="59"/>
      <c r="M7" s="59"/>
      <c r="N7" s="59"/>
      <c r="O7" s="54"/>
      <c r="P7" s="54"/>
      <c r="Q7" s="54"/>
      <c r="S7" s="54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59"/>
      <c r="AH7" s="59"/>
      <c r="AI7" s="59"/>
      <c r="AJ7" s="59"/>
      <c r="AK7" s="59"/>
      <c r="AL7" s="59"/>
      <c r="AM7" s="59"/>
      <c r="AN7" s="59"/>
      <c r="AO7" s="59"/>
      <c r="AP7" s="59"/>
      <c r="AQ7" s="59"/>
      <c r="AR7" s="59"/>
      <c r="AS7" s="59"/>
      <c r="AT7" s="59"/>
      <c r="AU7" s="59"/>
      <c r="AV7" s="59"/>
      <c r="AW7" s="59"/>
      <c r="AX7" s="63"/>
    </row>
    <row r="8" spans="1:50" s="56" customFormat="1" ht="18" customHeight="1">
      <c r="A8" s="62"/>
      <c r="C8" s="64"/>
      <c r="D8" s="59"/>
      <c r="E8" s="122" t="s">
        <v>2</v>
      </c>
      <c r="F8" s="59"/>
      <c r="G8" s="59"/>
      <c r="H8" s="59"/>
      <c r="I8" s="59"/>
      <c r="J8" s="59"/>
      <c r="K8" s="59"/>
      <c r="L8" s="59"/>
      <c r="M8" s="59"/>
      <c r="N8" s="59"/>
      <c r="O8" s="54"/>
      <c r="P8" s="54"/>
      <c r="Q8" s="54"/>
      <c r="S8" s="54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59"/>
      <c r="AH8" s="59"/>
      <c r="AI8" s="59"/>
      <c r="AJ8" s="59"/>
      <c r="AK8" s="59"/>
      <c r="AL8" s="59"/>
      <c r="AM8" s="59"/>
      <c r="AN8" s="59"/>
      <c r="AO8" s="54"/>
      <c r="AP8" s="59"/>
      <c r="AQ8" s="59"/>
      <c r="AR8" s="54"/>
      <c r="AS8" s="59"/>
      <c r="AT8" s="59"/>
      <c r="AU8" s="59"/>
      <c r="AV8" s="59"/>
      <c r="AW8" s="59"/>
      <c r="AX8" s="63"/>
    </row>
    <row r="9" spans="1:50" s="56" customFormat="1" ht="18" customHeight="1">
      <c r="A9" s="62"/>
      <c r="C9" s="64"/>
      <c r="D9" s="59"/>
      <c r="E9" s="122"/>
      <c r="F9" s="59"/>
      <c r="G9" s="59"/>
      <c r="H9" s="59"/>
      <c r="I9" s="59"/>
      <c r="J9" s="59"/>
      <c r="K9" s="59"/>
      <c r="L9" s="59"/>
      <c r="M9" s="59"/>
      <c r="N9" s="59"/>
      <c r="O9" s="54"/>
      <c r="P9" s="54"/>
      <c r="Q9" s="54"/>
      <c r="S9" s="54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59"/>
      <c r="AH9" s="59"/>
      <c r="AI9" s="59"/>
      <c r="AJ9" s="59"/>
      <c r="AK9" s="59"/>
      <c r="AL9" s="59"/>
      <c r="AM9" s="59"/>
      <c r="AN9" s="59"/>
      <c r="AO9" s="54"/>
      <c r="AP9" s="59"/>
      <c r="AQ9" s="59"/>
      <c r="AR9" s="59"/>
      <c r="AU9" s="59"/>
      <c r="AV9" s="59"/>
      <c r="AW9" s="59"/>
      <c r="AX9" s="63"/>
    </row>
    <row r="10" spans="1:50" s="56" customFormat="1" ht="18" customHeight="1">
      <c r="A10" s="62"/>
      <c r="C10" s="64"/>
      <c r="D10" s="59"/>
      <c r="E10" s="122"/>
      <c r="F10" s="59"/>
      <c r="G10" s="59"/>
      <c r="H10" s="59"/>
      <c r="I10" s="59"/>
      <c r="J10" s="59"/>
      <c r="K10" s="59"/>
      <c r="L10" s="59"/>
      <c r="M10" s="59"/>
      <c r="N10" s="59"/>
      <c r="O10" s="54"/>
      <c r="P10" s="54"/>
      <c r="Q10" s="54"/>
      <c r="S10" s="54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59"/>
      <c r="AN10" s="59"/>
      <c r="AO10" s="59"/>
      <c r="AP10" s="59"/>
      <c r="AQ10" s="59"/>
      <c r="AR10" s="59"/>
      <c r="AS10" s="59"/>
      <c r="AT10" s="59"/>
      <c r="AU10" s="59"/>
      <c r="AV10" s="59"/>
      <c r="AW10" s="59"/>
      <c r="AX10" s="63"/>
    </row>
    <row r="11" spans="1:50" s="73" customFormat="1" ht="18" customHeight="1">
      <c r="A11" s="123"/>
      <c r="B11" s="124"/>
      <c r="C11" s="124"/>
      <c r="D11" s="125"/>
      <c r="E11" s="125"/>
      <c r="F11" s="125"/>
      <c r="G11" s="125"/>
      <c r="H11" s="125"/>
      <c r="I11" s="125"/>
      <c r="J11" s="68"/>
      <c r="K11" s="68"/>
      <c r="L11" s="68"/>
      <c r="M11" s="68"/>
      <c r="N11" s="68"/>
      <c r="O11" s="68"/>
      <c r="P11" s="68"/>
      <c r="Q11" s="68"/>
      <c r="R11" s="126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125"/>
      <c r="AU11" s="125"/>
      <c r="AV11" s="125"/>
      <c r="AW11" s="125"/>
      <c r="AX11" s="82"/>
    </row>
    <row r="12" spans="1:50" s="73" customFormat="1" ht="18" customHeight="1">
      <c r="A12" s="70"/>
      <c r="B12" s="71"/>
      <c r="C12" s="71"/>
      <c r="D12" s="127"/>
      <c r="E12" s="127"/>
      <c r="F12" s="127"/>
      <c r="G12" s="127"/>
      <c r="H12" s="127"/>
      <c r="I12" s="310"/>
      <c r="J12" s="468" t="s">
        <v>84</v>
      </c>
      <c r="K12" s="469"/>
      <c r="L12" s="469"/>
      <c r="M12" s="469"/>
      <c r="N12" s="469"/>
      <c r="O12" s="469"/>
      <c r="P12" s="469"/>
      <c r="Q12" s="469"/>
      <c r="R12" s="469"/>
      <c r="S12" s="469"/>
      <c r="T12" s="469"/>
      <c r="U12" s="469"/>
      <c r="V12" s="469"/>
      <c r="W12" s="469"/>
      <c r="X12" s="469"/>
      <c r="Y12" s="469"/>
      <c r="Z12" s="469"/>
      <c r="AA12" s="469"/>
      <c r="AB12" s="469"/>
      <c r="AC12" s="469"/>
      <c r="AD12" s="469"/>
      <c r="AE12" s="469"/>
      <c r="AF12" s="469"/>
      <c r="AG12" s="469"/>
      <c r="AH12" s="469"/>
      <c r="AI12" s="469"/>
      <c r="AJ12" s="469"/>
      <c r="AK12" s="469"/>
      <c r="AL12" s="469"/>
      <c r="AM12" s="469"/>
      <c r="AN12" s="469"/>
      <c r="AO12" s="469"/>
      <c r="AP12" s="469"/>
      <c r="AQ12" s="469"/>
      <c r="AR12" s="469"/>
      <c r="AS12" s="470"/>
      <c r="AT12" s="127" t="s">
        <v>9</v>
      </c>
    </row>
    <row r="13" spans="1:50" s="73" customFormat="1" ht="27.95" customHeight="1">
      <c r="A13" s="74"/>
      <c r="B13" s="75" t="s">
        <v>3</v>
      </c>
      <c r="C13" s="128"/>
      <c r="D13" s="129" t="s">
        <v>4</v>
      </c>
      <c r="E13" s="129" t="s">
        <v>52</v>
      </c>
      <c r="F13" s="129" t="s">
        <v>5</v>
      </c>
      <c r="G13" s="129" t="s">
        <v>6</v>
      </c>
      <c r="H13" s="129" t="s">
        <v>7</v>
      </c>
      <c r="I13" s="129" t="s">
        <v>152</v>
      </c>
      <c r="J13" s="77" t="s">
        <v>109</v>
      </c>
      <c r="K13" s="77" t="s">
        <v>150</v>
      </c>
      <c r="L13" s="77" t="s">
        <v>110</v>
      </c>
      <c r="M13" s="77" t="s">
        <v>61</v>
      </c>
      <c r="N13" s="77" t="s">
        <v>111</v>
      </c>
      <c r="O13" s="77" t="s">
        <v>74</v>
      </c>
      <c r="P13" s="77" t="s">
        <v>112</v>
      </c>
      <c r="Q13" s="77" t="s">
        <v>62</v>
      </c>
      <c r="R13" s="77" t="s">
        <v>60</v>
      </c>
      <c r="S13" s="77" t="s">
        <v>113</v>
      </c>
      <c r="T13" s="77" t="s">
        <v>63</v>
      </c>
      <c r="U13" s="77" t="s">
        <v>64</v>
      </c>
      <c r="V13" s="77" t="s">
        <v>75</v>
      </c>
      <c r="W13" s="77" t="s">
        <v>114</v>
      </c>
      <c r="X13" s="77" t="s">
        <v>76</v>
      </c>
      <c r="Y13" s="77" t="s">
        <v>65</v>
      </c>
      <c r="Z13" s="77" t="s">
        <v>115</v>
      </c>
      <c r="AA13" s="77" t="s">
        <v>116</v>
      </c>
      <c r="AB13" s="77" t="s">
        <v>66</v>
      </c>
      <c r="AC13" s="77" t="s">
        <v>117</v>
      </c>
      <c r="AD13" s="77" t="s">
        <v>80</v>
      </c>
      <c r="AE13" s="77" t="s">
        <v>77</v>
      </c>
      <c r="AF13" s="77" t="s">
        <v>118</v>
      </c>
      <c r="AG13" s="77" t="s">
        <v>67</v>
      </c>
      <c r="AH13" s="77" t="s">
        <v>68</v>
      </c>
      <c r="AI13" s="77" t="s">
        <v>151</v>
      </c>
      <c r="AJ13" s="77" t="s">
        <v>69</v>
      </c>
      <c r="AK13" s="77" t="s">
        <v>119</v>
      </c>
      <c r="AL13" s="77" t="s">
        <v>81</v>
      </c>
      <c r="AM13" s="77" t="s">
        <v>120</v>
      </c>
      <c r="AN13" s="77" t="s">
        <v>121</v>
      </c>
      <c r="AO13" s="77" t="s">
        <v>70</v>
      </c>
      <c r="AP13" s="77" t="s">
        <v>71</v>
      </c>
      <c r="AQ13" s="77" t="s">
        <v>72</v>
      </c>
      <c r="AR13" s="77" t="s">
        <v>73</v>
      </c>
      <c r="AS13" s="77" t="s">
        <v>122</v>
      </c>
      <c r="AT13" s="129" t="s">
        <v>8</v>
      </c>
    </row>
    <row r="14" spans="1:50" s="73" customFormat="1" ht="18" customHeight="1">
      <c r="A14" s="78"/>
      <c r="B14" s="79" t="s">
        <v>15</v>
      </c>
      <c r="C14" s="80"/>
      <c r="D14" s="81"/>
      <c r="E14" s="81" t="s">
        <v>9</v>
      </c>
      <c r="F14" s="81"/>
      <c r="G14" s="81"/>
      <c r="H14" s="81"/>
      <c r="I14" s="81"/>
      <c r="J14" s="130"/>
      <c r="K14" s="130"/>
      <c r="L14" s="130"/>
      <c r="M14" s="130"/>
      <c r="N14" s="130"/>
      <c r="O14" s="130"/>
      <c r="P14" s="130"/>
      <c r="Q14" s="130"/>
      <c r="R14" s="130"/>
      <c r="S14" s="130"/>
      <c r="T14" s="130"/>
      <c r="U14" s="130"/>
      <c r="V14" s="130"/>
      <c r="W14" s="130"/>
      <c r="X14" s="130"/>
      <c r="Y14" s="130"/>
      <c r="Z14" s="130"/>
      <c r="AA14" s="130"/>
      <c r="AB14" s="130"/>
      <c r="AC14" s="130"/>
      <c r="AD14" s="130"/>
      <c r="AE14" s="130"/>
      <c r="AF14" s="130"/>
      <c r="AG14" s="130"/>
      <c r="AH14" s="130"/>
      <c r="AI14" s="130"/>
      <c r="AJ14" s="130"/>
      <c r="AK14" s="130"/>
      <c r="AL14" s="130"/>
      <c r="AM14" s="130"/>
      <c r="AN14" s="130"/>
      <c r="AO14" s="130"/>
      <c r="AP14" s="130"/>
      <c r="AQ14" s="130"/>
      <c r="AR14" s="130"/>
      <c r="AS14" s="130"/>
      <c r="AT14" s="130"/>
      <c r="AU14" s="136"/>
    </row>
    <row r="15" spans="1:50" s="73" customFormat="1" ht="18" customHeight="1">
      <c r="A15" s="78"/>
      <c r="B15" s="79" t="s">
        <v>16</v>
      </c>
      <c r="C15" s="80"/>
      <c r="D15" s="135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T15" s="81"/>
    </row>
    <row r="16" spans="1:50" s="73" customFormat="1" ht="18" customHeight="1">
      <c r="A16" s="83"/>
      <c r="B16" s="84" t="s">
        <v>105</v>
      </c>
      <c r="C16" s="85"/>
      <c r="D16" s="135"/>
      <c r="E16" s="135"/>
      <c r="F16" s="135"/>
      <c r="G16" s="135"/>
      <c r="H16" s="135"/>
      <c r="I16" s="135"/>
      <c r="J16" s="135"/>
      <c r="K16" s="135"/>
      <c r="L16" s="135"/>
      <c r="M16" s="135"/>
      <c r="N16" s="135"/>
      <c r="O16" s="135"/>
      <c r="P16" s="135"/>
      <c r="Q16" s="135"/>
      <c r="R16" s="135"/>
      <c r="S16" s="135"/>
      <c r="T16" s="135"/>
      <c r="U16" s="135"/>
      <c r="V16" s="135"/>
      <c r="W16" s="135"/>
      <c r="X16" s="135"/>
      <c r="Y16" s="135"/>
      <c r="Z16" s="135"/>
      <c r="AA16" s="135"/>
      <c r="AB16" s="135"/>
      <c r="AC16" s="135"/>
      <c r="AD16" s="135"/>
      <c r="AE16" s="135"/>
      <c r="AF16" s="135"/>
      <c r="AG16" s="135"/>
      <c r="AH16" s="135"/>
      <c r="AI16" s="135"/>
      <c r="AJ16" s="135"/>
      <c r="AK16" s="135"/>
      <c r="AL16" s="135"/>
      <c r="AM16" s="135"/>
      <c r="AN16" s="135"/>
      <c r="AO16" s="135"/>
      <c r="AP16" s="135"/>
      <c r="AQ16" s="135"/>
      <c r="AR16" s="135"/>
      <c r="AT16" s="116" t="e">
        <f>+IF(#REF!&lt;&gt;"",IF((1+OUT_2_Check!$Q$4)*SUM(#REF!)&lt;#REF!,1,IF((1-OUT_2_Check!$Q$4)*SUM(#REF!)&gt;#REF!,1,0)),IF(SUM(#REF!)&lt;&gt;0,1,0))</f>
        <v>#REF!</v>
      </c>
    </row>
    <row r="17" spans="1:46" s="73" customFormat="1" ht="18" customHeight="1">
      <c r="A17" s="86"/>
      <c r="B17" s="84" t="s">
        <v>106</v>
      </c>
      <c r="C17" s="85"/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  <c r="AS17" s="107"/>
      <c r="AT17" s="116" t="e">
        <f>+IF(#REF!&lt;&gt;"",IF((1+OUT_2_Check!$Q$4)*SUM(#REF!)&lt;#REF!,1,IF((1-OUT_2_Check!$Q$4)*SUM(#REF!)&gt;#REF!,1,0)),IF(SUM(#REF!)&lt;&gt;0,1,0))</f>
        <v>#REF!</v>
      </c>
    </row>
    <row r="18" spans="1:46" s="73" customFormat="1" ht="18" customHeight="1">
      <c r="A18" s="86"/>
      <c r="B18" s="84" t="s">
        <v>107</v>
      </c>
      <c r="C18" s="85"/>
      <c r="D18" s="107"/>
      <c r="E18" s="180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7"/>
      <c r="AK18" s="107"/>
      <c r="AL18" s="107"/>
      <c r="AM18" s="107"/>
      <c r="AN18" s="107"/>
      <c r="AO18" s="107"/>
      <c r="AP18" s="107"/>
      <c r="AQ18" s="107"/>
      <c r="AR18" s="107"/>
      <c r="AS18" s="107"/>
      <c r="AT18" s="116" t="e">
        <f>+IF(#REF!&lt;&gt;"",IF((1+OUT_2_Check!$Q$4)*SUM(#REF!)&lt;#REF!,1,IF((1-OUT_2_Check!$Q$4)*SUM(#REF!)&gt;#REF!,1,0)),IF(SUM(#REF!)&lt;&gt;0,1,0))</f>
        <v>#REF!</v>
      </c>
    </row>
    <row r="19" spans="1:46" s="73" customFormat="1" ht="18" customHeight="1">
      <c r="A19" s="86"/>
      <c r="B19" s="85" t="s">
        <v>10</v>
      </c>
      <c r="C19" s="85"/>
      <c r="D19" s="103" t="e">
        <f>+IF(#REF!&lt;&gt;"", IF((1+OUT_2_Check!$Q$4)*SUM(#REF!)&lt;#REF!,1,IF((1-OUT_2_Check!$Q$4)*SUM(#REF!)&gt;#REF!,1,0)),IF(SUM(#REF!)&lt;&gt;0,1,0))</f>
        <v>#REF!</v>
      </c>
      <c r="E19" s="103" t="e">
        <f>+IF(#REF!&lt;&gt;"", IF((1+OUT_2_Check!$Q$4)*SUM(#REF!)&lt;#REF!,1,IF((1-OUT_2_Check!$Q$4)*SUM(#REF!)&gt;#REF!,1,0)),IF(SUM(#REF!)&lt;&gt;0,1,0))</f>
        <v>#REF!</v>
      </c>
      <c r="F19" s="103" t="e">
        <f>+IF(#REF!&lt;&gt;"", IF((1+OUT_2_Check!$Q$4)*SUM(#REF!)&lt;#REF!,1,IF((1-OUT_2_Check!$Q$4)*SUM(#REF!)&gt;#REF!,1,0)),IF(SUM(#REF!)&lt;&gt;0,1,0))</f>
        <v>#REF!</v>
      </c>
      <c r="G19" s="103" t="e">
        <f>+IF(#REF!&lt;&gt;"", IF((1+OUT_2_Check!$Q$4)*SUM(#REF!)&lt;#REF!,1,IF((1-OUT_2_Check!$Q$4)*SUM(#REF!)&gt;#REF!,1,0)),IF(SUM(#REF!)&lt;&gt;0,1,0))</f>
        <v>#REF!</v>
      </c>
      <c r="H19" s="103" t="e">
        <f>+IF(#REF!&lt;&gt;"", IF((1+OUT_2_Check!$Q$4)*SUM(#REF!)&lt;#REF!,1,IF((1-OUT_2_Check!$Q$4)*SUM(#REF!)&gt;#REF!,1,0)),IF(SUM(#REF!)&lt;&gt;0,1,0))</f>
        <v>#REF!</v>
      </c>
      <c r="I19" s="103" t="e">
        <f>+IF(#REF!&lt;&gt;"", IF((1+OUT_2_Check!$Q$4)*SUM(#REF!)&lt;#REF!,1,IF((1-OUT_2_Check!$Q$4)*SUM(#REF!)&gt;#REF!,1,0)),IF(SUM(#REF!)&lt;&gt;0,1,0))</f>
        <v>#REF!</v>
      </c>
      <c r="J19" s="103" t="e">
        <f>+IF(#REF!&lt;&gt;"", IF((1+OUT_2_Check!$Q$4)*SUM(#REF!)&lt;#REF!,1,IF((1-OUT_2_Check!$Q$4)*SUM(#REF!)&gt;#REF!,1,0)),IF(SUM(#REF!)&lt;&gt;0,1,0))</f>
        <v>#REF!</v>
      </c>
      <c r="K19" s="103" t="e">
        <f>+IF(#REF!&lt;&gt;"", IF((1+OUT_2_Check!$Q$4)*SUM(#REF!)&lt;#REF!,1,IF((1-OUT_2_Check!$Q$4)*SUM(#REF!)&gt;#REF!,1,0)),IF(SUM(#REF!)&lt;&gt;0,1,0))</f>
        <v>#REF!</v>
      </c>
      <c r="L19" s="103" t="e">
        <f>+IF(#REF!&lt;&gt;"", IF((1+OUT_2_Check!$Q$4)*SUM(#REF!)&lt;#REF!,1,IF((1-OUT_2_Check!$Q$4)*SUM(#REF!)&gt;#REF!,1,0)),IF(SUM(#REF!)&lt;&gt;0,1,0))</f>
        <v>#REF!</v>
      </c>
      <c r="M19" s="103" t="e">
        <f>+IF(#REF!&lt;&gt;"", IF((1+OUT_2_Check!$Q$4)*SUM(#REF!)&lt;#REF!,1,IF((1-OUT_2_Check!$Q$4)*SUM(#REF!)&gt;#REF!,1,0)),IF(SUM(#REF!)&lt;&gt;0,1,0))</f>
        <v>#REF!</v>
      </c>
      <c r="N19" s="103" t="e">
        <f>+IF(#REF!&lt;&gt;"", IF((1+OUT_2_Check!$Q$4)*SUM(#REF!)&lt;#REF!,1,IF((1-OUT_2_Check!$Q$4)*SUM(#REF!)&gt;#REF!,1,0)),IF(SUM(#REF!)&lt;&gt;0,1,0))</f>
        <v>#REF!</v>
      </c>
      <c r="O19" s="103" t="e">
        <f>+IF(#REF!&lt;&gt;"", IF((1+OUT_2_Check!$Q$4)*SUM(#REF!)&lt;#REF!,1,IF((1-OUT_2_Check!$Q$4)*SUM(#REF!)&gt;#REF!,1,0)),IF(SUM(#REF!)&lt;&gt;0,1,0))</f>
        <v>#REF!</v>
      </c>
      <c r="P19" s="103" t="e">
        <f>+IF(#REF!&lt;&gt;"", IF((1+OUT_2_Check!$Q$4)*SUM(#REF!)&lt;#REF!,1,IF((1-OUT_2_Check!$Q$4)*SUM(#REF!)&gt;#REF!,1,0)),IF(SUM(#REF!)&lt;&gt;0,1,0))</f>
        <v>#REF!</v>
      </c>
      <c r="Q19" s="103" t="e">
        <f>+IF(#REF!&lt;&gt;"", IF((1+OUT_2_Check!$Q$4)*SUM(#REF!)&lt;#REF!,1,IF((1-OUT_2_Check!$Q$4)*SUM(#REF!)&gt;#REF!,1,0)),IF(SUM(#REF!)&lt;&gt;0,1,0))</f>
        <v>#REF!</v>
      </c>
      <c r="R19" s="103" t="e">
        <f>+IF(#REF!&lt;&gt;"", IF((1+OUT_2_Check!$Q$4)*SUM(#REF!)&lt;#REF!,1,IF((1-OUT_2_Check!$Q$4)*SUM(#REF!)&gt;#REF!,1,0)),IF(SUM(#REF!)&lt;&gt;0,1,0))</f>
        <v>#REF!</v>
      </c>
      <c r="S19" s="103" t="e">
        <f>+IF(#REF!&lt;&gt;"", IF((1+OUT_2_Check!$Q$4)*SUM(#REF!)&lt;#REF!,1,IF((1-OUT_2_Check!$Q$4)*SUM(#REF!)&gt;#REF!,1,0)),IF(SUM(#REF!)&lt;&gt;0,1,0))</f>
        <v>#REF!</v>
      </c>
      <c r="T19" s="103" t="e">
        <f>+IF(#REF!&lt;&gt;"", IF((1+OUT_2_Check!$Q$4)*SUM(#REF!)&lt;#REF!,1,IF((1-OUT_2_Check!$Q$4)*SUM(#REF!)&gt;#REF!,1,0)),IF(SUM(#REF!)&lt;&gt;0,1,0))</f>
        <v>#REF!</v>
      </c>
      <c r="U19" s="103" t="e">
        <f>+IF(#REF!&lt;&gt;"", IF((1+OUT_2_Check!$Q$4)*SUM(#REF!)&lt;#REF!,1,IF((1-OUT_2_Check!$Q$4)*SUM(#REF!)&gt;#REF!,1,0)),IF(SUM(#REF!)&lt;&gt;0,1,0))</f>
        <v>#REF!</v>
      </c>
      <c r="V19" s="103" t="e">
        <f>+IF(#REF!&lt;&gt;"", IF((1+OUT_2_Check!$Q$4)*SUM(#REF!)&lt;#REF!,1,IF((1-OUT_2_Check!$Q$4)*SUM(#REF!)&gt;#REF!,1,0)),IF(SUM(#REF!)&lt;&gt;0,1,0))</f>
        <v>#REF!</v>
      </c>
      <c r="W19" s="103" t="e">
        <f>+IF(#REF!&lt;&gt;"", IF((1+OUT_2_Check!$Q$4)*SUM(#REF!)&lt;#REF!,1,IF((1-OUT_2_Check!$Q$4)*SUM(#REF!)&gt;#REF!,1,0)),IF(SUM(#REF!)&lt;&gt;0,1,0))</f>
        <v>#REF!</v>
      </c>
      <c r="X19" s="103" t="e">
        <f>+IF(#REF!&lt;&gt;"", IF((1+OUT_2_Check!$Q$4)*SUM(#REF!)&lt;#REF!,1,IF((1-OUT_2_Check!$Q$4)*SUM(#REF!)&gt;#REF!,1,0)),IF(SUM(#REF!)&lt;&gt;0,1,0))</f>
        <v>#REF!</v>
      </c>
      <c r="Y19" s="103" t="e">
        <f>+IF(#REF!&lt;&gt;"", IF((1+OUT_2_Check!$Q$4)*SUM(#REF!)&lt;#REF!,1,IF((1-OUT_2_Check!$Q$4)*SUM(#REF!)&gt;#REF!,1,0)),IF(SUM(#REF!)&lt;&gt;0,1,0))</f>
        <v>#REF!</v>
      </c>
      <c r="Z19" s="103" t="e">
        <f>+IF(#REF!&lt;&gt;"", IF((1+OUT_2_Check!$Q$4)*SUM(#REF!)&lt;#REF!,1,IF((1-OUT_2_Check!$Q$4)*SUM(#REF!)&gt;#REF!,1,0)),IF(SUM(#REF!)&lt;&gt;0,1,0))</f>
        <v>#REF!</v>
      </c>
      <c r="AA19" s="103" t="e">
        <f>+IF(#REF!&lt;&gt;"", IF((1+OUT_2_Check!$Q$4)*SUM(#REF!)&lt;#REF!,1,IF((1-OUT_2_Check!$Q$4)*SUM(#REF!)&gt;#REF!,1,0)),IF(SUM(#REF!)&lt;&gt;0,1,0))</f>
        <v>#REF!</v>
      </c>
      <c r="AB19" s="103" t="e">
        <f>+IF(#REF!&lt;&gt;"", IF((1+OUT_2_Check!$Q$4)*SUM(#REF!)&lt;#REF!,1,IF((1-OUT_2_Check!$Q$4)*SUM(#REF!)&gt;#REF!,1,0)),IF(SUM(#REF!)&lt;&gt;0,1,0))</f>
        <v>#REF!</v>
      </c>
      <c r="AC19" s="103" t="e">
        <f>+IF(#REF!&lt;&gt;"", IF((1+OUT_2_Check!$Q$4)*SUM(#REF!)&lt;#REF!,1,IF((1-OUT_2_Check!$Q$4)*SUM(#REF!)&gt;#REF!,1,0)),IF(SUM(#REF!)&lt;&gt;0,1,0))</f>
        <v>#REF!</v>
      </c>
      <c r="AD19" s="103" t="e">
        <f>+IF(#REF!&lt;&gt;"", IF((1+OUT_2_Check!$Q$4)*SUM(#REF!)&lt;#REF!,1,IF((1-OUT_2_Check!$Q$4)*SUM(#REF!)&gt;#REF!,1,0)),IF(SUM(#REF!)&lt;&gt;0,1,0))</f>
        <v>#REF!</v>
      </c>
      <c r="AE19" s="103" t="e">
        <f>+IF(#REF!&lt;&gt;"", IF((1+OUT_2_Check!$Q$4)*SUM(#REF!)&lt;#REF!,1,IF((1-OUT_2_Check!$Q$4)*SUM(#REF!)&gt;#REF!,1,0)),IF(SUM(#REF!)&lt;&gt;0,1,0))</f>
        <v>#REF!</v>
      </c>
      <c r="AF19" s="103" t="e">
        <f>+IF(#REF!&lt;&gt;"", IF((1+OUT_2_Check!$Q$4)*SUM(#REF!)&lt;#REF!,1,IF((1-OUT_2_Check!$Q$4)*SUM(#REF!)&gt;#REF!,1,0)),IF(SUM(#REF!)&lt;&gt;0,1,0))</f>
        <v>#REF!</v>
      </c>
      <c r="AG19" s="103" t="e">
        <f>+IF(#REF!&lt;&gt;"", IF((1+OUT_2_Check!$Q$4)*SUM(#REF!)&lt;#REF!,1,IF((1-OUT_2_Check!$Q$4)*SUM(#REF!)&gt;#REF!,1,0)),IF(SUM(#REF!)&lt;&gt;0,1,0))</f>
        <v>#REF!</v>
      </c>
      <c r="AH19" s="103" t="e">
        <f>+IF(#REF!&lt;&gt;"", IF((1+OUT_2_Check!$Q$4)*SUM(#REF!)&lt;#REF!,1,IF((1-OUT_2_Check!$Q$4)*SUM(#REF!)&gt;#REF!,1,0)),IF(SUM(#REF!)&lt;&gt;0,1,0))</f>
        <v>#REF!</v>
      </c>
      <c r="AI19" s="103" t="e">
        <f>+IF(#REF!&lt;&gt;"", IF((1+OUT_2_Check!$Q$4)*SUM(#REF!)&lt;#REF!,1,IF((1-OUT_2_Check!$Q$4)*SUM(#REF!)&gt;#REF!,1,0)),IF(SUM(#REF!)&lt;&gt;0,1,0))</f>
        <v>#REF!</v>
      </c>
      <c r="AJ19" s="103" t="e">
        <f>+IF(#REF!&lt;&gt;"", IF((1+OUT_2_Check!$Q$4)*SUM(#REF!)&lt;#REF!,1,IF((1-OUT_2_Check!$Q$4)*SUM(#REF!)&gt;#REF!,1,0)),IF(SUM(#REF!)&lt;&gt;0,1,0))</f>
        <v>#REF!</v>
      </c>
      <c r="AK19" s="103" t="e">
        <f>+IF(#REF!&lt;&gt;"", IF((1+OUT_2_Check!$Q$4)*SUM(#REF!)&lt;#REF!,1,IF((1-OUT_2_Check!$Q$4)*SUM(#REF!)&gt;#REF!,1,0)),IF(SUM(#REF!)&lt;&gt;0,1,0))</f>
        <v>#REF!</v>
      </c>
      <c r="AL19" s="103" t="e">
        <f>+IF(#REF!&lt;&gt;"", IF((1+OUT_2_Check!$Q$4)*SUM(#REF!)&lt;#REF!,1,IF((1-OUT_2_Check!$Q$4)*SUM(#REF!)&gt;#REF!,1,0)),IF(SUM(#REF!)&lt;&gt;0,1,0))</f>
        <v>#REF!</v>
      </c>
      <c r="AM19" s="103" t="e">
        <f>+IF(#REF!&lt;&gt;"", IF((1+OUT_2_Check!$Q$4)*SUM(#REF!)&lt;#REF!,1,IF((1-OUT_2_Check!$Q$4)*SUM(#REF!)&gt;#REF!,1,0)),IF(SUM(#REF!)&lt;&gt;0,1,0))</f>
        <v>#REF!</v>
      </c>
      <c r="AN19" s="103" t="e">
        <f>+IF(#REF!&lt;&gt;"", IF((1+OUT_2_Check!$Q$4)*SUM(#REF!)&lt;#REF!,1,IF((1-OUT_2_Check!$Q$4)*SUM(#REF!)&gt;#REF!,1,0)),IF(SUM(#REF!)&lt;&gt;0,1,0))</f>
        <v>#REF!</v>
      </c>
      <c r="AO19" s="103" t="e">
        <f>+IF(#REF!&lt;&gt;"", IF((1+OUT_2_Check!$Q$4)*SUM(#REF!)&lt;#REF!,1,IF((1-OUT_2_Check!$Q$4)*SUM(#REF!)&gt;#REF!,1,0)),IF(SUM(#REF!)&lt;&gt;0,1,0))</f>
        <v>#REF!</v>
      </c>
      <c r="AP19" s="103" t="e">
        <f>+IF(#REF!&lt;&gt;"", IF((1+OUT_2_Check!$Q$4)*SUM(#REF!)&lt;#REF!,1,IF((1-OUT_2_Check!$Q$4)*SUM(#REF!)&gt;#REF!,1,0)),IF(SUM(#REF!)&lt;&gt;0,1,0))</f>
        <v>#REF!</v>
      </c>
      <c r="AQ19" s="103" t="e">
        <f>+IF(#REF!&lt;&gt;"", IF((1+OUT_2_Check!$Q$4)*SUM(#REF!)&lt;#REF!,1,IF((1-OUT_2_Check!$Q$4)*SUM(#REF!)&gt;#REF!,1,0)),IF(SUM(#REF!)&lt;&gt;0,1,0))</f>
        <v>#REF!</v>
      </c>
      <c r="AR19" s="103" t="e">
        <f>+IF(#REF!&lt;&gt;"", IF((1+OUT_2_Check!$Q$4)*SUM(#REF!)&lt;#REF!,1,IF((1-OUT_2_Check!$Q$4)*SUM(#REF!)&gt;#REF!,1,0)),IF(SUM(#REF!)&lt;&gt;0,1,0))</f>
        <v>#REF!</v>
      </c>
      <c r="AS19" s="103" t="e">
        <f>+IF(#REF!&lt;&gt;"", IF((1+OUT_2_Check!$Q$4)*SUM(#REF!)&lt;#REF!,1,IF((1-OUT_2_Check!$Q$4)*SUM(#REF!)&gt;#REF!,1,0)),IF(SUM(#REF!)&lt;&gt;0,1,0))</f>
        <v>#REF!</v>
      </c>
      <c r="AT19" s="116" t="e">
        <f>+IF(#REF!&lt;&gt;"",IF((1+OUT_2_Check!$Q$4)*SUM(#REF!)&lt;#REF!,1,IF((1-OUT_2_Check!$Q$4)*SUM(#REF!)&gt;#REF!,1,0)),IF(SUM(#REF!)&lt;&gt;0,1,0))</f>
        <v>#REF!</v>
      </c>
    </row>
    <row r="20" spans="1:46" s="73" customFormat="1" ht="18" customHeight="1">
      <c r="A20" s="86"/>
      <c r="B20" s="88"/>
      <c r="C20" s="88"/>
      <c r="D20" s="109"/>
      <c r="E20" s="109"/>
      <c r="F20" s="109"/>
      <c r="G20" s="109"/>
      <c r="H20" s="109"/>
      <c r="I20" s="109"/>
      <c r="J20" s="109"/>
      <c r="K20" s="109"/>
      <c r="L20" s="109"/>
      <c r="M20" s="109"/>
      <c r="N20" s="109"/>
      <c r="O20" s="109"/>
      <c r="P20" s="109"/>
      <c r="Q20" s="109"/>
      <c r="R20" s="109"/>
      <c r="S20" s="109"/>
      <c r="T20" s="109"/>
      <c r="U20" s="109"/>
      <c r="V20" s="109"/>
      <c r="W20" s="109"/>
      <c r="X20" s="109"/>
      <c r="Y20" s="109"/>
      <c r="Z20" s="109"/>
      <c r="AA20" s="109"/>
      <c r="AB20" s="109"/>
      <c r="AC20" s="109"/>
      <c r="AD20" s="109"/>
      <c r="AE20" s="109"/>
      <c r="AF20" s="109"/>
      <c r="AG20" s="109"/>
      <c r="AH20" s="109"/>
      <c r="AI20" s="109"/>
      <c r="AJ20" s="109"/>
      <c r="AK20" s="109"/>
      <c r="AL20" s="109"/>
      <c r="AM20" s="109"/>
      <c r="AN20" s="109"/>
      <c r="AO20" s="109"/>
      <c r="AP20" s="109"/>
      <c r="AQ20" s="109"/>
      <c r="AR20" s="109"/>
      <c r="AS20" s="109"/>
      <c r="AT20" s="109"/>
    </row>
    <row r="21" spans="1:46" s="73" customFormat="1" ht="18" customHeight="1">
      <c r="A21" s="78"/>
      <c r="B21" s="79" t="s">
        <v>25</v>
      </c>
      <c r="C21" s="80"/>
      <c r="D21" s="110"/>
      <c r="E21" s="110"/>
      <c r="F21" s="110"/>
      <c r="G21" s="110"/>
      <c r="H21" s="110"/>
      <c r="I21" s="110"/>
      <c r="J21" s="110"/>
      <c r="K21" s="110"/>
      <c r="L21" s="110"/>
      <c r="M21" s="110"/>
      <c r="N21" s="110"/>
      <c r="O21" s="110"/>
      <c r="P21" s="110"/>
      <c r="Q21" s="110"/>
      <c r="R21" s="110"/>
      <c r="S21" s="110"/>
      <c r="T21" s="110"/>
      <c r="U21" s="110"/>
      <c r="V21" s="110"/>
      <c r="W21" s="110"/>
      <c r="X21" s="110"/>
      <c r="Y21" s="110"/>
      <c r="Z21" s="110"/>
      <c r="AA21" s="110"/>
      <c r="AB21" s="110"/>
      <c r="AC21" s="110"/>
      <c r="AD21" s="110"/>
      <c r="AE21" s="110"/>
      <c r="AF21" s="110"/>
      <c r="AG21" s="110"/>
      <c r="AH21" s="110"/>
      <c r="AI21" s="110"/>
      <c r="AJ21" s="110"/>
      <c r="AK21" s="110"/>
      <c r="AL21" s="110"/>
      <c r="AM21" s="110"/>
      <c r="AN21" s="110"/>
      <c r="AO21" s="110"/>
      <c r="AP21" s="110"/>
      <c r="AQ21" s="110"/>
      <c r="AR21" s="110"/>
      <c r="AS21" s="110"/>
      <c r="AT21" s="110"/>
    </row>
    <row r="22" spans="1:46" s="73" customFormat="1" ht="18" customHeight="1">
      <c r="A22" s="83"/>
      <c r="B22" s="84" t="s">
        <v>105</v>
      </c>
      <c r="C22" s="85"/>
      <c r="D22" s="107"/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7"/>
      <c r="R22" s="107"/>
      <c r="S22" s="107"/>
      <c r="T22" s="107"/>
      <c r="U22" s="107"/>
      <c r="V22" s="107"/>
      <c r="W22" s="107"/>
      <c r="X22" s="107"/>
      <c r="Y22" s="107"/>
      <c r="Z22" s="107"/>
      <c r="AA22" s="107"/>
      <c r="AB22" s="107"/>
      <c r="AC22" s="107"/>
      <c r="AD22" s="107"/>
      <c r="AE22" s="107"/>
      <c r="AF22" s="107"/>
      <c r="AG22" s="107"/>
      <c r="AH22" s="107"/>
      <c r="AI22" s="107"/>
      <c r="AJ22" s="107"/>
      <c r="AK22" s="107"/>
      <c r="AL22" s="107"/>
      <c r="AM22" s="107"/>
      <c r="AN22" s="107"/>
      <c r="AO22" s="107"/>
      <c r="AP22" s="107"/>
      <c r="AQ22" s="107"/>
      <c r="AR22" s="107"/>
      <c r="AS22" s="107"/>
      <c r="AT22" s="116" t="e">
        <f>+IF(#REF!&lt;&gt;"",IF((1+OUT_2_Check!$Q$4)*SUM(#REF!)&lt;#REF!,1,IF((1-OUT_2_Check!$Q$4)*SUM(#REF!)&gt;#REF!,1,0)),IF(SUM(#REF!)&lt;&gt;0,1,0))</f>
        <v>#REF!</v>
      </c>
    </row>
    <row r="23" spans="1:46" s="73" customFormat="1" ht="18" customHeight="1">
      <c r="A23" s="86"/>
      <c r="B23" s="84" t="s">
        <v>106</v>
      </c>
      <c r="C23" s="85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107"/>
      <c r="AG23" s="107"/>
      <c r="AH23" s="107"/>
      <c r="AI23" s="107"/>
      <c r="AJ23" s="107"/>
      <c r="AK23" s="107"/>
      <c r="AL23" s="107"/>
      <c r="AM23" s="107"/>
      <c r="AN23" s="107"/>
      <c r="AO23" s="107"/>
      <c r="AP23" s="107"/>
      <c r="AQ23" s="107"/>
      <c r="AR23" s="107"/>
      <c r="AS23" s="107"/>
      <c r="AT23" s="116" t="e">
        <f>+IF(#REF!&lt;&gt;"",IF((1+OUT_2_Check!$Q$4)*SUM(#REF!)&lt;#REF!,1,IF((1-OUT_2_Check!$Q$4)*SUM(#REF!)&gt;#REF!,1,0)),IF(SUM(#REF!)&lt;&gt;0,1,0))</f>
        <v>#REF!</v>
      </c>
    </row>
    <row r="24" spans="1:46" s="73" customFormat="1" ht="18" customHeight="1">
      <c r="A24" s="86"/>
      <c r="B24" s="84" t="s">
        <v>107</v>
      </c>
      <c r="C24" s="85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  <c r="AP24" s="107"/>
      <c r="AQ24" s="107"/>
      <c r="AR24" s="107"/>
      <c r="AS24" s="107"/>
      <c r="AT24" s="116" t="e">
        <f>+IF(#REF!&lt;&gt;"",IF((1+OUT_2_Check!$Q$4)*SUM(#REF!)&lt;#REF!,1,IF((1-OUT_2_Check!$Q$4)*SUM(#REF!)&gt;#REF!,1,0)),IF(SUM(#REF!)&lt;&gt;0,1,0))</f>
        <v>#REF!</v>
      </c>
    </row>
    <row r="25" spans="1:46" s="73" customFormat="1" ht="18" customHeight="1">
      <c r="A25" s="83"/>
      <c r="B25" s="85" t="s">
        <v>10</v>
      </c>
      <c r="C25" s="85"/>
      <c r="D25" s="103" t="e">
        <f>+IF(#REF!&lt;&gt;"", IF((1+OUT_2_Check!$Q$4)*SUM(#REF!)&lt;#REF!,1,IF((1-OUT_2_Check!$Q$4)*SUM(#REF!)&gt;#REF!,1,0)),IF(SUM(#REF!)&lt;&gt;0,1,0))</f>
        <v>#REF!</v>
      </c>
      <c r="E25" s="103" t="e">
        <f>+IF(#REF!&lt;&gt;"", IF((1+OUT_2_Check!$Q$4)*SUM(#REF!)&lt;#REF!,1,IF((1-OUT_2_Check!$Q$4)*SUM(#REF!)&gt;#REF!,1,0)),IF(SUM(#REF!)&lt;&gt;0,1,0))</f>
        <v>#REF!</v>
      </c>
      <c r="F25" s="103" t="e">
        <f>+IF(#REF!&lt;&gt;"", IF((1+OUT_2_Check!$Q$4)*SUM(#REF!)&lt;#REF!,1,IF((1-OUT_2_Check!$Q$4)*SUM(#REF!)&gt;#REF!,1,0)),IF(SUM(#REF!)&lt;&gt;0,1,0))</f>
        <v>#REF!</v>
      </c>
      <c r="G25" s="103" t="e">
        <f>+IF(#REF!&lt;&gt;"", IF((1+OUT_2_Check!$Q$4)*SUM(#REF!)&lt;#REF!,1,IF((1-OUT_2_Check!$Q$4)*SUM(#REF!)&gt;#REF!,1,0)),IF(SUM(#REF!)&lt;&gt;0,1,0))</f>
        <v>#REF!</v>
      </c>
      <c r="H25" s="103" t="e">
        <f>+IF(#REF!&lt;&gt;"", IF((1+OUT_2_Check!$Q$4)*SUM(#REF!)&lt;#REF!,1,IF((1-OUT_2_Check!$Q$4)*SUM(#REF!)&gt;#REF!,1,0)),IF(SUM(#REF!)&lt;&gt;0,1,0))</f>
        <v>#REF!</v>
      </c>
      <c r="I25" s="103" t="e">
        <f>+IF(#REF!&lt;&gt;"", IF((1+OUT_2_Check!$Q$4)*SUM(#REF!)&lt;#REF!,1,IF((1-OUT_2_Check!$Q$4)*SUM(#REF!)&gt;#REF!,1,0)),IF(SUM(#REF!)&lt;&gt;0,1,0))</f>
        <v>#REF!</v>
      </c>
      <c r="J25" s="103" t="e">
        <f>+IF(#REF!&lt;&gt;"", IF((1+OUT_2_Check!$Q$4)*SUM(#REF!)&lt;#REF!,1,IF((1-OUT_2_Check!$Q$4)*SUM(#REF!)&gt;#REF!,1,0)),IF(SUM(#REF!)&lt;&gt;0,1,0))</f>
        <v>#REF!</v>
      </c>
      <c r="K25" s="103" t="e">
        <f>+IF(#REF!&lt;&gt;"", IF((1+OUT_2_Check!$Q$4)*SUM(#REF!)&lt;#REF!,1,IF((1-OUT_2_Check!$Q$4)*SUM(#REF!)&gt;#REF!,1,0)),IF(SUM(#REF!)&lt;&gt;0,1,0))</f>
        <v>#REF!</v>
      </c>
      <c r="L25" s="103" t="e">
        <f>+IF(#REF!&lt;&gt;"", IF((1+OUT_2_Check!$Q$4)*SUM(#REF!)&lt;#REF!,1,IF((1-OUT_2_Check!$Q$4)*SUM(#REF!)&gt;#REF!,1,0)),IF(SUM(#REF!)&lt;&gt;0,1,0))</f>
        <v>#REF!</v>
      </c>
      <c r="M25" s="103" t="e">
        <f>+IF(#REF!&lt;&gt;"", IF((1+OUT_2_Check!$Q$4)*SUM(#REF!)&lt;#REF!,1,IF((1-OUT_2_Check!$Q$4)*SUM(#REF!)&gt;#REF!,1,0)),IF(SUM(#REF!)&lt;&gt;0,1,0))</f>
        <v>#REF!</v>
      </c>
      <c r="N25" s="103" t="e">
        <f>+IF(#REF!&lt;&gt;"", IF((1+OUT_2_Check!$Q$4)*SUM(#REF!)&lt;#REF!,1,IF((1-OUT_2_Check!$Q$4)*SUM(#REF!)&gt;#REF!,1,0)),IF(SUM(#REF!)&lt;&gt;0,1,0))</f>
        <v>#REF!</v>
      </c>
      <c r="O25" s="103" t="e">
        <f>+IF(#REF!&lt;&gt;"", IF((1+OUT_2_Check!$Q$4)*SUM(#REF!)&lt;#REF!,1,IF((1-OUT_2_Check!$Q$4)*SUM(#REF!)&gt;#REF!,1,0)),IF(SUM(#REF!)&lt;&gt;0,1,0))</f>
        <v>#REF!</v>
      </c>
      <c r="P25" s="103" t="e">
        <f>+IF(#REF!&lt;&gt;"", IF((1+OUT_2_Check!$Q$4)*SUM(#REF!)&lt;#REF!,1,IF((1-OUT_2_Check!$Q$4)*SUM(#REF!)&gt;#REF!,1,0)),IF(SUM(#REF!)&lt;&gt;0,1,0))</f>
        <v>#REF!</v>
      </c>
      <c r="Q25" s="103" t="e">
        <f>+IF(#REF!&lt;&gt;"", IF((1+OUT_2_Check!$Q$4)*SUM(#REF!)&lt;#REF!,1,IF((1-OUT_2_Check!$Q$4)*SUM(#REF!)&gt;#REF!,1,0)),IF(SUM(#REF!)&lt;&gt;0,1,0))</f>
        <v>#REF!</v>
      </c>
      <c r="R25" s="103" t="e">
        <f>+IF(#REF!&lt;&gt;"", IF((1+OUT_2_Check!$Q$4)*SUM(#REF!)&lt;#REF!,1,IF((1-OUT_2_Check!$Q$4)*SUM(#REF!)&gt;#REF!,1,0)),IF(SUM(#REF!)&lt;&gt;0,1,0))</f>
        <v>#REF!</v>
      </c>
      <c r="S25" s="103" t="e">
        <f>+IF(#REF!&lt;&gt;"", IF((1+OUT_2_Check!$Q$4)*SUM(#REF!)&lt;#REF!,1,IF((1-OUT_2_Check!$Q$4)*SUM(#REF!)&gt;#REF!,1,0)),IF(SUM(#REF!)&lt;&gt;0,1,0))</f>
        <v>#REF!</v>
      </c>
      <c r="T25" s="103" t="e">
        <f>+IF(#REF!&lt;&gt;"", IF((1+OUT_2_Check!$Q$4)*SUM(#REF!)&lt;#REF!,1,IF((1-OUT_2_Check!$Q$4)*SUM(#REF!)&gt;#REF!,1,0)),IF(SUM(#REF!)&lt;&gt;0,1,0))</f>
        <v>#REF!</v>
      </c>
      <c r="U25" s="103" t="e">
        <f>+IF(#REF!&lt;&gt;"", IF((1+OUT_2_Check!$Q$4)*SUM(#REF!)&lt;#REF!,1,IF((1-OUT_2_Check!$Q$4)*SUM(#REF!)&gt;#REF!,1,0)),IF(SUM(#REF!)&lt;&gt;0,1,0))</f>
        <v>#REF!</v>
      </c>
      <c r="V25" s="103" t="e">
        <f>+IF(#REF!&lt;&gt;"", IF((1+OUT_2_Check!$Q$4)*SUM(#REF!)&lt;#REF!,1,IF((1-OUT_2_Check!$Q$4)*SUM(#REF!)&gt;#REF!,1,0)),IF(SUM(#REF!)&lt;&gt;0,1,0))</f>
        <v>#REF!</v>
      </c>
      <c r="W25" s="103" t="e">
        <f>+IF(#REF!&lt;&gt;"", IF((1+OUT_2_Check!$Q$4)*SUM(#REF!)&lt;#REF!,1,IF((1-OUT_2_Check!$Q$4)*SUM(#REF!)&gt;#REF!,1,0)),IF(SUM(#REF!)&lt;&gt;0,1,0))</f>
        <v>#REF!</v>
      </c>
      <c r="X25" s="103" t="e">
        <f>+IF(#REF!&lt;&gt;"", IF((1+OUT_2_Check!$Q$4)*SUM(#REF!)&lt;#REF!,1,IF((1-OUT_2_Check!$Q$4)*SUM(#REF!)&gt;#REF!,1,0)),IF(SUM(#REF!)&lt;&gt;0,1,0))</f>
        <v>#REF!</v>
      </c>
      <c r="Y25" s="103" t="e">
        <f>+IF(#REF!&lt;&gt;"", IF((1+OUT_2_Check!$Q$4)*SUM(#REF!)&lt;#REF!,1,IF((1-OUT_2_Check!$Q$4)*SUM(#REF!)&gt;#REF!,1,0)),IF(SUM(#REF!)&lt;&gt;0,1,0))</f>
        <v>#REF!</v>
      </c>
      <c r="Z25" s="103" t="e">
        <f>+IF(#REF!&lt;&gt;"", IF((1+OUT_2_Check!$Q$4)*SUM(#REF!)&lt;#REF!,1,IF((1-OUT_2_Check!$Q$4)*SUM(#REF!)&gt;#REF!,1,0)),IF(SUM(#REF!)&lt;&gt;0,1,0))</f>
        <v>#REF!</v>
      </c>
      <c r="AA25" s="103" t="e">
        <f>+IF(#REF!&lt;&gt;"", IF((1+OUT_2_Check!$Q$4)*SUM(#REF!)&lt;#REF!,1,IF((1-OUT_2_Check!$Q$4)*SUM(#REF!)&gt;#REF!,1,0)),IF(SUM(#REF!)&lt;&gt;0,1,0))</f>
        <v>#REF!</v>
      </c>
      <c r="AB25" s="103" t="e">
        <f>+IF(#REF!&lt;&gt;"", IF((1+OUT_2_Check!$Q$4)*SUM(#REF!)&lt;#REF!,1,IF((1-OUT_2_Check!$Q$4)*SUM(#REF!)&gt;#REF!,1,0)),IF(SUM(#REF!)&lt;&gt;0,1,0))</f>
        <v>#REF!</v>
      </c>
      <c r="AC25" s="103" t="e">
        <f>+IF(#REF!&lt;&gt;"", IF((1+OUT_2_Check!$Q$4)*SUM(#REF!)&lt;#REF!,1,IF((1-OUT_2_Check!$Q$4)*SUM(#REF!)&gt;#REF!,1,0)),IF(SUM(#REF!)&lt;&gt;0,1,0))</f>
        <v>#REF!</v>
      </c>
      <c r="AD25" s="103" t="e">
        <f>+IF(#REF!&lt;&gt;"", IF((1+OUT_2_Check!$Q$4)*SUM(#REF!)&lt;#REF!,1,IF((1-OUT_2_Check!$Q$4)*SUM(#REF!)&gt;#REF!,1,0)),IF(SUM(#REF!)&lt;&gt;0,1,0))</f>
        <v>#REF!</v>
      </c>
      <c r="AE25" s="103" t="e">
        <f>+IF(#REF!&lt;&gt;"", IF((1+OUT_2_Check!$Q$4)*SUM(#REF!)&lt;#REF!,1,IF((1-OUT_2_Check!$Q$4)*SUM(#REF!)&gt;#REF!,1,0)),IF(SUM(#REF!)&lt;&gt;0,1,0))</f>
        <v>#REF!</v>
      </c>
      <c r="AF25" s="103" t="e">
        <f>+IF(#REF!&lt;&gt;"", IF((1+OUT_2_Check!$Q$4)*SUM(#REF!)&lt;#REF!,1,IF((1-OUT_2_Check!$Q$4)*SUM(#REF!)&gt;#REF!,1,0)),IF(SUM(#REF!)&lt;&gt;0,1,0))</f>
        <v>#REF!</v>
      </c>
      <c r="AG25" s="103" t="e">
        <f>+IF(#REF!&lt;&gt;"", IF((1+OUT_2_Check!$Q$4)*SUM(#REF!)&lt;#REF!,1,IF((1-OUT_2_Check!$Q$4)*SUM(#REF!)&gt;#REF!,1,0)),IF(SUM(#REF!)&lt;&gt;0,1,0))</f>
        <v>#REF!</v>
      </c>
      <c r="AH25" s="103" t="e">
        <f>+IF(#REF!&lt;&gt;"", IF((1+OUT_2_Check!$Q$4)*SUM(#REF!)&lt;#REF!,1,IF((1-OUT_2_Check!$Q$4)*SUM(#REF!)&gt;#REF!,1,0)),IF(SUM(#REF!)&lt;&gt;0,1,0))</f>
        <v>#REF!</v>
      </c>
      <c r="AI25" s="103" t="e">
        <f>+IF(#REF!&lt;&gt;"", IF((1+OUT_2_Check!$Q$4)*SUM(#REF!)&lt;#REF!,1,IF((1-OUT_2_Check!$Q$4)*SUM(#REF!)&gt;#REF!,1,0)),IF(SUM(#REF!)&lt;&gt;0,1,0))</f>
        <v>#REF!</v>
      </c>
      <c r="AJ25" s="103" t="e">
        <f>+IF(#REF!&lt;&gt;"", IF((1+OUT_2_Check!$Q$4)*SUM(#REF!)&lt;#REF!,1,IF((1-OUT_2_Check!$Q$4)*SUM(#REF!)&gt;#REF!,1,0)),IF(SUM(#REF!)&lt;&gt;0,1,0))</f>
        <v>#REF!</v>
      </c>
      <c r="AK25" s="103" t="e">
        <f>+IF(#REF!&lt;&gt;"", IF((1+OUT_2_Check!$Q$4)*SUM(#REF!)&lt;#REF!,1,IF((1-OUT_2_Check!$Q$4)*SUM(#REF!)&gt;#REF!,1,0)),IF(SUM(#REF!)&lt;&gt;0,1,0))</f>
        <v>#REF!</v>
      </c>
      <c r="AL25" s="103" t="e">
        <f>+IF(#REF!&lt;&gt;"", IF((1+OUT_2_Check!$Q$4)*SUM(#REF!)&lt;#REF!,1,IF((1-OUT_2_Check!$Q$4)*SUM(#REF!)&gt;#REF!,1,0)),IF(SUM(#REF!)&lt;&gt;0,1,0))</f>
        <v>#REF!</v>
      </c>
      <c r="AM25" s="103" t="e">
        <f>+IF(#REF!&lt;&gt;"", IF((1+OUT_2_Check!$Q$4)*SUM(#REF!)&lt;#REF!,1,IF((1-OUT_2_Check!$Q$4)*SUM(#REF!)&gt;#REF!,1,0)),IF(SUM(#REF!)&lt;&gt;0,1,0))</f>
        <v>#REF!</v>
      </c>
      <c r="AN25" s="103" t="e">
        <f>+IF(#REF!&lt;&gt;"", IF((1+OUT_2_Check!$Q$4)*SUM(#REF!)&lt;#REF!,1,IF((1-OUT_2_Check!$Q$4)*SUM(#REF!)&gt;#REF!,1,0)),IF(SUM(#REF!)&lt;&gt;0,1,0))</f>
        <v>#REF!</v>
      </c>
      <c r="AO25" s="103" t="e">
        <f>+IF(#REF!&lt;&gt;"", IF((1+OUT_2_Check!$Q$4)*SUM(#REF!)&lt;#REF!,1,IF((1-OUT_2_Check!$Q$4)*SUM(#REF!)&gt;#REF!,1,0)),IF(SUM(#REF!)&lt;&gt;0,1,0))</f>
        <v>#REF!</v>
      </c>
      <c r="AP25" s="103" t="e">
        <f>+IF(#REF!&lt;&gt;"", IF((1+OUT_2_Check!$Q$4)*SUM(#REF!)&lt;#REF!,1,IF((1-OUT_2_Check!$Q$4)*SUM(#REF!)&gt;#REF!,1,0)),IF(SUM(#REF!)&lt;&gt;0,1,0))</f>
        <v>#REF!</v>
      </c>
      <c r="AQ25" s="103" t="e">
        <f>+IF(#REF!&lt;&gt;"", IF((1+OUT_2_Check!$Q$4)*SUM(#REF!)&lt;#REF!,1,IF((1-OUT_2_Check!$Q$4)*SUM(#REF!)&gt;#REF!,1,0)),IF(SUM(#REF!)&lt;&gt;0,1,0))</f>
        <v>#REF!</v>
      </c>
      <c r="AR25" s="103" t="e">
        <f>+IF(#REF!&lt;&gt;"", IF((1+OUT_2_Check!$Q$4)*SUM(#REF!)&lt;#REF!,1,IF((1-OUT_2_Check!$Q$4)*SUM(#REF!)&gt;#REF!,1,0)),IF(SUM(#REF!)&lt;&gt;0,1,0))</f>
        <v>#REF!</v>
      </c>
      <c r="AS25" s="103" t="e">
        <f>+IF(#REF!&lt;&gt;"", IF((1+OUT_2_Check!$Q$4)*SUM(#REF!)&lt;#REF!,1,IF((1-OUT_2_Check!$Q$4)*SUM(#REF!)&gt;#REF!,1,0)),IF(SUM(#REF!)&lt;&gt;0,1,0))</f>
        <v>#REF!</v>
      </c>
      <c r="AT25" s="116" t="e">
        <f>+IF(#REF!&lt;&gt;"",IF((1+OUT_2_Check!$Q$4)*SUM(#REF!)&lt;#REF!,1,IF((1-OUT_2_Check!$Q$4)*SUM(#REF!)&gt;#REF!,1,0)),IF(SUM(#REF!)&lt;&gt;0,1,0))</f>
        <v>#REF!</v>
      </c>
    </row>
    <row r="26" spans="1:46" s="73" customFormat="1" ht="18" customHeight="1">
      <c r="A26" s="78"/>
      <c r="B26" s="80"/>
      <c r="C26" s="80"/>
      <c r="D26" s="109"/>
      <c r="E26" s="109"/>
      <c r="F26" s="109"/>
      <c r="G26" s="109"/>
      <c r="H26" s="109"/>
      <c r="I26" s="109"/>
      <c r="J26" s="109"/>
      <c r="K26" s="109"/>
      <c r="L26" s="109"/>
      <c r="M26" s="109"/>
      <c r="N26" s="109"/>
      <c r="O26" s="109"/>
      <c r="P26" s="109"/>
      <c r="Q26" s="109"/>
      <c r="R26" s="109"/>
      <c r="S26" s="109"/>
      <c r="T26" s="109"/>
      <c r="U26" s="109"/>
      <c r="V26" s="109"/>
      <c r="W26" s="109"/>
      <c r="X26" s="109"/>
      <c r="Y26" s="109"/>
      <c r="Z26" s="109"/>
      <c r="AA26" s="109"/>
      <c r="AB26" s="109"/>
      <c r="AC26" s="109"/>
      <c r="AD26" s="109"/>
      <c r="AE26" s="109"/>
      <c r="AF26" s="109"/>
      <c r="AG26" s="109"/>
      <c r="AH26" s="109"/>
      <c r="AI26" s="109"/>
      <c r="AJ26" s="109"/>
      <c r="AK26" s="109"/>
      <c r="AL26" s="109"/>
      <c r="AM26" s="109"/>
      <c r="AN26" s="109"/>
      <c r="AO26" s="109"/>
      <c r="AP26" s="109"/>
      <c r="AQ26" s="109"/>
      <c r="AR26" s="109"/>
      <c r="AS26" s="109"/>
      <c r="AT26" s="109"/>
    </row>
    <row r="27" spans="1:46" s="73" customFormat="1" ht="18" customHeight="1">
      <c r="A27" s="90"/>
      <c r="B27" s="79" t="s">
        <v>17</v>
      </c>
      <c r="C27" s="80"/>
      <c r="D27" s="110"/>
      <c r="E27" s="110"/>
      <c r="F27" s="110"/>
      <c r="G27" s="110"/>
      <c r="H27" s="110"/>
      <c r="I27" s="110"/>
      <c r="J27" s="110"/>
      <c r="K27" s="110"/>
      <c r="L27" s="110"/>
      <c r="M27" s="110"/>
      <c r="N27" s="110"/>
      <c r="O27" s="110"/>
      <c r="P27" s="110"/>
      <c r="Q27" s="110"/>
      <c r="R27" s="110"/>
      <c r="S27" s="110"/>
      <c r="T27" s="110"/>
      <c r="U27" s="110"/>
      <c r="V27" s="110"/>
      <c r="W27" s="110"/>
      <c r="X27" s="110"/>
      <c r="Y27" s="110"/>
      <c r="Z27" s="110"/>
      <c r="AA27" s="110"/>
      <c r="AB27" s="110"/>
      <c r="AC27" s="110"/>
      <c r="AD27" s="110"/>
      <c r="AE27" s="110"/>
      <c r="AF27" s="110"/>
      <c r="AG27" s="110"/>
      <c r="AH27" s="110"/>
      <c r="AI27" s="110"/>
      <c r="AJ27" s="110"/>
      <c r="AK27" s="110"/>
      <c r="AL27" s="110"/>
      <c r="AM27" s="110"/>
      <c r="AN27" s="110"/>
      <c r="AO27" s="110"/>
      <c r="AP27" s="110"/>
      <c r="AQ27" s="110"/>
      <c r="AR27" s="110"/>
      <c r="AS27" s="110"/>
      <c r="AT27" s="110"/>
    </row>
    <row r="28" spans="1:46" s="73" customFormat="1" ht="18" customHeight="1">
      <c r="A28" s="90"/>
      <c r="B28" s="79" t="s">
        <v>11</v>
      </c>
      <c r="C28" s="8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  <c r="AF28" s="110"/>
      <c r="AG28" s="110"/>
      <c r="AH28" s="110"/>
      <c r="AI28" s="110"/>
      <c r="AJ28" s="110"/>
      <c r="AK28" s="110"/>
      <c r="AL28" s="110"/>
      <c r="AM28" s="110"/>
      <c r="AN28" s="110"/>
      <c r="AO28" s="110"/>
      <c r="AP28" s="110"/>
      <c r="AQ28" s="110"/>
      <c r="AR28" s="110"/>
      <c r="AS28" s="110"/>
      <c r="AT28" s="110"/>
    </row>
    <row r="29" spans="1:46" s="73" customFormat="1" ht="18" customHeight="1">
      <c r="A29" s="90"/>
      <c r="B29" s="84" t="s">
        <v>105</v>
      </c>
      <c r="C29" s="85"/>
      <c r="D29" s="107"/>
      <c r="E29" s="107"/>
      <c r="F29" s="107"/>
      <c r="G29" s="107"/>
      <c r="H29" s="107"/>
      <c r="I29" s="107"/>
      <c r="J29" s="107"/>
      <c r="K29" s="107"/>
      <c r="L29" s="107"/>
      <c r="M29" s="107"/>
      <c r="N29" s="107"/>
      <c r="O29" s="107"/>
      <c r="P29" s="107"/>
      <c r="Q29" s="107"/>
      <c r="R29" s="107"/>
      <c r="S29" s="107"/>
      <c r="T29" s="107"/>
      <c r="U29" s="107"/>
      <c r="V29" s="107"/>
      <c r="W29" s="107"/>
      <c r="X29" s="107"/>
      <c r="Y29" s="107"/>
      <c r="Z29" s="107"/>
      <c r="AA29" s="107"/>
      <c r="AB29" s="107"/>
      <c r="AC29" s="107"/>
      <c r="AD29" s="107"/>
      <c r="AE29" s="107"/>
      <c r="AF29" s="107"/>
      <c r="AG29" s="107"/>
      <c r="AH29" s="107"/>
      <c r="AI29" s="107"/>
      <c r="AJ29" s="107"/>
      <c r="AK29" s="107"/>
      <c r="AL29" s="107"/>
      <c r="AM29" s="107"/>
      <c r="AN29" s="107"/>
      <c r="AO29" s="107"/>
      <c r="AP29" s="107"/>
      <c r="AQ29" s="107"/>
      <c r="AR29" s="107"/>
      <c r="AS29" s="107"/>
      <c r="AT29" s="116" t="e">
        <f>+IF(#REF!&lt;&gt;"",IF((1+OUT_2_Check!$Q$4)*SUM(#REF!)&lt;#REF!,1,IF((1-OUT_2_Check!$Q$4)*SUM(#REF!)&gt;#REF!,1,0)),IF(SUM(#REF!)&lt;&gt;0,1,0))</f>
        <v>#REF!</v>
      </c>
    </row>
    <row r="30" spans="1:46" s="73" customFormat="1" ht="18" customHeight="1">
      <c r="A30" s="83"/>
      <c r="B30" s="84" t="s">
        <v>106</v>
      </c>
      <c r="C30" s="85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107"/>
      <c r="AS30" s="107"/>
      <c r="AT30" s="116" t="e">
        <f>+IF(#REF!&lt;&gt;"",IF((1+OUT_2_Check!$Q$4)*SUM(#REF!)&lt;#REF!,1,IF((1-OUT_2_Check!$Q$4)*SUM(#REF!)&gt;#REF!,1,0)),IF(SUM(#REF!)&lt;&gt;0,1,0))</f>
        <v>#REF!</v>
      </c>
    </row>
    <row r="31" spans="1:46" s="73" customFormat="1" ht="18" customHeight="1">
      <c r="A31" s="78"/>
      <c r="B31" s="84" t="s">
        <v>107</v>
      </c>
      <c r="C31" s="85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107"/>
      <c r="AS31" s="107"/>
      <c r="AT31" s="116" t="e">
        <f>+IF(#REF!&lt;&gt;"",IF((1+OUT_2_Check!$Q$4)*SUM(#REF!)&lt;#REF!,1,IF((1-OUT_2_Check!$Q$4)*SUM(#REF!)&gt;#REF!,1,0)),IF(SUM(#REF!)&lt;&gt;0,1,0))</f>
        <v>#REF!</v>
      </c>
    </row>
    <row r="32" spans="1:46" s="73" customFormat="1" ht="18" customHeight="1">
      <c r="A32" s="90"/>
      <c r="B32" s="85" t="s">
        <v>10</v>
      </c>
      <c r="C32" s="85"/>
      <c r="D32" s="103" t="e">
        <f>+IF(#REF!&lt;&gt;"", IF((1+OUT_2_Check!$Q$4)*SUM(#REF!)&lt;#REF!,1,IF((1-OUT_2_Check!$Q$4)*SUM(#REF!)&gt;#REF!,1,0)),IF(SUM(#REF!)&lt;&gt;0,1,0))</f>
        <v>#REF!</v>
      </c>
      <c r="E32" s="103" t="e">
        <f>+IF(#REF!&lt;&gt;"", IF((1+OUT_2_Check!$Q$4)*SUM(#REF!)&lt;#REF!,1,IF((1-OUT_2_Check!$Q$4)*SUM(#REF!)&gt;#REF!,1,0)),IF(SUM(#REF!)&lt;&gt;0,1,0))</f>
        <v>#REF!</v>
      </c>
      <c r="F32" s="103" t="e">
        <f>+IF(#REF!&lt;&gt;"", IF((1+OUT_2_Check!$Q$4)*SUM(#REF!)&lt;#REF!,1,IF((1-OUT_2_Check!$Q$4)*SUM(#REF!)&gt;#REF!,1,0)),IF(SUM(#REF!)&lt;&gt;0,1,0))</f>
        <v>#REF!</v>
      </c>
      <c r="G32" s="103" t="e">
        <f>+IF(#REF!&lt;&gt;"", IF((1+OUT_2_Check!$Q$4)*SUM(#REF!)&lt;#REF!,1,IF((1-OUT_2_Check!$Q$4)*SUM(#REF!)&gt;#REF!,1,0)),IF(SUM(#REF!)&lt;&gt;0,1,0))</f>
        <v>#REF!</v>
      </c>
      <c r="H32" s="103" t="e">
        <f>+IF(#REF!&lt;&gt;"", IF((1+OUT_2_Check!$Q$4)*SUM(#REF!)&lt;#REF!,1,IF((1-OUT_2_Check!$Q$4)*SUM(#REF!)&gt;#REF!,1,0)),IF(SUM(#REF!)&lt;&gt;0,1,0))</f>
        <v>#REF!</v>
      </c>
      <c r="I32" s="103" t="e">
        <f>+IF(#REF!&lt;&gt;"", IF((1+OUT_2_Check!$Q$4)*SUM(#REF!)&lt;#REF!,1,IF((1-OUT_2_Check!$Q$4)*SUM(#REF!)&gt;#REF!,1,0)),IF(SUM(#REF!)&lt;&gt;0,1,0))</f>
        <v>#REF!</v>
      </c>
      <c r="J32" s="103" t="e">
        <f>+IF(#REF!&lt;&gt;"", IF((1+OUT_2_Check!$Q$4)*SUM(#REF!)&lt;#REF!,1,IF((1-OUT_2_Check!$Q$4)*SUM(#REF!)&gt;#REF!,1,0)),IF(SUM(#REF!)&lt;&gt;0,1,0))</f>
        <v>#REF!</v>
      </c>
      <c r="K32" s="103" t="e">
        <f>+IF(#REF!&lt;&gt;"", IF((1+OUT_2_Check!$Q$4)*SUM(#REF!)&lt;#REF!,1,IF((1-OUT_2_Check!$Q$4)*SUM(#REF!)&gt;#REF!,1,0)),IF(SUM(#REF!)&lt;&gt;0,1,0))</f>
        <v>#REF!</v>
      </c>
      <c r="L32" s="103" t="e">
        <f>+IF(#REF!&lt;&gt;"", IF((1+OUT_2_Check!$Q$4)*SUM(#REF!)&lt;#REF!,1,IF((1-OUT_2_Check!$Q$4)*SUM(#REF!)&gt;#REF!,1,0)),IF(SUM(#REF!)&lt;&gt;0,1,0))</f>
        <v>#REF!</v>
      </c>
      <c r="M32" s="103" t="e">
        <f>+IF(#REF!&lt;&gt;"", IF((1+OUT_2_Check!$Q$4)*SUM(#REF!)&lt;#REF!,1,IF((1-OUT_2_Check!$Q$4)*SUM(#REF!)&gt;#REF!,1,0)),IF(SUM(#REF!)&lt;&gt;0,1,0))</f>
        <v>#REF!</v>
      </c>
      <c r="N32" s="103" t="e">
        <f>+IF(#REF!&lt;&gt;"", IF((1+OUT_2_Check!$Q$4)*SUM(#REF!)&lt;#REF!,1,IF((1-OUT_2_Check!$Q$4)*SUM(#REF!)&gt;#REF!,1,0)),IF(SUM(#REF!)&lt;&gt;0,1,0))</f>
        <v>#REF!</v>
      </c>
      <c r="O32" s="103" t="e">
        <f>+IF(#REF!&lt;&gt;"", IF((1+OUT_2_Check!$Q$4)*SUM(#REF!)&lt;#REF!,1,IF((1-OUT_2_Check!$Q$4)*SUM(#REF!)&gt;#REF!,1,0)),IF(SUM(#REF!)&lt;&gt;0,1,0))</f>
        <v>#REF!</v>
      </c>
      <c r="P32" s="103" t="e">
        <f>+IF(#REF!&lt;&gt;"", IF((1+OUT_2_Check!$Q$4)*SUM(#REF!)&lt;#REF!,1,IF((1-OUT_2_Check!$Q$4)*SUM(#REF!)&gt;#REF!,1,0)),IF(SUM(#REF!)&lt;&gt;0,1,0))</f>
        <v>#REF!</v>
      </c>
      <c r="Q32" s="103" t="e">
        <f>+IF(#REF!&lt;&gt;"", IF((1+OUT_2_Check!$Q$4)*SUM(#REF!)&lt;#REF!,1,IF((1-OUT_2_Check!$Q$4)*SUM(#REF!)&gt;#REF!,1,0)),IF(SUM(#REF!)&lt;&gt;0,1,0))</f>
        <v>#REF!</v>
      </c>
      <c r="R32" s="103" t="e">
        <f>+IF(#REF!&lt;&gt;"", IF((1+OUT_2_Check!$Q$4)*SUM(#REF!)&lt;#REF!,1,IF((1-OUT_2_Check!$Q$4)*SUM(#REF!)&gt;#REF!,1,0)),IF(SUM(#REF!)&lt;&gt;0,1,0))</f>
        <v>#REF!</v>
      </c>
      <c r="S32" s="103" t="e">
        <f>+IF(#REF!&lt;&gt;"", IF((1+OUT_2_Check!$Q$4)*SUM(#REF!)&lt;#REF!,1,IF((1-OUT_2_Check!$Q$4)*SUM(#REF!)&gt;#REF!,1,0)),IF(SUM(#REF!)&lt;&gt;0,1,0))</f>
        <v>#REF!</v>
      </c>
      <c r="T32" s="103" t="e">
        <f>+IF(#REF!&lt;&gt;"", IF((1+OUT_2_Check!$Q$4)*SUM(#REF!)&lt;#REF!,1,IF((1-OUT_2_Check!$Q$4)*SUM(#REF!)&gt;#REF!,1,0)),IF(SUM(#REF!)&lt;&gt;0,1,0))</f>
        <v>#REF!</v>
      </c>
      <c r="U32" s="103" t="e">
        <f>+IF(#REF!&lt;&gt;"", IF((1+OUT_2_Check!$Q$4)*SUM(#REF!)&lt;#REF!,1,IF((1-OUT_2_Check!$Q$4)*SUM(#REF!)&gt;#REF!,1,0)),IF(SUM(#REF!)&lt;&gt;0,1,0))</f>
        <v>#REF!</v>
      </c>
      <c r="V32" s="103" t="e">
        <f>+IF(#REF!&lt;&gt;"", IF((1+OUT_2_Check!$Q$4)*SUM(#REF!)&lt;#REF!,1,IF((1-OUT_2_Check!$Q$4)*SUM(#REF!)&gt;#REF!,1,0)),IF(SUM(#REF!)&lt;&gt;0,1,0))</f>
        <v>#REF!</v>
      </c>
      <c r="W32" s="103" t="e">
        <f>+IF(#REF!&lt;&gt;"", IF((1+OUT_2_Check!$Q$4)*SUM(#REF!)&lt;#REF!,1,IF((1-OUT_2_Check!$Q$4)*SUM(#REF!)&gt;#REF!,1,0)),IF(SUM(#REF!)&lt;&gt;0,1,0))</f>
        <v>#REF!</v>
      </c>
      <c r="X32" s="103" t="e">
        <f>+IF(#REF!&lt;&gt;"", IF((1+OUT_2_Check!$Q$4)*SUM(#REF!)&lt;#REF!,1,IF((1-OUT_2_Check!$Q$4)*SUM(#REF!)&gt;#REF!,1,0)),IF(SUM(#REF!)&lt;&gt;0,1,0))</f>
        <v>#REF!</v>
      </c>
      <c r="Y32" s="103" t="e">
        <f>+IF(#REF!&lt;&gt;"", IF((1+OUT_2_Check!$Q$4)*SUM(#REF!)&lt;#REF!,1,IF((1-OUT_2_Check!$Q$4)*SUM(#REF!)&gt;#REF!,1,0)),IF(SUM(#REF!)&lt;&gt;0,1,0))</f>
        <v>#REF!</v>
      </c>
      <c r="Z32" s="103" t="e">
        <f>+IF(#REF!&lt;&gt;"", IF((1+OUT_2_Check!$Q$4)*SUM(#REF!)&lt;#REF!,1,IF((1-OUT_2_Check!$Q$4)*SUM(#REF!)&gt;#REF!,1,0)),IF(SUM(#REF!)&lt;&gt;0,1,0))</f>
        <v>#REF!</v>
      </c>
      <c r="AA32" s="103" t="e">
        <f>+IF(#REF!&lt;&gt;"", IF((1+OUT_2_Check!$Q$4)*SUM(#REF!)&lt;#REF!,1,IF((1-OUT_2_Check!$Q$4)*SUM(#REF!)&gt;#REF!,1,0)),IF(SUM(#REF!)&lt;&gt;0,1,0))</f>
        <v>#REF!</v>
      </c>
      <c r="AB32" s="103" t="e">
        <f>+IF(#REF!&lt;&gt;"", IF((1+OUT_2_Check!$Q$4)*SUM(#REF!)&lt;#REF!,1,IF((1-OUT_2_Check!$Q$4)*SUM(#REF!)&gt;#REF!,1,0)),IF(SUM(#REF!)&lt;&gt;0,1,0))</f>
        <v>#REF!</v>
      </c>
      <c r="AC32" s="103" t="e">
        <f>+IF(#REF!&lt;&gt;"", IF((1+OUT_2_Check!$Q$4)*SUM(#REF!)&lt;#REF!,1,IF((1-OUT_2_Check!$Q$4)*SUM(#REF!)&gt;#REF!,1,0)),IF(SUM(#REF!)&lt;&gt;0,1,0))</f>
        <v>#REF!</v>
      </c>
      <c r="AD32" s="103" t="e">
        <f>+IF(#REF!&lt;&gt;"", IF((1+OUT_2_Check!$Q$4)*SUM(#REF!)&lt;#REF!,1,IF((1-OUT_2_Check!$Q$4)*SUM(#REF!)&gt;#REF!,1,0)),IF(SUM(#REF!)&lt;&gt;0,1,0))</f>
        <v>#REF!</v>
      </c>
      <c r="AE32" s="103" t="e">
        <f>+IF(#REF!&lt;&gt;"", IF((1+OUT_2_Check!$Q$4)*SUM(#REF!)&lt;#REF!,1,IF((1-OUT_2_Check!$Q$4)*SUM(#REF!)&gt;#REF!,1,0)),IF(SUM(#REF!)&lt;&gt;0,1,0))</f>
        <v>#REF!</v>
      </c>
      <c r="AF32" s="103" t="e">
        <f>+IF(#REF!&lt;&gt;"", IF((1+OUT_2_Check!$Q$4)*SUM(#REF!)&lt;#REF!,1,IF((1-OUT_2_Check!$Q$4)*SUM(#REF!)&gt;#REF!,1,0)),IF(SUM(#REF!)&lt;&gt;0,1,0))</f>
        <v>#REF!</v>
      </c>
      <c r="AG32" s="103" t="e">
        <f>+IF(#REF!&lt;&gt;"", IF((1+OUT_2_Check!$Q$4)*SUM(#REF!)&lt;#REF!,1,IF((1-OUT_2_Check!$Q$4)*SUM(#REF!)&gt;#REF!,1,0)),IF(SUM(#REF!)&lt;&gt;0,1,0))</f>
        <v>#REF!</v>
      </c>
      <c r="AH32" s="103" t="e">
        <f>+IF(#REF!&lt;&gt;"", IF((1+OUT_2_Check!$Q$4)*SUM(#REF!)&lt;#REF!,1,IF((1-OUT_2_Check!$Q$4)*SUM(#REF!)&gt;#REF!,1,0)),IF(SUM(#REF!)&lt;&gt;0,1,0))</f>
        <v>#REF!</v>
      </c>
      <c r="AI32" s="103" t="e">
        <f>+IF(#REF!&lt;&gt;"", IF((1+OUT_2_Check!$Q$4)*SUM(#REF!)&lt;#REF!,1,IF((1-OUT_2_Check!$Q$4)*SUM(#REF!)&gt;#REF!,1,0)),IF(SUM(#REF!)&lt;&gt;0,1,0))</f>
        <v>#REF!</v>
      </c>
      <c r="AJ32" s="103" t="e">
        <f>+IF(#REF!&lt;&gt;"", IF((1+OUT_2_Check!$Q$4)*SUM(#REF!)&lt;#REF!,1,IF((1-OUT_2_Check!$Q$4)*SUM(#REF!)&gt;#REF!,1,0)),IF(SUM(#REF!)&lt;&gt;0,1,0))</f>
        <v>#REF!</v>
      </c>
      <c r="AK32" s="103" t="e">
        <f>+IF(#REF!&lt;&gt;"", IF((1+OUT_2_Check!$Q$4)*SUM(#REF!)&lt;#REF!,1,IF((1-OUT_2_Check!$Q$4)*SUM(#REF!)&gt;#REF!,1,0)),IF(SUM(#REF!)&lt;&gt;0,1,0))</f>
        <v>#REF!</v>
      </c>
      <c r="AL32" s="103" t="e">
        <f>+IF(#REF!&lt;&gt;"", IF((1+OUT_2_Check!$Q$4)*SUM(#REF!)&lt;#REF!,1,IF((1-OUT_2_Check!$Q$4)*SUM(#REF!)&gt;#REF!,1,0)),IF(SUM(#REF!)&lt;&gt;0,1,0))</f>
        <v>#REF!</v>
      </c>
      <c r="AM32" s="103" t="e">
        <f>+IF(#REF!&lt;&gt;"", IF((1+OUT_2_Check!$Q$4)*SUM(#REF!)&lt;#REF!,1,IF((1-OUT_2_Check!$Q$4)*SUM(#REF!)&gt;#REF!,1,0)),IF(SUM(#REF!)&lt;&gt;0,1,0))</f>
        <v>#REF!</v>
      </c>
      <c r="AN32" s="103" t="e">
        <f>+IF(#REF!&lt;&gt;"", IF((1+OUT_2_Check!$Q$4)*SUM(#REF!)&lt;#REF!,1,IF((1-OUT_2_Check!$Q$4)*SUM(#REF!)&gt;#REF!,1,0)),IF(SUM(#REF!)&lt;&gt;0,1,0))</f>
        <v>#REF!</v>
      </c>
      <c r="AO32" s="103" t="e">
        <f>+IF(#REF!&lt;&gt;"", IF((1+OUT_2_Check!$Q$4)*SUM(#REF!)&lt;#REF!,1,IF((1-OUT_2_Check!$Q$4)*SUM(#REF!)&gt;#REF!,1,0)),IF(SUM(#REF!)&lt;&gt;0,1,0))</f>
        <v>#REF!</v>
      </c>
      <c r="AP32" s="103" t="e">
        <f>+IF(#REF!&lt;&gt;"", IF((1+OUT_2_Check!$Q$4)*SUM(#REF!)&lt;#REF!,1,IF((1-OUT_2_Check!$Q$4)*SUM(#REF!)&gt;#REF!,1,0)),IF(SUM(#REF!)&lt;&gt;0,1,0))</f>
        <v>#REF!</v>
      </c>
      <c r="AQ32" s="103" t="e">
        <f>+IF(#REF!&lt;&gt;"", IF((1+OUT_2_Check!$Q$4)*SUM(#REF!)&lt;#REF!,1,IF((1-OUT_2_Check!$Q$4)*SUM(#REF!)&gt;#REF!,1,0)),IF(SUM(#REF!)&lt;&gt;0,1,0))</f>
        <v>#REF!</v>
      </c>
      <c r="AR32" s="103" t="e">
        <f>+IF(#REF!&lt;&gt;"", IF((1+OUT_2_Check!$Q$4)*SUM(#REF!)&lt;#REF!,1,IF((1-OUT_2_Check!$Q$4)*SUM(#REF!)&gt;#REF!,1,0)),IF(SUM(#REF!)&lt;&gt;0,1,0))</f>
        <v>#REF!</v>
      </c>
      <c r="AS32" s="103" t="e">
        <f>+IF(#REF!&lt;&gt;"", IF((1+OUT_2_Check!$Q$4)*SUM(#REF!)&lt;#REF!,1,IF((1-OUT_2_Check!$Q$4)*SUM(#REF!)&gt;#REF!,1,0)),IF(SUM(#REF!)&lt;&gt;0,1,0))</f>
        <v>#REF!</v>
      </c>
      <c r="AT32" s="116" t="e">
        <f>+IF(#REF!&lt;&gt;"",IF((1+OUT_2_Check!$Q$4)*SUM(#REF!)&lt;#REF!,1,IF((1-OUT_2_Check!$Q$4)*SUM(#REF!)&gt;#REF!,1,0)),IF(SUM(#REF!)&lt;&gt;0,1,0))</f>
        <v>#REF!</v>
      </c>
    </row>
    <row r="33" spans="1:46" s="73" customFormat="1" ht="18" customHeight="1">
      <c r="A33" s="90"/>
      <c r="B33" s="91"/>
      <c r="C33" s="91"/>
      <c r="D33" s="109"/>
      <c r="E33" s="109"/>
      <c r="F33" s="109"/>
      <c r="G33" s="109"/>
      <c r="H33" s="109"/>
      <c r="I33" s="109"/>
      <c r="J33" s="109"/>
      <c r="K33" s="109"/>
      <c r="L33" s="109"/>
      <c r="M33" s="109"/>
      <c r="N33" s="109"/>
      <c r="O33" s="109"/>
      <c r="P33" s="109"/>
      <c r="Q33" s="109"/>
      <c r="R33" s="109"/>
      <c r="S33" s="109"/>
      <c r="T33" s="109"/>
      <c r="U33" s="109"/>
      <c r="V33" s="109"/>
      <c r="W33" s="109"/>
      <c r="X33" s="109"/>
      <c r="Y33" s="109"/>
      <c r="Z33" s="109"/>
      <c r="AA33" s="109"/>
      <c r="AB33" s="109"/>
      <c r="AC33" s="109"/>
      <c r="AD33" s="109"/>
      <c r="AE33" s="109"/>
      <c r="AF33" s="109"/>
      <c r="AG33" s="109"/>
      <c r="AH33" s="109"/>
      <c r="AI33" s="109"/>
      <c r="AJ33" s="109"/>
      <c r="AK33" s="109"/>
      <c r="AL33" s="109"/>
      <c r="AM33" s="109"/>
      <c r="AN33" s="109"/>
      <c r="AO33" s="109"/>
      <c r="AP33" s="109"/>
      <c r="AQ33" s="109"/>
      <c r="AR33" s="109"/>
      <c r="AS33" s="109"/>
      <c r="AT33" s="109"/>
    </row>
    <row r="34" spans="1:46" s="73" customFormat="1" ht="18" customHeight="1">
      <c r="A34" s="83"/>
      <c r="B34" s="79" t="s">
        <v>12</v>
      </c>
      <c r="C34" s="80"/>
      <c r="D34" s="110"/>
      <c r="E34" s="110"/>
      <c r="F34" s="110"/>
      <c r="G34" s="110"/>
      <c r="H34" s="110"/>
      <c r="I34" s="110"/>
      <c r="J34" s="110"/>
      <c r="K34" s="110"/>
      <c r="L34" s="110"/>
      <c r="M34" s="110"/>
      <c r="N34" s="110"/>
      <c r="O34" s="110"/>
      <c r="P34" s="110"/>
      <c r="Q34" s="110"/>
      <c r="R34" s="110"/>
      <c r="S34" s="110"/>
      <c r="T34" s="110"/>
      <c r="U34" s="110"/>
      <c r="V34" s="110"/>
      <c r="W34" s="110"/>
      <c r="X34" s="110"/>
      <c r="Y34" s="110"/>
      <c r="Z34" s="110"/>
      <c r="AA34" s="110"/>
      <c r="AB34" s="110"/>
      <c r="AC34" s="110"/>
      <c r="AD34" s="110"/>
      <c r="AE34" s="110"/>
      <c r="AF34" s="110"/>
      <c r="AG34" s="110"/>
      <c r="AH34" s="110"/>
      <c r="AI34" s="110"/>
      <c r="AJ34" s="110"/>
      <c r="AK34" s="110"/>
      <c r="AL34" s="110"/>
      <c r="AM34" s="110"/>
      <c r="AN34" s="110"/>
      <c r="AO34" s="110"/>
      <c r="AP34" s="110"/>
      <c r="AQ34" s="110"/>
      <c r="AR34" s="110"/>
      <c r="AS34" s="110"/>
      <c r="AT34" s="110"/>
    </row>
    <row r="35" spans="1:46" s="73" customFormat="1" ht="18" customHeight="1">
      <c r="A35" s="83"/>
      <c r="B35" s="84" t="s">
        <v>105</v>
      </c>
      <c r="C35" s="85"/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7"/>
      <c r="O35" s="107"/>
      <c r="P35" s="107"/>
      <c r="Q35" s="107"/>
      <c r="R35" s="107"/>
      <c r="S35" s="107"/>
      <c r="T35" s="107"/>
      <c r="U35" s="107"/>
      <c r="V35" s="107"/>
      <c r="W35" s="107"/>
      <c r="X35" s="107"/>
      <c r="Y35" s="107"/>
      <c r="Z35" s="107"/>
      <c r="AA35" s="107"/>
      <c r="AB35" s="107"/>
      <c r="AC35" s="107"/>
      <c r="AD35" s="107"/>
      <c r="AE35" s="107"/>
      <c r="AF35" s="107"/>
      <c r="AG35" s="107"/>
      <c r="AH35" s="107"/>
      <c r="AI35" s="107"/>
      <c r="AJ35" s="107"/>
      <c r="AK35" s="107"/>
      <c r="AL35" s="107"/>
      <c r="AM35" s="107"/>
      <c r="AN35" s="107"/>
      <c r="AO35" s="107"/>
      <c r="AP35" s="107"/>
      <c r="AQ35" s="107"/>
      <c r="AR35" s="107"/>
      <c r="AS35" s="107"/>
      <c r="AT35" s="116" t="e">
        <f>+IF(#REF!&lt;&gt;"",IF((1+OUT_2_Check!$Q$4)*SUM(#REF!)&lt;#REF!,1,IF((1-OUT_2_Check!$Q$4)*SUM(#REF!)&gt;#REF!,1,0)),IF(SUM(#REF!)&lt;&gt;0,1,0))</f>
        <v>#REF!</v>
      </c>
    </row>
    <row r="36" spans="1:46" s="73" customFormat="1" ht="18" customHeight="1">
      <c r="A36" s="83"/>
      <c r="B36" s="84" t="s">
        <v>106</v>
      </c>
      <c r="C36" s="85"/>
      <c r="D36" s="107"/>
      <c r="E36" s="107"/>
      <c r="F36" s="107"/>
      <c r="G36" s="107"/>
      <c r="H36" s="107"/>
      <c r="I36" s="107"/>
      <c r="J36" s="107"/>
      <c r="K36" s="107"/>
      <c r="L36" s="107"/>
      <c r="M36" s="107"/>
      <c r="N36" s="107"/>
      <c r="O36" s="107"/>
      <c r="P36" s="107"/>
      <c r="Q36" s="107"/>
      <c r="R36" s="107"/>
      <c r="S36" s="107"/>
      <c r="T36" s="107"/>
      <c r="U36" s="107"/>
      <c r="V36" s="107"/>
      <c r="W36" s="107"/>
      <c r="X36" s="107"/>
      <c r="Y36" s="107"/>
      <c r="Z36" s="107"/>
      <c r="AA36" s="107"/>
      <c r="AB36" s="107"/>
      <c r="AC36" s="107"/>
      <c r="AD36" s="107"/>
      <c r="AE36" s="107"/>
      <c r="AF36" s="107"/>
      <c r="AG36" s="107"/>
      <c r="AH36" s="107"/>
      <c r="AI36" s="107"/>
      <c r="AJ36" s="107"/>
      <c r="AK36" s="107"/>
      <c r="AL36" s="107"/>
      <c r="AM36" s="107"/>
      <c r="AN36" s="107"/>
      <c r="AO36" s="107"/>
      <c r="AP36" s="107"/>
      <c r="AQ36" s="107"/>
      <c r="AR36" s="107"/>
      <c r="AS36" s="107"/>
      <c r="AT36" s="116" t="e">
        <f>+IF(#REF!&lt;&gt;"",IF((1+OUT_2_Check!$Q$4)*SUM(#REF!)&lt;#REF!,1,IF((1-OUT_2_Check!$Q$4)*SUM(#REF!)&gt;#REF!,1,0)),IF(SUM(#REF!)&lt;&gt;0,1,0))</f>
        <v>#REF!</v>
      </c>
    </row>
    <row r="37" spans="1:46" s="73" customFormat="1" ht="18" customHeight="1">
      <c r="A37" s="78"/>
      <c r="B37" s="84" t="s">
        <v>107</v>
      </c>
      <c r="C37" s="85"/>
      <c r="D37" s="107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  <c r="R37" s="107"/>
      <c r="S37" s="107"/>
      <c r="T37" s="107"/>
      <c r="U37" s="107"/>
      <c r="V37" s="107"/>
      <c r="W37" s="107"/>
      <c r="X37" s="107"/>
      <c r="Y37" s="107"/>
      <c r="Z37" s="107"/>
      <c r="AA37" s="107"/>
      <c r="AB37" s="107"/>
      <c r="AC37" s="107"/>
      <c r="AD37" s="107"/>
      <c r="AE37" s="107"/>
      <c r="AF37" s="107"/>
      <c r="AG37" s="107"/>
      <c r="AH37" s="107"/>
      <c r="AI37" s="107"/>
      <c r="AJ37" s="107"/>
      <c r="AK37" s="107"/>
      <c r="AL37" s="107"/>
      <c r="AM37" s="107"/>
      <c r="AN37" s="107"/>
      <c r="AO37" s="107"/>
      <c r="AP37" s="107"/>
      <c r="AQ37" s="107"/>
      <c r="AR37" s="107"/>
      <c r="AS37" s="107"/>
      <c r="AT37" s="116" t="e">
        <f>+IF(#REF!&lt;&gt;"",IF((1+OUT_2_Check!$Q$4)*SUM(#REF!)&lt;#REF!,1,IF((1-OUT_2_Check!$Q$4)*SUM(#REF!)&gt;#REF!,1,0)),IF(SUM(#REF!)&lt;&gt;0,1,0))</f>
        <v>#REF!</v>
      </c>
    </row>
    <row r="38" spans="1:46" s="73" customFormat="1" ht="18" customHeight="1">
      <c r="A38" s="83"/>
      <c r="B38" s="85" t="s">
        <v>10</v>
      </c>
      <c r="C38" s="85"/>
      <c r="D38" s="103" t="e">
        <f>+IF(#REF!&lt;&gt;"", IF((1+OUT_2_Check!$Q$4)*SUM(#REF!)&lt;#REF!,1,IF((1-OUT_2_Check!$Q$4)*SUM(#REF!)&gt;#REF!,1,0)),IF(SUM(#REF!)&lt;&gt;0,1,0))</f>
        <v>#REF!</v>
      </c>
      <c r="E38" s="103" t="e">
        <f>+IF(#REF!&lt;&gt;"", IF((1+OUT_2_Check!$Q$4)*SUM(#REF!)&lt;#REF!,1,IF((1-OUT_2_Check!$Q$4)*SUM(#REF!)&gt;#REF!,1,0)),IF(SUM(#REF!)&lt;&gt;0,1,0))</f>
        <v>#REF!</v>
      </c>
      <c r="F38" s="103" t="e">
        <f>+IF(#REF!&lt;&gt;"", IF((1+OUT_2_Check!$Q$4)*SUM(#REF!)&lt;#REF!,1,IF((1-OUT_2_Check!$Q$4)*SUM(#REF!)&gt;#REF!,1,0)),IF(SUM(#REF!)&lt;&gt;0,1,0))</f>
        <v>#REF!</v>
      </c>
      <c r="G38" s="103" t="e">
        <f>+IF(#REF!&lt;&gt;"", IF((1+OUT_2_Check!$Q$4)*SUM(#REF!)&lt;#REF!,1,IF((1-OUT_2_Check!$Q$4)*SUM(#REF!)&gt;#REF!,1,0)),IF(SUM(#REF!)&lt;&gt;0,1,0))</f>
        <v>#REF!</v>
      </c>
      <c r="H38" s="103" t="e">
        <f>+IF(#REF!&lt;&gt;"", IF((1+OUT_2_Check!$Q$4)*SUM(#REF!)&lt;#REF!,1,IF((1-OUT_2_Check!$Q$4)*SUM(#REF!)&gt;#REF!,1,0)),IF(SUM(#REF!)&lt;&gt;0,1,0))</f>
        <v>#REF!</v>
      </c>
      <c r="I38" s="103" t="e">
        <f>+IF(#REF!&lt;&gt;"", IF((1+OUT_2_Check!$Q$4)*SUM(#REF!)&lt;#REF!,1,IF((1-OUT_2_Check!$Q$4)*SUM(#REF!)&gt;#REF!,1,0)),IF(SUM(#REF!)&lt;&gt;0,1,0))</f>
        <v>#REF!</v>
      </c>
      <c r="J38" s="103" t="e">
        <f>+IF(#REF!&lt;&gt;"", IF((1+OUT_2_Check!$Q$4)*SUM(#REF!)&lt;#REF!,1,IF((1-OUT_2_Check!$Q$4)*SUM(#REF!)&gt;#REF!,1,0)),IF(SUM(#REF!)&lt;&gt;0,1,0))</f>
        <v>#REF!</v>
      </c>
      <c r="K38" s="103" t="e">
        <f>+IF(#REF!&lt;&gt;"", IF((1+OUT_2_Check!$Q$4)*SUM(#REF!)&lt;#REF!,1,IF((1-OUT_2_Check!$Q$4)*SUM(#REF!)&gt;#REF!,1,0)),IF(SUM(#REF!)&lt;&gt;0,1,0))</f>
        <v>#REF!</v>
      </c>
      <c r="L38" s="103" t="e">
        <f>+IF(#REF!&lt;&gt;"", IF((1+OUT_2_Check!$Q$4)*SUM(#REF!)&lt;#REF!,1,IF((1-OUT_2_Check!$Q$4)*SUM(#REF!)&gt;#REF!,1,0)),IF(SUM(#REF!)&lt;&gt;0,1,0))</f>
        <v>#REF!</v>
      </c>
      <c r="M38" s="103" t="e">
        <f>+IF(#REF!&lt;&gt;"", IF((1+OUT_2_Check!$Q$4)*SUM(#REF!)&lt;#REF!,1,IF((1-OUT_2_Check!$Q$4)*SUM(#REF!)&gt;#REF!,1,0)),IF(SUM(#REF!)&lt;&gt;0,1,0))</f>
        <v>#REF!</v>
      </c>
      <c r="N38" s="103" t="e">
        <f>+IF(#REF!&lt;&gt;"", IF((1+OUT_2_Check!$Q$4)*SUM(#REF!)&lt;#REF!,1,IF((1-OUT_2_Check!$Q$4)*SUM(#REF!)&gt;#REF!,1,0)),IF(SUM(#REF!)&lt;&gt;0,1,0))</f>
        <v>#REF!</v>
      </c>
      <c r="O38" s="103" t="e">
        <f>+IF(#REF!&lt;&gt;"", IF((1+OUT_2_Check!$Q$4)*SUM(#REF!)&lt;#REF!,1,IF((1-OUT_2_Check!$Q$4)*SUM(#REF!)&gt;#REF!,1,0)),IF(SUM(#REF!)&lt;&gt;0,1,0))</f>
        <v>#REF!</v>
      </c>
      <c r="P38" s="103" t="e">
        <f>+IF(#REF!&lt;&gt;"", IF((1+OUT_2_Check!$Q$4)*SUM(#REF!)&lt;#REF!,1,IF((1-OUT_2_Check!$Q$4)*SUM(#REF!)&gt;#REF!,1,0)),IF(SUM(#REF!)&lt;&gt;0,1,0))</f>
        <v>#REF!</v>
      </c>
      <c r="Q38" s="103" t="e">
        <f>+IF(#REF!&lt;&gt;"", IF((1+OUT_2_Check!$Q$4)*SUM(#REF!)&lt;#REF!,1,IF((1-OUT_2_Check!$Q$4)*SUM(#REF!)&gt;#REF!,1,0)),IF(SUM(#REF!)&lt;&gt;0,1,0))</f>
        <v>#REF!</v>
      </c>
      <c r="R38" s="103" t="e">
        <f>+IF(#REF!&lt;&gt;"", IF((1+OUT_2_Check!$Q$4)*SUM(#REF!)&lt;#REF!,1,IF((1-OUT_2_Check!$Q$4)*SUM(#REF!)&gt;#REF!,1,0)),IF(SUM(#REF!)&lt;&gt;0,1,0))</f>
        <v>#REF!</v>
      </c>
      <c r="S38" s="103" t="e">
        <f>+IF(#REF!&lt;&gt;"", IF((1+OUT_2_Check!$Q$4)*SUM(#REF!)&lt;#REF!,1,IF((1-OUT_2_Check!$Q$4)*SUM(#REF!)&gt;#REF!,1,0)),IF(SUM(#REF!)&lt;&gt;0,1,0))</f>
        <v>#REF!</v>
      </c>
      <c r="T38" s="103" t="e">
        <f>+IF(#REF!&lt;&gt;"", IF((1+OUT_2_Check!$Q$4)*SUM(#REF!)&lt;#REF!,1,IF((1-OUT_2_Check!$Q$4)*SUM(#REF!)&gt;#REF!,1,0)),IF(SUM(#REF!)&lt;&gt;0,1,0))</f>
        <v>#REF!</v>
      </c>
      <c r="U38" s="103" t="e">
        <f>+IF(#REF!&lt;&gt;"", IF((1+OUT_2_Check!$Q$4)*SUM(#REF!)&lt;#REF!,1,IF((1-OUT_2_Check!$Q$4)*SUM(#REF!)&gt;#REF!,1,0)),IF(SUM(#REF!)&lt;&gt;0,1,0))</f>
        <v>#REF!</v>
      </c>
      <c r="V38" s="103" t="e">
        <f>+IF(#REF!&lt;&gt;"", IF((1+OUT_2_Check!$Q$4)*SUM(#REF!)&lt;#REF!,1,IF((1-OUT_2_Check!$Q$4)*SUM(#REF!)&gt;#REF!,1,0)),IF(SUM(#REF!)&lt;&gt;0,1,0))</f>
        <v>#REF!</v>
      </c>
      <c r="W38" s="103" t="e">
        <f>+IF(#REF!&lt;&gt;"", IF((1+OUT_2_Check!$Q$4)*SUM(#REF!)&lt;#REF!,1,IF((1-OUT_2_Check!$Q$4)*SUM(#REF!)&gt;#REF!,1,0)),IF(SUM(#REF!)&lt;&gt;0,1,0))</f>
        <v>#REF!</v>
      </c>
      <c r="X38" s="103" t="e">
        <f>+IF(#REF!&lt;&gt;"", IF((1+OUT_2_Check!$Q$4)*SUM(#REF!)&lt;#REF!,1,IF((1-OUT_2_Check!$Q$4)*SUM(#REF!)&gt;#REF!,1,0)),IF(SUM(#REF!)&lt;&gt;0,1,0))</f>
        <v>#REF!</v>
      </c>
      <c r="Y38" s="103" t="e">
        <f>+IF(#REF!&lt;&gt;"", IF((1+OUT_2_Check!$Q$4)*SUM(#REF!)&lt;#REF!,1,IF((1-OUT_2_Check!$Q$4)*SUM(#REF!)&gt;#REF!,1,0)),IF(SUM(#REF!)&lt;&gt;0,1,0))</f>
        <v>#REF!</v>
      </c>
      <c r="Z38" s="103" t="e">
        <f>+IF(#REF!&lt;&gt;"", IF((1+OUT_2_Check!$Q$4)*SUM(#REF!)&lt;#REF!,1,IF((1-OUT_2_Check!$Q$4)*SUM(#REF!)&gt;#REF!,1,0)),IF(SUM(#REF!)&lt;&gt;0,1,0))</f>
        <v>#REF!</v>
      </c>
      <c r="AA38" s="103" t="e">
        <f>+IF(#REF!&lt;&gt;"", IF((1+OUT_2_Check!$Q$4)*SUM(#REF!)&lt;#REF!,1,IF((1-OUT_2_Check!$Q$4)*SUM(#REF!)&gt;#REF!,1,0)),IF(SUM(#REF!)&lt;&gt;0,1,0))</f>
        <v>#REF!</v>
      </c>
      <c r="AB38" s="103" t="e">
        <f>+IF(#REF!&lt;&gt;"", IF((1+OUT_2_Check!$Q$4)*SUM(#REF!)&lt;#REF!,1,IF((1-OUT_2_Check!$Q$4)*SUM(#REF!)&gt;#REF!,1,0)),IF(SUM(#REF!)&lt;&gt;0,1,0))</f>
        <v>#REF!</v>
      </c>
      <c r="AC38" s="103" t="e">
        <f>+IF(#REF!&lt;&gt;"", IF((1+OUT_2_Check!$Q$4)*SUM(#REF!)&lt;#REF!,1,IF((1-OUT_2_Check!$Q$4)*SUM(#REF!)&gt;#REF!,1,0)),IF(SUM(#REF!)&lt;&gt;0,1,0))</f>
        <v>#REF!</v>
      </c>
      <c r="AD38" s="103" t="e">
        <f>+IF(#REF!&lt;&gt;"", IF((1+OUT_2_Check!$Q$4)*SUM(#REF!)&lt;#REF!,1,IF((1-OUT_2_Check!$Q$4)*SUM(#REF!)&gt;#REF!,1,0)),IF(SUM(#REF!)&lt;&gt;0,1,0))</f>
        <v>#REF!</v>
      </c>
      <c r="AE38" s="103" t="e">
        <f>+IF(#REF!&lt;&gt;"", IF((1+OUT_2_Check!$Q$4)*SUM(#REF!)&lt;#REF!,1,IF((1-OUT_2_Check!$Q$4)*SUM(#REF!)&gt;#REF!,1,0)),IF(SUM(#REF!)&lt;&gt;0,1,0))</f>
        <v>#REF!</v>
      </c>
      <c r="AF38" s="103" t="e">
        <f>+IF(#REF!&lt;&gt;"", IF((1+OUT_2_Check!$Q$4)*SUM(#REF!)&lt;#REF!,1,IF((1-OUT_2_Check!$Q$4)*SUM(#REF!)&gt;#REF!,1,0)),IF(SUM(#REF!)&lt;&gt;0,1,0))</f>
        <v>#REF!</v>
      </c>
      <c r="AG38" s="103" t="e">
        <f>+IF(#REF!&lt;&gt;"", IF((1+OUT_2_Check!$Q$4)*SUM(#REF!)&lt;#REF!,1,IF((1-OUT_2_Check!$Q$4)*SUM(#REF!)&gt;#REF!,1,0)),IF(SUM(#REF!)&lt;&gt;0,1,0))</f>
        <v>#REF!</v>
      </c>
      <c r="AH38" s="103" t="e">
        <f>+IF(#REF!&lt;&gt;"", IF((1+OUT_2_Check!$Q$4)*SUM(#REF!)&lt;#REF!,1,IF((1-OUT_2_Check!$Q$4)*SUM(#REF!)&gt;#REF!,1,0)),IF(SUM(#REF!)&lt;&gt;0,1,0))</f>
        <v>#REF!</v>
      </c>
      <c r="AI38" s="103" t="e">
        <f>+IF(#REF!&lt;&gt;"", IF((1+OUT_2_Check!$Q$4)*SUM(#REF!)&lt;#REF!,1,IF((1-OUT_2_Check!$Q$4)*SUM(#REF!)&gt;#REF!,1,0)),IF(SUM(#REF!)&lt;&gt;0,1,0))</f>
        <v>#REF!</v>
      </c>
      <c r="AJ38" s="103" t="e">
        <f>+IF(#REF!&lt;&gt;"", IF((1+OUT_2_Check!$Q$4)*SUM(#REF!)&lt;#REF!,1,IF((1-OUT_2_Check!$Q$4)*SUM(#REF!)&gt;#REF!,1,0)),IF(SUM(#REF!)&lt;&gt;0,1,0))</f>
        <v>#REF!</v>
      </c>
      <c r="AK38" s="103" t="e">
        <f>+IF(#REF!&lt;&gt;"", IF((1+OUT_2_Check!$Q$4)*SUM(#REF!)&lt;#REF!,1,IF((1-OUT_2_Check!$Q$4)*SUM(#REF!)&gt;#REF!,1,0)),IF(SUM(#REF!)&lt;&gt;0,1,0))</f>
        <v>#REF!</v>
      </c>
      <c r="AL38" s="103" t="e">
        <f>+IF(#REF!&lt;&gt;"", IF((1+OUT_2_Check!$Q$4)*SUM(#REF!)&lt;#REF!,1,IF((1-OUT_2_Check!$Q$4)*SUM(#REF!)&gt;#REF!,1,0)),IF(SUM(#REF!)&lt;&gt;0,1,0))</f>
        <v>#REF!</v>
      </c>
      <c r="AM38" s="103" t="e">
        <f>+IF(#REF!&lt;&gt;"", IF((1+OUT_2_Check!$Q$4)*SUM(#REF!)&lt;#REF!,1,IF((1-OUT_2_Check!$Q$4)*SUM(#REF!)&gt;#REF!,1,0)),IF(SUM(#REF!)&lt;&gt;0,1,0))</f>
        <v>#REF!</v>
      </c>
      <c r="AN38" s="103" t="e">
        <f>+IF(#REF!&lt;&gt;"", IF((1+OUT_2_Check!$Q$4)*SUM(#REF!)&lt;#REF!,1,IF((1-OUT_2_Check!$Q$4)*SUM(#REF!)&gt;#REF!,1,0)),IF(SUM(#REF!)&lt;&gt;0,1,0))</f>
        <v>#REF!</v>
      </c>
      <c r="AO38" s="103" t="e">
        <f>+IF(#REF!&lt;&gt;"", IF((1+OUT_2_Check!$Q$4)*SUM(#REF!)&lt;#REF!,1,IF((1-OUT_2_Check!$Q$4)*SUM(#REF!)&gt;#REF!,1,0)),IF(SUM(#REF!)&lt;&gt;0,1,0))</f>
        <v>#REF!</v>
      </c>
      <c r="AP38" s="103" t="e">
        <f>+IF(#REF!&lt;&gt;"", IF((1+OUT_2_Check!$Q$4)*SUM(#REF!)&lt;#REF!,1,IF((1-OUT_2_Check!$Q$4)*SUM(#REF!)&gt;#REF!,1,0)),IF(SUM(#REF!)&lt;&gt;0,1,0))</f>
        <v>#REF!</v>
      </c>
      <c r="AQ38" s="103" t="e">
        <f>+IF(#REF!&lt;&gt;"", IF((1+OUT_2_Check!$Q$4)*SUM(#REF!)&lt;#REF!,1,IF((1-OUT_2_Check!$Q$4)*SUM(#REF!)&gt;#REF!,1,0)),IF(SUM(#REF!)&lt;&gt;0,1,0))</f>
        <v>#REF!</v>
      </c>
      <c r="AR38" s="103" t="e">
        <f>+IF(#REF!&lt;&gt;"", IF((1+OUT_2_Check!$Q$4)*SUM(#REF!)&lt;#REF!,1,IF((1-OUT_2_Check!$Q$4)*SUM(#REF!)&gt;#REF!,1,0)),IF(SUM(#REF!)&lt;&gt;0,1,0))</f>
        <v>#REF!</v>
      </c>
      <c r="AS38" s="103" t="e">
        <f>+IF(#REF!&lt;&gt;"", IF((1+OUT_2_Check!$Q$4)*SUM(#REF!)&lt;#REF!,1,IF((1-OUT_2_Check!$Q$4)*SUM(#REF!)&gt;#REF!,1,0)),IF(SUM(#REF!)&lt;&gt;0,1,0))</f>
        <v>#REF!</v>
      </c>
      <c r="AT38" s="116" t="e">
        <f>+IF(#REF!&lt;&gt;"",IF((1+OUT_2_Check!$Q$4)*SUM(#REF!)&lt;#REF!,1,IF((1-OUT_2_Check!$Q$4)*SUM(#REF!)&gt;#REF!,1,0)),IF(SUM(#REF!)&lt;&gt;0,1,0))</f>
        <v>#REF!</v>
      </c>
    </row>
    <row r="39" spans="1:46" s="73" customFormat="1" ht="18" customHeight="1">
      <c r="A39" s="83"/>
      <c r="B39" s="85"/>
      <c r="C39" s="85"/>
      <c r="D39" s="109"/>
      <c r="E39" s="109"/>
      <c r="F39" s="109"/>
      <c r="G39" s="109"/>
      <c r="H39" s="109"/>
      <c r="I39" s="109"/>
      <c r="J39" s="109"/>
      <c r="K39" s="109"/>
      <c r="L39" s="109"/>
      <c r="M39" s="109"/>
      <c r="N39" s="109"/>
      <c r="O39" s="109"/>
      <c r="P39" s="109"/>
      <c r="Q39" s="109"/>
      <c r="R39" s="109"/>
      <c r="S39" s="109"/>
      <c r="T39" s="109"/>
      <c r="U39" s="109"/>
      <c r="V39" s="109"/>
      <c r="W39" s="109"/>
      <c r="X39" s="109"/>
      <c r="Y39" s="109"/>
      <c r="Z39" s="109"/>
      <c r="AA39" s="109"/>
      <c r="AB39" s="109"/>
      <c r="AC39" s="109"/>
      <c r="AD39" s="109"/>
      <c r="AE39" s="109"/>
      <c r="AF39" s="109"/>
      <c r="AG39" s="109"/>
      <c r="AH39" s="109"/>
      <c r="AI39" s="109"/>
      <c r="AJ39" s="109"/>
      <c r="AK39" s="109"/>
      <c r="AL39" s="109"/>
      <c r="AM39" s="109"/>
      <c r="AN39" s="109"/>
      <c r="AO39" s="109"/>
      <c r="AP39" s="109"/>
      <c r="AQ39" s="109"/>
      <c r="AR39" s="109"/>
      <c r="AS39" s="109"/>
      <c r="AT39" s="109"/>
    </row>
    <row r="40" spans="1:46" s="73" customFormat="1" ht="18" customHeight="1">
      <c r="A40" s="83"/>
      <c r="B40" s="85" t="s">
        <v>13</v>
      </c>
      <c r="C40" s="85"/>
      <c r="D40" s="113" t="e">
        <f>+IF(#REF!&lt;&gt;"",IF((1+OUT_2_Check!$Q$4)*SUM(#REF!,#REF!)&lt;#REF!,1,IF((1-OUT_2_Check!$Q$4)*SUM(#REF!,#REF!)&gt;#REF!,1,0)),IF(SUM(#REF!,#REF!)&lt;&gt;0,1,0))</f>
        <v>#REF!</v>
      </c>
      <c r="E40" s="113" t="e">
        <f>+IF(#REF!&lt;&gt;"",IF((1+OUT_2_Check!$Q$4)*SUM(#REF!,#REF!)&lt;#REF!,1,IF((1-OUT_2_Check!$Q$4)*SUM(#REF!,#REF!)&gt;#REF!,1,0)),IF(SUM(#REF!,#REF!)&lt;&gt;0,1,0))</f>
        <v>#REF!</v>
      </c>
      <c r="F40" s="113" t="e">
        <f>+IF(#REF!&lt;&gt;"",IF((1+OUT_2_Check!$Q$4)*SUM(#REF!,#REF!)&lt;#REF!,1,IF((1-OUT_2_Check!$Q$4)*SUM(#REF!,#REF!)&gt;#REF!,1,0)),IF(SUM(#REF!,#REF!)&lt;&gt;0,1,0))</f>
        <v>#REF!</v>
      </c>
      <c r="G40" s="113" t="e">
        <f>+IF(#REF!&lt;&gt;"",IF((1+OUT_2_Check!$Q$4)*SUM(#REF!,#REF!)&lt;#REF!,1,IF((1-OUT_2_Check!$Q$4)*SUM(#REF!,#REF!)&gt;#REF!,1,0)),IF(SUM(#REF!,#REF!)&lt;&gt;0,1,0))</f>
        <v>#REF!</v>
      </c>
      <c r="H40" s="113" t="e">
        <f>+IF(#REF!&lt;&gt;"",IF((1+OUT_2_Check!$Q$4)*SUM(#REF!,#REF!)&lt;#REF!,1,IF((1-OUT_2_Check!$Q$4)*SUM(#REF!,#REF!)&gt;#REF!,1,0)),IF(SUM(#REF!,#REF!)&lt;&gt;0,1,0))</f>
        <v>#REF!</v>
      </c>
      <c r="I40" s="113" t="e">
        <f>+IF(#REF!&lt;&gt;"",IF((1+OUT_2_Check!$Q$4)*SUM(#REF!,#REF!)&lt;#REF!,1,IF((1-OUT_2_Check!$Q$4)*SUM(#REF!,#REF!)&gt;#REF!,1,0)),IF(SUM(#REF!,#REF!)&lt;&gt;0,1,0))</f>
        <v>#REF!</v>
      </c>
      <c r="J40" s="113" t="e">
        <f>+IF(#REF!&lt;&gt;"",IF((1+OUT_2_Check!$Q$4)*SUM(#REF!,#REF!)&lt;#REF!,1,IF((1-OUT_2_Check!$Q$4)*SUM(#REF!,#REF!)&gt;#REF!,1,0)),IF(SUM(#REF!,#REF!)&lt;&gt;0,1,0))</f>
        <v>#REF!</v>
      </c>
      <c r="K40" s="113" t="e">
        <f>+IF(#REF!&lt;&gt;"",IF((1+OUT_2_Check!$Q$4)*SUM(#REF!,#REF!)&lt;#REF!,1,IF((1-OUT_2_Check!$Q$4)*SUM(#REF!,#REF!)&gt;#REF!,1,0)),IF(SUM(#REF!,#REF!)&lt;&gt;0,1,0))</f>
        <v>#REF!</v>
      </c>
      <c r="L40" s="113" t="e">
        <f>+IF(#REF!&lt;&gt;"",IF((1+OUT_2_Check!$Q$4)*SUM(#REF!,#REF!)&lt;#REF!,1,IF((1-OUT_2_Check!$Q$4)*SUM(#REF!,#REF!)&gt;#REF!,1,0)),IF(SUM(#REF!,#REF!)&lt;&gt;0,1,0))</f>
        <v>#REF!</v>
      </c>
      <c r="M40" s="113" t="e">
        <f>+IF(#REF!&lt;&gt;"",IF((1+OUT_2_Check!$Q$4)*SUM(#REF!,#REF!)&lt;#REF!,1,IF((1-OUT_2_Check!$Q$4)*SUM(#REF!,#REF!)&gt;#REF!,1,0)),IF(SUM(#REF!,#REF!)&lt;&gt;0,1,0))</f>
        <v>#REF!</v>
      </c>
      <c r="N40" s="113" t="e">
        <f>+IF(#REF!&lt;&gt;"",IF((1+OUT_2_Check!$Q$4)*SUM(#REF!,#REF!)&lt;#REF!,1,IF((1-OUT_2_Check!$Q$4)*SUM(#REF!,#REF!)&gt;#REF!,1,0)),IF(SUM(#REF!,#REF!)&lt;&gt;0,1,0))</f>
        <v>#REF!</v>
      </c>
      <c r="O40" s="113" t="e">
        <f>+IF(#REF!&lt;&gt;"",IF((1+OUT_2_Check!$Q$4)*SUM(#REF!,#REF!)&lt;#REF!,1,IF((1-OUT_2_Check!$Q$4)*SUM(#REF!,#REF!)&gt;#REF!,1,0)),IF(SUM(#REF!,#REF!)&lt;&gt;0,1,0))</f>
        <v>#REF!</v>
      </c>
      <c r="P40" s="113" t="e">
        <f>+IF(#REF!&lt;&gt;"",IF((1+OUT_2_Check!$Q$4)*SUM(#REF!,#REF!)&lt;#REF!,1,IF((1-OUT_2_Check!$Q$4)*SUM(#REF!,#REF!)&gt;#REF!,1,0)),IF(SUM(#REF!,#REF!)&lt;&gt;0,1,0))</f>
        <v>#REF!</v>
      </c>
      <c r="Q40" s="113" t="e">
        <f>+IF(#REF!&lt;&gt;"",IF((1+OUT_2_Check!$Q$4)*SUM(#REF!,#REF!)&lt;#REF!,1,IF((1-OUT_2_Check!$Q$4)*SUM(#REF!,#REF!)&gt;#REF!,1,0)),IF(SUM(#REF!,#REF!)&lt;&gt;0,1,0))</f>
        <v>#REF!</v>
      </c>
      <c r="R40" s="113" t="e">
        <f>+IF(#REF!&lt;&gt;"",IF((1+OUT_2_Check!$Q$4)*SUM(#REF!,#REF!)&lt;#REF!,1,IF((1-OUT_2_Check!$Q$4)*SUM(#REF!,#REF!)&gt;#REF!,1,0)),IF(SUM(#REF!,#REF!)&lt;&gt;0,1,0))</f>
        <v>#REF!</v>
      </c>
      <c r="S40" s="113" t="e">
        <f>+IF(#REF!&lt;&gt;"",IF((1+OUT_2_Check!$Q$4)*SUM(#REF!,#REF!)&lt;#REF!,1,IF((1-OUT_2_Check!$Q$4)*SUM(#REF!,#REF!)&gt;#REF!,1,0)),IF(SUM(#REF!,#REF!)&lt;&gt;0,1,0))</f>
        <v>#REF!</v>
      </c>
      <c r="T40" s="113" t="e">
        <f>+IF(#REF!&lt;&gt;"",IF((1+OUT_2_Check!$Q$4)*SUM(#REF!,#REF!)&lt;#REF!,1,IF((1-OUT_2_Check!$Q$4)*SUM(#REF!,#REF!)&gt;#REF!,1,0)),IF(SUM(#REF!,#REF!)&lt;&gt;0,1,0))</f>
        <v>#REF!</v>
      </c>
      <c r="U40" s="113" t="e">
        <f>+IF(#REF!&lt;&gt;"",IF((1+OUT_2_Check!$Q$4)*SUM(#REF!,#REF!)&lt;#REF!,1,IF((1-OUT_2_Check!$Q$4)*SUM(#REF!,#REF!)&gt;#REF!,1,0)),IF(SUM(#REF!,#REF!)&lt;&gt;0,1,0))</f>
        <v>#REF!</v>
      </c>
      <c r="V40" s="113" t="e">
        <f>+IF(#REF!&lt;&gt;"",IF((1+OUT_2_Check!$Q$4)*SUM(#REF!,#REF!)&lt;#REF!,1,IF((1-OUT_2_Check!$Q$4)*SUM(#REF!,#REF!)&gt;#REF!,1,0)),IF(SUM(#REF!,#REF!)&lt;&gt;0,1,0))</f>
        <v>#REF!</v>
      </c>
      <c r="W40" s="113" t="e">
        <f>+IF(#REF!&lt;&gt;"",IF((1+OUT_2_Check!$Q$4)*SUM(#REF!,#REF!)&lt;#REF!,1,IF((1-OUT_2_Check!$Q$4)*SUM(#REF!,#REF!)&gt;#REF!,1,0)),IF(SUM(#REF!,#REF!)&lt;&gt;0,1,0))</f>
        <v>#REF!</v>
      </c>
      <c r="X40" s="113" t="e">
        <f>+IF(#REF!&lt;&gt;"",IF((1+OUT_2_Check!$Q$4)*SUM(#REF!,#REF!)&lt;#REF!,1,IF((1-OUT_2_Check!$Q$4)*SUM(#REF!,#REF!)&gt;#REF!,1,0)),IF(SUM(#REF!,#REF!)&lt;&gt;0,1,0))</f>
        <v>#REF!</v>
      </c>
      <c r="Y40" s="113" t="e">
        <f>+IF(#REF!&lt;&gt;"",IF((1+OUT_2_Check!$Q$4)*SUM(#REF!,#REF!)&lt;#REF!,1,IF((1-OUT_2_Check!$Q$4)*SUM(#REF!,#REF!)&gt;#REF!,1,0)),IF(SUM(#REF!,#REF!)&lt;&gt;0,1,0))</f>
        <v>#REF!</v>
      </c>
      <c r="Z40" s="113" t="e">
        <f>+IF(#REF!&lt;&gt;"",IF((1+OUT_2_Check!$Q$4)*SUM(#REF!,#REF!)&lt;#REF!,1,IF((1-OUT_2_Check!$Q$4)*SUM(#REF!,#REF!)&gt;#REF!,1,0)),IF(SUM(#REF!,#REF!)&lt;&gt;0,1,0))</f>
        <v>#REF!</v>
      </c>
      <c r="AA40" s="113" t="e">
        <f>+IF(#REF!&lt;&gt;"",IF((1+OUT_2_Check!$Q$4)*SUM(#REF!,#REF!)&lt;#REF!,1,IF((1-OUT_2_Check!$Q$4)*SUM(#REF!,#REF!)&gt;#REF!,1,0)),IF(SUM(#REF!,#REF!)&lt;&gt;0,1,0))</f>
        <v>#REF!</v>
      </c>
      <c r="AB40" s="113" t="e">
        <f>+IF(#REF!&lt;&gt;"",IF((1+OUT_2_Check!$Q$4)*SUM(#REF!,#REF!)&lt;#REF!,1,IF((1-OUT_2_Check!$Q$4)*SUM(#REF!,#REF!)&gt;#REF!,1,0)),IF(SUM(#REF!,#REF!)&lt;&gt;0,1,0))</f>
        <v>#REF!</v>
      </c>
      <c r="AC40" s="113" t="e">
        <f>+IF(#REF!&lt;&gt;"",IF((1+OUT_2_Check!$Q$4)*SUM(#REF!,#REF!)&lt;#REF!,1,IF((1-OUT_2_Check!$Q$4)*SUM(#REF!,#REF!)&gt;#REF!,1,0)),IF(SUM(#REF!,#REF!)&lt;&gt;0,1,0))</f>
        <v>#REF!</v>
      </c>
      <c r="AD40" s="113" t="e">
        <f>+IF(#REF!&lt;&gt;"",IF((1+OUT_2_Check!$Q$4)*SUM(#REF!,#REF!)&lt;#REF!,1,IF((1-OUT_2_Check!$Q$4)*SUM(#REF!,#REF!)&gt;#REF!,1,0)),IF(SUM(#REF!,#REF!)&lt;&gt;0,1,0))</f>
        <v>#REF!</v>
      </c>
      <c r="AE40" s="113" t="e">
        <f>+IF(#REF!&lt;&gt;"",IF((1+OUT_2_Check!$Q$4)*SUM(#REF!,#REF!)&lt;#REF!,1,IF((1-OUT_2_Check!$Q$4)*SUM(#REF!,#REF!)&gt;#REF!,1,0)),IF(SUM(#REF!,#REF!)&lt;&gt;0,1,0))</f>
        <v>#REF!</v>
      </c>
      <c r="AF40" s="113" t="e">
        <f>+IF(#REF!&lt;&gt;"",IF((1+OUT_2_Check!$Q$4)*SUM(#REF!,#REF!)&lt;#REF!,1,IF((1-OUT_2_Check!$Q$4)*SUM(#REF!,#REF!)&gt;#REF!,1,0)),IF(SUM(#REF!,#REF!)&lt;&gt;0,1,0))</f>
        <v>#REF!</v>
      </c>
      <c r="AG40" s="113" t="e">
        <f>+IF(#REF!&lt;&gt;"",IF((1+OUT_2_Check!$Q$4)*SUM(#REF!,#REF!)&lt;#REF!,1,IF((1-OUT_2_Check!$Q$4)*SUM(#REF!,#REF!)&gt;#REF!,1,0)),IF(SUM(#REF!,#REF!)&lt;&gt;0,1,0))</f>
        <v>#REF!</v>
      </c>
      <c r="AH40" s="113" t="e">
        <f>+IF(#REF!&lt;&gt;"",IF((1+OUT_2_Check!$Q$4)*SUM(#REF!,#REF!)&lt;#REF!,1,IF((1-OUT_2_Check!$Q$4)*SUM(#REF!,#REF!)&gt;#REF!,1,0)),IF(SUM(#REF!,#REF!)&lt;&gt;0,1,0))</f>
        <v>#REF!</v>
      </c>
      <c r="AI40" s="113" t="e">
        <f>+IF(#REF!&lt;&gt;"",IF((1+OUT_2_Check!$Q$4)*SUM(#REF!,#REF!)&lt;#REF!,1,IF((1-OUT_2_Check!$Q$4)*SUM(#REF!,#REF!)&gt;#REF!,1,0)),IF(SUM(#REF!,#REF!)&lt;&gt;0,1,0))</f>
        <v>#REF!</v>
      </c>
      <c r="AJ40" s="113" t="e">
        <f>+IF(#REF!&lt;&gt;"",IF((1+OUT_2_Check!$Q$4)*SUM(#REF!,#REF!)&lt;#REF!,1,IF((1-OUT_2_Check!$Q$4)*SUM(#REF!,#REF!)&gt;#REF!,1,0)),IF(SUM(#REF!,#REF!)&lt;&gt;0,1,0))</f>
        <v>#REF!</v>
      </c>
      <c r="AK40" s="113" t="e">
        <f>+IF(#REF!&lt;&gt;"",IF((1+OUT_2_Check!$Q$4)*SUM(#REF!,#REF!)&lt;#REF!,1,IF((1-OUT_2_Check!$Q$4)*SUM(#REF!,#REF!)&gt;#REF!,1,0)),IF(SUM(#REF!,#REF!)&lt;&gt;0,1,0))</f>
        <v>#REF!</v>
      </c>
      <c r="AL40" s="113" t="e">
        <f>+IF(#REF!&lt;&gt;"",IF((1+OUT_2_Check!$Q$4)*SUM(#REF!,#REF!)&lt;#REF!,1,IF((1-OUT_2_Check!$Q$4)*SUM(#REF!,#REF!)&gt;#REF!,1,0)),IF(SUM(#REF!,#REF!)&lt;&gt;0,1,0))</f>
        <v>#REF!</v>
      </c>
      <c r="AM40" s="113" t="e">
        <f>+IF(#REF!&lt;&gt;"",IF((1+OUT_2_Check!$Q$4)*SUM(#REF!,#REF!)&lt;#REF!,1,IF((1-OUT_2_Check!$Q$4)*SUM(#REF!,#REF!)&gt;#REF!,1,0)),IF(SUM(#REF!,#REF!)&lt;&gt;0,1,0))</f>
        <v>#REF!</v>
      </c>
      <c r="AN40" s="113" t="e">
        <f>+IF(#REF!&lt;&gt;"",IF((1+OUT_2_Check!$Q$4)*SUM(#REF!,#REF!)&lt;#REF!,1,IF((1-OUT_2_Check!$Q$4)*SUM(#REF!,#REF!)&gt;#REF!,1,0)),IF(SUM(#REF!,#REF!)&lt;&gt;0,1,0))</f>
        <v>#REF!</v>
      </c>
      <c r="AO40" s="113" t="e">
        <f>+IF(#REF!&lt;&gt;"",IF((1+OUT_2_Check!$Q$4)*SUM(#REF!,#REF!)&lt;#REF!,1,IF((1-OUT_2_Check!$Q$4)*SUM(#REF!,#REF!)&gt;#REF!,1,0)),IF(SUM(#REF!,#REF!)&lt;&gt;0,1,0))</f>
        <v>#REF!</v>
      </c>
      <c r="AP40" s="113" t="e">
        <f>+IF(#REF!&lt;&gt;"",IF((1+OUT_2_Check!$Q$4)*SUM(#REF!,#REF!)&lt;#REF!,1,IF((1-OUT_2_Check!$Q$4)*SUM(#REF!,#REF!)&gt;#REF!,1,0)),IF(SUM(#REF!,#REF!)&lt;&gt;0,1,0))</f>
        <v>#REF!</v>
      </c>
      <c r="AQ40" s="113" t="e">
        <f>+IF(#REF!&lt;&gt;"",IF((1+OUT_2_Check!$Q$4)*SUM(#REF!,#REF!)&lt;#REF!,1,IF((1-OUT_2_Check!$Q$4)*SUM(#REF!,#REF!)&gt;#REF!,1,0)),IF(SUM(#REF!,#REF!)&lt;&gt;0,1,0))</f>
        <v>#REF!</v>
      </c>
      <c r="AR40" s="113" t="e">
        <f>+IF(#REF!&lt;&gt;"",IF((1+OUT_2_Check!$Q$4)*SUM(#REF!,#REF!)&lt;#REF!,1,IF((1-OUT_2_Check!$Q$4)*SUM(#REF!,#REF!)&gt;#REF!,1,0)),IF(SUM(#REF!,#REF!)&lt;&gt;0,1,0))</f>
        <v>#REF!</v>
      </c>
      <c r="AS40" s="113" t="e">
        <f>+IF(#REF!&lt;&gt;"",IF((1+OUT_2_Check!$Q$4)*SUM(#REF!,#REF!)&lt;#REF!,1,IF((1-OUT_2_Check!$Q$4)*SUM(#REF!,#REF!)&gt;#REF!,1,0)),IF(SUM(#REF!,#REF!)&lt;&gt;0,1,0))</f>
        <v>#REF!</v>
      </c>
      <c r="AT40" s="116" t="e">
        <f>+IF(#REF!&lt;&gt;"",IF((1+OUT_2_Check!$Q$4)*SUM(#REF!)&lt;#REF!,1,IF((1-OUT_2_Check!$Q$4)*SUM(#REF!)&gt;#REF!,1,0)),IF(SUM(#REF!)&lt;&gt;0,1,0))</f>
        <v>#REF!</v>
      </c>
    </row>
    <row r="41" spans="1:46" s="73" customFormat="1" ht="18" customHeight="1">
      <c r="A41" s="83"/>
      <c r="B41" s="85"/>
      <c r="C41" s="85"/>
      <c r="D41" s="109"/>
      <c r="E41" s="109"/>
      <c r="F41" s="109"/>
      <c r="G41" s="109"/>
      <c r="H41" s="109"/>
      <c r="I41" s="109"/>
      <c r="J41" s="109"/>
      <c r="K41" s="109"/>
      <c r="L41" s="109"/>
      <c r="M41" s="109"/>
      <c r="N41" s="109"/>
      <c r="O41" s="109"/>
      <c r="P41" s="109"/>
      <c r="Q41" s="109"/>
      <c r="R41" s="109"/>
      <c r="S41" s="109"/>
      <c r="T41" s="109"/>
      <c r="U41" s="109"/>
      <c r="V41" s="109"/>
      <c r="W41" s="109"/>
      <c r="X41" s="109"/>
      <c r="Y41" s="109"/>
      <c r="Z41" s="109"/>
      <c r="AA41" s="109"/>
      <c r="AB41" s="109"/>
      <c r="AC41" s="109"/>
      <c r="AD41" s="109"/>
      <c r="AE41" s="109"/>
      <c r="AF41" s="109"/>
      <c r="AG41" s="109"/>
      <c r="AH41" s="109"/>
      <c r="AI41" s="109"/>
      <c r="AJ41" s="109"/>
      <c r="AK41" s="109"/>
      <c r="AL41" s="109"/>
      <c r="AM41" s="109"/>
      <c r="AN41" s="109"/>
      <c r="AO41" s="109"/>
      <c r="AP41" s="109"/>
      <c r="AQ41" s="109"/>
      <c r="AR41" s="109"/>
      <c r="AS41" s="109"/>
      <c r="AT41" s="109"/>
    </row>
    <row r="42" spans="1:46" s="73" customFormat="1" ht="18" customHeight="1">
      <c r="A42" s="90"/>
      <c r="B42" s="85" t="s">
        <v>96</v>
      </c>
      <c r="C42" s="79"/>
      <c r="D42" s="108"/>
      <c r="E42" s="108"/>
      <c r="F42" s="108"/>
      <c r="G42" s="108"/>
      <c r="H42" s="108"/>
      <c r="I42" s="108"/>
      <c r="J42" s="108"/>
      <c r="K42" s="108"/>
      <c r="L42" s="108"/>
      <c r="M42" s="108"/>
      <c r="N42" s="108"/>
      <c r="O42" s="108"/>
      <c r="P42" s="108"/>
      <c r="Q42" s="108"/>
      <c r="R42" s="108"/>
      <c r="S42" s="108"/>
      <c r="T42" s="108"/>
      <c r="U42" s="108"/>
      <c r="V42" s="108"/>
      <c r="W42" s="108"/>
      <c r="X42" s="108"/>
      <c r="Y42" s="108"/>
      <c r="Z42" s="108"/>
      <c r="AA42" s="108"/>
      <c r="AB42" s="108"/>
      <c r="AC42" s="108"/>
      <c r="AD42" s="108"/>
      <c r="AE42" s="108"/>
      <c r="AF42" s="108"/>
      <c r="AG42" s="108"/>
      <c r="AH42" s="108"/>
      <c r="AI42" s="108"/>
      <c r="AJ42" s="108"/>
      <c r="AK42" s="108"/>
      <c r="AL42" s="108"/>
      <c r="AM42" s="108"/>
      <c r="AN42" s="108"/>
      <c r="AO42" s="108"/>
      <c r="AP42" s="108"/>
      <c r="AQ42" s="108"/>
      <c r="AR42" s="108"/>
      <c r="AS42" s="108"/>
      <c r="AT42" s="107"/>
    </row>
    <row r="43" spans="1:46" s="73" customFormat="1" ht="18" customHeight="1">
      <c r="A43" s="83"/>
      <c r="B43" s="85"/>
      <c r="C43" s="85"/>
      <c r="D43" s="109"/>
      <c r="E43" s="109"/>
      <c r="F43" s="109"/>
      <c r="G43" s="109"/>
      <c r="H43" s="109"/>
      <c r="I43" s="109"/>
      <c r="J43" s="109"/>
      <c r="K43" s="109"/>
      <c r="L43" s="109"/>
      <c r="M43" s="109"/>
      <c r="N43" s="109"/>
      <c r="O43" s="109"/>
      <c r="P43" s="109"/>
      <c r="Q43" s="109"/>
      <c r="R43" s="109"/>
      <c r="S43" s="109"/>
      <c r="T43" s="109"/>
      <c r="U43" s="109"/>
      <c r="V43" s="109"/>
      <c r="W43" s="109"/>
      <c r="X43" s="109"/>
      <c r="Y43" s="109"/>
      <c r="Z43" s="109"/>
      <c r="AA43" s="109"/>
      <c r="AB43" s="109"/>
      <c r="AC43" s="109"/>
      <c r="AD43" s="109"/>
      <c r="AE43" s="109"/>
      <c r="AF43" s="109"/>
      <c r="AG43" s="109"/>
      <c r="AH43" s="109"/>
      <c r="AI43" s="109"/>
      <c r="AJ43" s="109"/>
      <c r="AK43" s="109"/>
      <c r="AL43" s="109"/>
      <c r="AM43" s="109"/>
      <c r="AN43" s="109"/>
      <c r="AO43" s="109"/>
      <c r="AP43" s="109"/>
      <c r="AQ43" s="109"/>
      <c r="AR43" s="109"/>
      <c r="AS43" s="109"/>
      <c r="AT43" s="109"/>
    </row>
    <row r="44" spans="1:46" s="73" customFormat="1" ht="18" customHeight="1">
      <c r="A44" s="83"/>
      <c r="B44" s="184" t="s">
        <v>126</v>
      </c>
      <c r="C44" s="79"/>
      <c r="D44" s="115" t="e">
        <f>+IF(#REF!&lt;&gt;"",IF((1+OUT_2_Check!$Q$4)*SUM(#REF!,#REF!,#REF!,#REF!)&lt;#REF!,1,IF((1-OUT_2_Check!$Q$4)*SUM(#REF!,#REF!,#REF!,#REF!)&gt;#REF!,1,0)),IF(SUM(#REF!,#REF!,#REF!,#REF!)&lt;&gt;0,1,0))</f>
        <v>#REF!</v>
      </c>
      <c r="E44" s="115" t="e">
        <f>+IF(#REF!&lt;&gt;"",IF((1+OUT_2_Check!$Q$4)*SUM(#REF!,#REF!,#REF!,#REF!)&lt;#REF!,1,IF((1-OUT_2_Check!$Q$4)*SUM(#REF!,#REF!,#REF!,#REF!)&gt;#REF!,1,0)),IF(SUM(#REF!,#REF!,#REF!,#REF!)&lt;&gt;0,1,0))</f>
        <v>#REF!</v>
      </c>
      <c r="F44" s="115" t="e">
        <f>+IF(#REF!&lt;&gt;"",IF((1+OUT_2_Check!$Q$4)*SUM(#REF!,#REF!,#REF!,#REF!)&lt;#REF!,1,IF((1-OUT_2_Check!$Q$4)*SUM(#REF!,#REF!,#REF!,#REF!)&gt;#REF!,1,0)),IF(SUM(#REF!,#REF!,#REF!,#REF!)&lt;&gt;0,1,0))</f>
        <v>#REF!</v>
      </c>
      <c r="G44" s="115" t="e">
        <f>+IF(#REF!&lt;&gt;"",IF((1+OUT_2_Check!$Q$4)*SUM(#REF!,#REF!,#REF!,#REF!)&lt;#REF!,1,IF((1-OUT_2_Check!$Q$4)*SUM(#REF!,#REF!,#REF!,#REF!)&gt;#REF!,1,0)),IF(SUM(#REF!,#REF!,#REF!,#REF!)&lt;&gt;0,1,0))</f>
        <v>#REF!</v>
      </c>
      <c r="H44" s="115" t="e">
        <f>+IF(#REF!&lt;&gt;"",IF((1+OUT_2_Check!$Q$4)*SUM(#REF!,#REF!,#REF!,#REF!)&lt;#REF!,1,IF((1-OUT_2_Check!$Q$4)*SUM(#REF!,#REF!,#REF!,#REF!)&gt;#REF!,1,0)),IF(SUM(#REF!,#REF!,#REF!,#REF!)&lt;&gt;0,1,0))</f>
        <v>#REF!</v>
      </c>
      <c r="I44" s="115" t="e">
        <f>+IF(#REF!&lt;&gt;"",IF((1+OUT_2_Check!$Q$4)*SUM(#REF!,#REF!,#REF!,#REF!)&lt;#REF!,1,IF((1-OUT_2_Check!$Q$4)*SUM(#REF!,#REF!,#REF!,#REF!)&gt;#REF!,1,0)),IF(SUM(#REF!,#REF!,#REF!,#REF!)&lt;&gt;0,1,0))</f>
        <v>#REF!</v>
      </c>
      <c r="J44" s="115" t="e">
        <f>+IF(#REF!&lt;&gt;"",IF((1+OUT_2_Check!$Q$4)*SUM(#REF!,#REF!,#REF!,#REF!)&lt;#REF!,1,IF((1-OUT_2_Check!$Q$4)*SUM(#REF!,#REF!,#REF!,#REF!)&gt;#REF!,1,0)),IF(SUM(#REF!,#REF!,#REF!,#REF!)&lt;&gt;0,1,0))</f>
        <v>#REF!</v>
      </c>
      <c r="K44" s="115" t="e">
        <f>+IF(#REF!&lt;&gt;"",IF((1+OUT_2_Check!$Q$4)*SUM(#REF!,#REF!,#REF!,#REF!)&lt;#REF!,1,IF((1-OUT_2_Check!$Q$4)*SUM(#REF!,#REF!,#REF!,#REF!)&gt;#REF!,1,0)),IF(SUM(#REF!,#REF!,#REF!,#REF!)&lt;&gt;0,1,0))</f>
        <v>#REF!</v>
      </c>
      <c r="L44" s="115" t="e">
        <f>+IF(#REF!&lt;&gt;"",IF((1+OUT_2_Check!$Q$4)*SUM(#REF!,#REF!,#REF!,#REF!)&lt;#REF!,1,IF((1-OUT_2_Check!$Q$4)*SUM(#REF!,#REF!,#REF!,#REF!)&gt;#REF!,1,0)),IF(SUM(#REF!,#REF!,#REF!,#REF!)&lt;&gt;0,1,0))</f>
        <v>#REF!</v>
      </c>
      <c r="M44" s="115" t="e">
        <f>+IF(#REF!&lt;&gt;"",IF((1+OUT_2_Check!$Q$4)*SUM(#REF!,#REF!,#REF!,#REF!)&lt;#REF!,1,IF((1-OUT_2_Check!$Q$4)*SUM(#REF!,#REF!,#REF!,#REF!)&gt;#REF!,1,0)),IF(SUM(#REF!,#REF!,#REF!,#REF!)&lt;&gt;0,1,0))</f>
        <v>#REF!</v>
      </c>
      <c r="N44" s="115" t="e">
        <f>+IF(#REF!&lt;&gt;"",IF((1+OUT_2_Check!$Q$4)*SUM(#REF!,#REF!,#REF!,#REF!)&lt;#REF!,1,IF((1-OUT_2_Check!$Q$4)*SUM(#REF!,#REF!,#REF!,#REF!)&gt;#REF!,1,0)),IF(SUM(#REF!,#REF!,#REF!,#REF!)&lt;&gt;0,1,0))</f>
        <v>#REF!</v>
      </c>
      <c r="O44" s="115" t="e">
        <f>+IF(#REF!&lt;&gt;"",IF((1+OUT_2_Check!$Q$4)*SUM(#REF!,#REF!,#REF!,#REF!)&lt;#REF!,1,IF((1-OUT_2_Check!$Q$4)*SUM(#REF!,#REF!,#REF!,#REF!)&gt;#REF!,1,0)),IF(SUM(#REF!,#REF!,#REF!,#REF!)&lt;&gt;0,1,0))</f>
        <v>#REF!</v>
      </c>
      <c r="P44" s="115" t="e">
        <f>+IF(#REF!&lt;&gt;"",IF((1+OUT_2_Check!$Q$4)*SUM(#REF!,#REF!,#REF!,#REF!)&lt;#REF!,1,IF((1-OUT_2_Check!$Q$4)*SUM(#REF!,#REF!,#REF!,#REF!)&gt;#REF!,1,0)),IF(SUM(#REF!,#REF!,#REF!,#REF!)&lt;&gt;0,1,0))</f>
        <v>#REF!</v>
      </c>
      <c r="Q44" s="115" t="e">
        <f>+IF(#REF!&lt;&gt;"",IF((1+OUT_2_Check!$Q$4)*SUM(#REF!,#REF!,#REF!,#REF!)&lt;#REF!,1,IF((1-OUT_2_Check!$Q$4)*SUM(#REF!,#REF!,#REF!,#REF!)&gt;#REF!,1,0)),IF(SUM(#REF!,#REF!,#REF!,#REF!)&lt;&gt;0,1,0))</f>
        <v>#REF!</v>
      </c>
      <c r="R44" s="115" t="e">
        <f>+IF(#REF!&lt;&gt;"",IF((1+OUT_2_Check!$Q$4)*SUM(#REF!,#REF!,#REF!,#REF!)&lt;#REF!,1,IF((1-OUT_2_Check!$Q$4)*SUM(#REF!,#REF!,#REF!,#REF!)&gt;#REF!,1,0)),IF(SUM(#REF!,#REF!,#REF!,#REF!)&lt;&gt;0,1,0))</f>
        <v>#REF!</v>
      </c>
      <c r="S44" s="115" t="e">
        <f>+IF(#REF!&lt;&gt;"",IF((1+OUT_2_Check!$Q$4)*SUM(#REF!,#REF!,#REF!,#REF!)&lt;#REF!,1,IF((1-OUT_2_Check!$Q$4)*SUM(#REF!,#REF!,#REF!,#REF!)&gt;#REF!,1,0)),IF(SUM(#REF!,#REF!,#REF!,#REF!)&lt;&gt;0,1,0))</f>
        <v>#REF!</v>
      </c>
      <c r="T44" s="115" t="e">
        <f>+IF(#REF!&lt;&gt;"",IF((1+OUT_2_Check!$Q$4)*SUM(#REF!,#REF!,#REF!,#REF!)&lt;#REF!,1,IF((1-OUT_2_Check!$Q$4)*SUM(#REF!,#REF!,#REF!,#REF!)&gt;#REF!,1,0)),IF(SUM(#REF!,#REF!,#REF!,#REF!)&lt;&gt;0,1,0))</f>
        <v>#REF!</v>
      </c>
      <c r="U44" s="115" t="e">
        <f>+IF(#REF!&lt;&gt;"",IF((1+OUT_2_Check!$Q$4)*SUM(#REF!,#REF!,#REF!,#REF!)&lt;#REF!,1,IF((1-OUT_2_Check!$Q$4)*SUM(#REF!,#REF!,#REF!,#REF!)&gt;#REF!,1,0)),IF(SUM(#REF!,#REF!,#REF!,#REF!)&lt;&gt;0,1,0))</f>
        <v>#REF!</v>
      </c>
      <c r="V44" s="115" t="e">
        <f>+IF(#REF!&lt;&gt;"",IF((1+OUT_2_Check!$Q$4)*SUM(#REF!,#REF!,#REF!,#REF!)&lt;#REF!,1,IF((1-OUT_2_Check!$Q$4)*SUM(#REF!,#REF!,#REF!,#REF!)&gt;#REF!,1,0)),IF(SUM(#REF!,#REF!,#REF!,#REF!)&lt;&gt;0,1,0))</f>
        <v>#REF!</v>
      </c>
      <c r="W44" s="115" t="e">
        <f>+IF(#REF!&lt;&gt;"",IF((1+OUT_2_Check!$Q$4)*SUM(#REF!,#REF!,#REF!,#REF!)&lt;#REF!,1,IF((1-OUT_2_Check!$Q$4)*SUM(#REF!,#REF!,#REF!,#REF!)&gt;#REF!,1,0)),IF(SUM(#REF!,#REF!,#REF!,#REF!)&lt;&gt;0,1,0))</f>
        <v>#REF!</v>
      </c>
      <c r="X44" s="115" t="e">
        <f>+IF(#REF!&lt;&gt;"",IF((1+OUT_2_Check!$Q$4)*SUM(#REF!,#REF!,#REF!,#REF!)&lt;#REF!,1,IF((1-OUT_2_Check!$Q$4)*SUM(#REF!,#REF!,#REF!,#REF!)&gt;#REF!,1,0)),IF(SUM(#REF!,#REF!,#REF!,#REF!)&lt;&gt;0,1,0))</f>
        <v>#REF!</v>
      </c>
      <c r="Y44" s="115" t="e">
        <f>+IF(#REF!&lt;&gt;"",IF((1+OUT_2_Check!$Q$4)*SUM(#REF!,#REF!,#REF!,#REF!)&lt;#REF!,1,IF((1-OUT_2_Check!$Q$4)*SUM(#REF!,#REF!,#REF!,#REF!)&gt;#REF!,1,0)),IF(SUM(#REF!,#REF!,#REF!,#REF!)&lt;&gt;0,1,0))</f>
        <v>#REF!</v>
      </c>
      <c r="Z44" s="115" t="e">
        <f>+IF(#REF!&lt;&gt;"",IF((1+OUT_2_Check!$Q$4)*SUM(#REF!,#REF!,#REF!,#REF!)&lt;#REF!,1,IF((1-OUT_2_Check!$Q$4)*SUM(#REF!,#REF!,#REF!,#REF!)&gt;#REF!,1,0)),IF(SUM(#REF!,#REF!,#REF!,#REF!)&lt;&gt;0,1,0))</f>
        <v>#REF!</v>
      </c>
      <c r="AA44" s="115" t="e">
        <f>+IF(#REF!&lt;&gt;"",IF((1+OUT_2_Check!$Q$4)*SUM(#REF!,#REF!,#REF!,#REF!)&lt;#REF!,1,IF((1-OUT_2_Check!$Q$4)*SUM(#REF!,#REF!,#REF!,#REF!)&gt;#REF!,1,0)),IF(SUM(#REF!,#REF!,#REF!,#REF!)&lt;&gt;0,1,0))</f>
        <v>#REF!</v>
      </c>
      <c r="AB44" s="115" t="e">
        <f>+IF(#REF!&lt;&gt;"",IF((1+OUT_2_Check!$Q$4)*SUM(#REF!,#REF!,#REF!,#REF!)&lt;#REF!,1,IF((1-OUT_2_Check!$Q$4)*SUM(#REF!,#REF!,#REF!,#REF!)&gt;#REF!,1,0)),IF(SUM(#REF!,#REF!,#REF!,#REF!)&lt;&gt;0,1,0))</f>
        <v>#REF!</v>
      </c>
      <c r="AC44" s="115" t="e">
        <f>+IF(#REF!&lt;&gt;"",IF((1+OUT_2_Check!$Q$4)*SUM(#REF!,#REF!,#REF!,#REF!)&lt;#REF!,1,IF((1-OUT_2_Check!$Q$4)*SUM(#REF!,#REF!,#REF!,#REF!)&gt;#REF!,1,0)),IF(SUM(#REF!,#REF!,#REF!,#REF!)&lt;&gt;0,1,0))</f>
        <v>#REF!</v>
      </c>
      <c r="AD44" s="115" t="e">
        <f>+IF(#REF!&lt;&gt;"",IF((1+OUT_2_Check!$Q$4)*SUM(#REF!,#REF!,#REF!,#REF!)&lt;#REF!,1,IF((1-OUT_2_Check!$Q$4)*SUM(#REF!,#REF!,#REF!,#REF!)&gt;#REF!,1,0)),IF(SUM(#REF!,#REF!,#REF!,#REF!)&lt;&gt;0,1,0))</f>
        <v>#REF!</v>
      </c>
      <c r="AE44" s="115" t="e">
        <f>+IF(#REF!&lt;&gt;"",IF((1+OUT_2_Check!$Q$4)*SUM(#REF!,#REF!,#REF!,#REF!)&lt;#REF!,1,IF((1-OUT_2_Check!$Q$4)*SUM(#REF!,#REF!,#REF!,#REF!)&gt;#REF!,1,0)),IF(SUM(#REF!,#REF!,#REF!,#REF!)&lt;&gt;0,1,0))</f>
        <v>#REF!</v>
      </c>
      <c r="AF44" s="115" t="e">
        <f>+IF(#REF!&lt;&gt;"",IF((1+OUT_2_Check!$Q$4)*SUM(#REF!,#REF!,#REF!,#REF!)&lt;#REF!,1,IF((1-OUT_2_Check!$Q$4)*SUM(#REF!,#REF!,#REF!,#REF!)&gt;#REF!,1,0)),IF(SUM(#REF!,#REF!,#REF!,#REF!)&lt;&gt;0,1,0))</f>
        <v>#REF!</v>
      </c>
      <c r="AG44" s="115" t="e">
        <f>+IF(#REF!&lt;&gt;"",IF((1+OUT_2_Check!$Q$4)*SUM(#REF!,#REF!,#REF!,#REF!)&lt;#REF!,1,IF((1-OUT_2_Check!$Q$4)*SUM(#REF!,#REF!,#REF!,#REF!)&gt;#REF!,1,0)),IF(SUM(#REF!,#REF!,#REF!,#REF!)&lt;&gt;0,1,0))</f>
        <v>#REF!</v>
      </c>
      <c r="AH44" s="115" t="e">
        <f>+IF(#REF!&lt;&gt;"",IF((1+OUT_2_Check!$Q$4)*SUM(#REF!,#REF!,#REF!,#REF!)&lt;#REF!,1,IF((1-OUT_2_Check!$Q$4)*SUM(#REF!,#REF!,#REF!,#REF!)&gt;#REF!,1,0)),IF(SUM(#REF!,#REF!,#REF!,#REF!)&lt;&gt;0,1,0))</f>
        <v>#REF!</v>
      </c>
      <c r="AI44" s="115" t="e">
        <f>+IF(#REF!&lt;&gt;"",IF((1+OUT_2_Check!$Q$4)*SUM(#REF!,#REF!,#REF!,#REF!)&lt;#REF!,1,IF((1-OUT_2_Check!$Q$4)*SUM(#REF!,#REF!,#REF!,#REF!)&gt;#REF!,1,0)),IF(SUM(#REF!,#REF!,#REF!,#REF!)&lt;&gt;0,1,0))</f>
        <v>#REF!</v>
      </c>
      <c r="AJ44" s="115" t="e">
        <f>+IF(#REF!&lt;&gt;"",IF((1+OUT_2_Check!$Q$4)*SUM(#REF!,#REF!,#REF!,#REF!)&lt;#REF!,1,IF((1-OUT_2_Check!$Q$4)*SUM(#REF!,#REF!,#REF!,#REF!)&gt;#REF!,1,0)),IF(SUM(#REF!,#REF!,#REF!,#REF!)&lt;&gt;0,1,0))</f>
        <v>#REF!</v>
      </c>
      <c r="AK44" s="115" t="e">
        <f>+IF(#REF!&lt;&gt;"",IF((1+OUT_2_Check!$Q$4)*SUM(#REF!,#REF!,#REF!,#REF!)&lt;#REF!,1,IF((1-OUT_2_Check!$Q$4)*SUM(#REF!,#REF!,#REF!,#REF!)&gt;#REF!,1,0)),IF(SUM(#REF!,#REF!,#REF!,#REF!)&lt;&gt;0,1,0))</f>
        <v>#REF!</v>
      </c>
      <c r="AL44" s="115" t="e">
        <f>+IF(#REF!&lt;&gt;"",IF((1+OUT_2_Check!$Q$4)*SUM(#REF!,#REF!,#REF!,#REF!)&lt;#REF!,1,IF((1-OUT_2_Check!$Q$4)*SUM(#REF!,#REF!,#REF!,#REF!)&gt;#REF!,1,0)),IF(SUM(#REF!,#REF!,#REF!,#REF!)&lt;&gt;0,1,0))</f>
        <v>#REF!</v>
      </c>
      <c r="AM44" s="115" t="e">
        <f>+IF(#REF!&lt;&gt;"",IF((1+OUT_2_Check!$Q$4)*SUM(#REF!,#REF!,#REF!,#REF!)&lt;#REF!,1,IF((1-OUT_2_Check!$Q$4)*SUM(#REF!,#REF!,#REF!,#REF!)&gt;#REF!,1,0)),IF(SUM(#REF!,#REF!,#REF!,#REF!)&lt;&gt;0,1,0))</f>
        <v>#REF!</v>
      </c>
      <c r="AN44" s="115" t="e">
        <f>+IF(#REF!&lt;&gt;"",IF((1+OUT_2_Check!$Q$4)*SUM(#REF!,#REF!,#REF!,#REF!)&lt;#REF!,1,IF((1-OUT_2_Check!$Q$4)*SUM(#REF!,#REF!,#REF!,#REF!)&gt;#REF!,1,0)),IF(SUM(#REF!,#REF!,#REF!,#REF!)&lt;&gt;0,1,0))</f>
        <v>#REF!</v>
      </c>
      <c r="AO44" s="115" t="e">
        <f>+IF(#REF!&lt;&gt;"",IF((1+OUT_2_Check!$Q$4)*SUM(#REF!,#REF!,#REF!,#REF!)&lt;#REF!,1,IF((1-OUT_2_Check!$Q$4)*SUM(#REF!,#REF!,#REF!,#REF!)&gt;#REF!,1,0)),IF(SUM(#REF!,#REF!,#REF!,#REF!)&lt;&gt;0,1,0))</f>
        <v>#REF!</v>
      </c>
      <c r="AP44" s="115" t="e">
        <f>+IF(#REF!&lt;&gt;"",IF((1+OUT_2_Check!$Q$4)*SUM(#REF!,#REF!,#REF!,#REF!)&lt;#REF!,1,IF((1-OUT_2_Check!$Q$4)*SUM(#REF!,#REF!,#REF!,#REF!)&gt;#REF!,1,0)),IF(SUM(#REF!,#REF!,#REF!,#REF!)&lt;&gt;0,1,0))</f>
        <v>#REF!</v>
      </c>
      <c r="AQ44" s="115" t="e">
        <f>+IF(#REF!&lt;&gt;"",IF((1+OUT_2_Check!$Q$4)*SUM(#REF!,#REF!,#REF!,#REF!)&lt;#REF!,1,IF((1-OUT_2_Check!$Q$4)*SUM(#REF!,#REF!,#REF!,#REF!)&gt;#REF!,1,0)),IF(SUM(#REF!,#REF!,#REF!,#REF!)&lt;&gt;0,1,0))</f>
        <v>#REF!</v>
      </c>
      <c r="AR44" s="115" t="e">
        <f>+IF(#REF!&lt;&gt;"",IF((1+OUT_2_Check!$Q$4)*SUM(#REF!,#REF!,#REF!,#REF!)&lt;#REF!,1,IF((1-OUT_2_Check!$Q$4)*SUM(#REF!,#REF!,#REF!,#REF!)&gt;#REF!,1,0)),IF(SUM(#REF!,#REF!,#REF!,#REF!)&lt;&gt;0,1,0))</f>
        <v>#REF!</v>
      </c>
      <c r="AS44" s="115" t="e">
        <f>+IF(#REF!&lt;&gt;"",IF((1+OUT_2_Check!$Q$4)*SUM(#REF!,#REF!,#REF!,#REF!)&lt;#REF!,1,IF((1-OUT_2_Check!$Q$4)*SUM(#REF!,#REF!,#REF!,#REF!)&gt;#REF!,1,0)),IF(SUM(#REF!,#REF!,#REF!,#REF!)&lt;&gt;0,1,0))</f>
        <v>#REF!</v>
      </c>
      <c r="AT44" s="115" t="e">
        <f>+IF(#REF!&lt;&gt;"",IF((1+OUT_2_Check!$Q$4)*SUM(#REF!,#REF!,#REF!,#REF!)&lt;#REF!,1,IF((1-OUT_2_Check!$Q$4)*SUM(#REF!,#REF!,#REF!,#REF!)&gt;#REF!,1,0)),IF(SUM(#REF!,#REF!,#REF!,#REF!)&lt;&gt;0,1,0))</f>
        <v>#REF!</v>
      </c>
    </row>
    <row r="45" spans="1:46" s="73" customFormat="1" ht="15">
      <c r="A45" s="83"/>
      <c r="B45" s="79"/>
      <c r="C45" s="79"/>
      <c r="D45" s="115"/>
      <c r="E45" s="115"/>
      <c r="F45" s="115"/>
      <c r="G45" s="115"/>
      <c r="H45" s="115"/>
      <c r="I45" s="115"/>
      <c r="J45" s="115"/>
      <c r="K45" s="115"/>
      <c r="L45" s="115"/>
      <c r="M45" s="115"/>
      <c r="N45" s="115"/>
      <c r="O45" s="115"/>
      <c r="P45" s="115"/>
      <c r="Q45" s="115"/>
      <c r="R45" s="115"/>
      <c r="S45" s="115"/>
      <c r="T45" s="115"/>
      <c r="U45" s="115"/>
      <c r="V45" s="115"/>
      <c r="W45" s="115"/>
      <c r="X45" s="115"/>
      <c r="Y45" s="115"/>
      <c r="Z45" s="115"/>
      <c r="AA45" s="115"/>
      <c r="AB45" s="115"/>
      <c r="AC45" s="115"/>
      <c r="AD45" s="115"/>
      <c r="AE45" s="115"/>
      <c r="AF45" s="115"/>
      <c r="AG45" s="115"/>
      <c r="AH45" s="115"/>
      <c r="AI45" s="115"/>
      <c r="AJ45" s="115"/>
      <c r="AK45" s="115"/>
      <c r="AL45" s="115"/>
      <c r="AM45" s="115"/>
      <c r="AN45" s="115"/>
      <c r="AO45" s="115"/>
      <c r="AP45" s="115"/>
      <c r="AQ45" s="115"/>
      <c r="AR45" s="115"/>
      <c r="AS45" s="115"/>
      <c r="AT45" s="115"/>
    </row>
    <row r="46" spans="1:46" s="73" customFormat="1" ht="18" customHeight="1">
      <c r="A46" s="90"/>
      <c r="B46" s="79" t="s">
        <v>23</v>
      </c>
      <c r="C46" s="79"/>
      <c r="D46" s="109"/>
      <c r="E46" s="109"/>
      <c r="F46" s="109"/>
      <c r="G46" s="109"/>
      <c r="H46" s="109"/>
      <c r="I46" s="109"/>
      <c r="J46" s="109"/>
      <c r="K46" s="109"/>
      <c r="L46" s="109"/>
      <c r="M46" s="109"/>
      <c r="N46" s="109"/>
      <c r="O46" s="109"/>
      <c r="P46" s="109"/>
      <c r="Q46" s="109"/>
      <c r="R46" s="109"/>
      <c r="S46" s="109"/>
      <c r="T46" s="109"/>
      <c r="U46" s="109"/>
      <c r="V46" s="109"/>
      <c r="W46" s="109"/>
      <c r="X46" s="109"/>
      <c r="Y46" s="109"/>
      <c r="Z46" s="109"/>
      <c r="AA46" s="109"/>
      <c r="AB46" s="109"/>
      <c r="AC46" s="109"/>
      <c r="AD46" s="109"/>
      <c r="AE46" s="109"/>
      <c r="AF46" s="109"/>
      <c r="AG46" s="109"/>
      <c r="AH46" s="109"/>
      <c r="AI46" s="109"/>
      <c r="AJ46" s="109"/>
      <c r="AK46" s="109"/>
      <c r="AL46" s="109"/>
      <c r="AM46" s="109"/>
      <c r="AN46" s="109"/>
      <c r="AO46" s="109"/>
      <c r="AP46" s="109"/>
      <c r="AQ46" s="109"/>
      <c r="AR46" s="109"/>
      <c r="AS46" s="109"/>
      <c r="AT46" s="109"/>
    </row>
    <row r="47" spans="1:46" s="73" customFormat="1" ht="18" customHeight="1">
      <c r="A47" s="90"/>
      <c r="B47" s="85" t="s">
        <v>99</v>
      </c>
      <c r="C47" s="79"/>
      <c r="D47" s="107"/>
      <c r="E47" s="107"/>
      <c r="F47" s="107"/>
      <c r="G47" s="107"/>
      <c r="H47" s="107"/>
      <c r="I47" s="107"/>
      <c r="J47" s="109"/>
      <c r="K47" s="109"/>
      <c r="L47" s="109"/>
      <c r="M47" s="109"/>
      <c r="N47" s="109"/>
      <c r="O47" s="109"/>
      <c r="P47" s="109"/>
      <c r="Q47" s="109"/>
      <c r="R47" s="109"/>
      <c r="S47" s="109"/>
      <c r="T47" s="109"/>
      <c r="U47" s="109"/>
      <c r="V47" s="109"/>
      <c r="W47" s="109"/>
      <c r="X47" s="109"/>
      <c r="Y47" s="109"/>
      <c r="Z47" s="109"/>
      <c r="AA47" s="109"/>
      <c r="AB47" s="109"/>
      <c r="AC47" s="109"/>
      <c r="AD47" s="109"/>
      <c r="AE47" s="109"/>
      <c r="AF47" s="109"/>
      <c r="AG47" s="109"/>
      <c r="AH47" s="109"/>
      <c r="AI47" s="109"/>
      <c r="AJ47" s="109"/>
      <c r="AK47" s="109"/>
      <c r="AL47" s="109"/>
      <c r="AM47" s="109"/>
      <c r="AN47" s="109"/>
      <c r="AO47" s="109"/>
      <c r="AP47" s="109"/>
      <c r="AQ47" s="109"/>
      <c r="AR47" s="109"/>
      <c r="AS47" s="109"/>
      <c r="AT47" s="107"/>
    </row>
    <row r="48" spans="1:46" s="73" customFormat="1" ht="18" customHeight="1">
      <c r="A48" s="93"/>
      <c r="B48" s="131" t="s">
        <v>100</v>
      </c>
      <c r="C48" s="95"/>
      <c r="D48" s="111"/>
      <c r="E48" s="111"/>
      <c r="F48" s="111"/>
      <c r="G48" s="111"/>
      <c r="H48" s="111"/>
      <c r="I48" s="111"/>
      <c r="J48" s="132"/>
      <c r="K48" s="132"/>
      <c r="L48" s="132"/>
      <c r="M48" s="132"/>
      <c r="N48" s="132"/>
      <c r="O48" s="132"/>
      <c r="P48" s="132"/>
      <c r="Q48" s="132"/>
      <c r="R48" s="132"/>
      <c r="S48" s="132"/>
      <c r="T48" s="132"/>
      <c r="U48" s="132"/>
      <c r="V48" s="132"/>
      <c r="W48" s="132"/>
      <c r="X48" s="132"/>
      <c r="Y48" s="132"/>
      <c r="Z48" s="132"/>
      <c r="AA48" s="132"/>
      <c r="AB48" s="132"/>
      <c r="AC48" s="132"/>
      <c r="AD48" s="132"/>
      <c r="AE48" s="132"/>
      <c r="AF48" s="132"/>
      <c r="AG48" s="132"/>
      <c r="AH48" s="132"/>
      <c r="AI48" s="132"/>
      <c r="AJ48" s="132"/>
      <c r="AK48" s="132"/>
      <c r="AL48" s="132"/>
      <c r="AM48" s="132"/>
      <c r="AN48" s="132"/>
      <c r="AO48" s="132"/>
      <c r="AP48" s="132"/>
      <c r="AQ48" s="132"/>
      <c r="AR48" s="132"/>
      <c r="AS48" s="132"/>
      <c r="AT48" s="111"/>
    </row>
    <row r="49" spans="1:48" s="73" customFormat="1" ht="18" customHeight="1">
      <c r="A49" s="85" t="s">
        <v>56</v>
      </c>
      <c r="B49" s="85"/>
      <c r="C49" s="85"/>
      <c r="AT49" s="133"/>
      <c r="AU49" s="96"/>
    </row>
    <row r="50" spans="1:48" s="73" customFormat="1" ht="18" customHeight="1">
      <c r="A50" s="85" t="s">
        <v>85</v>
      </c>
      <c r="B50" s="85"/>
      <c r="C50" s="85"/>
      <c r="E50" s="96"/>
      <c r="F50" s="96"/>
      <c r="G50" s="96"/>
      <c r="H50" s="96"/>
      <c r="I50" s="96"/>
      <c r="J50" s="96"/>
      <c r="K50" s="96"/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6"/>
      <c r="W50" s="96"/>
      <c r="X50" s="96"/>
      <c r="Y50" s="96"/>
      <c r="Z50" s="96"/>
      <c r="AA50" s="96"/>
      <c r="AB50" s="96"/>
      <c r="AC50" s="96"/>
      <c r="AD50" s="96"/>
      <c r="AE50" s="96"/>
      <c r="AF50" s="96"/>
      <c r="AG50" s="96"/>
      <c r="AH50" s="96"/>
      <c r="AI50" s="96"/>
      <c r="AJ50" s="96"/>
      <c r="AK50" s="96"/>
      <c r="AL50" s="96"/>
      <c r="AM50" s="96"/>
      <c r="AN50" s="96"/>
      <c r="AO50" s="96"/>
      <c r="AP50" s="96"/>
      <c r="AQ50" s="96"/>
      <c r="AR50" s="96"/>
      <c r="AS50" s="96"/>
      <c r="AT50" s="69"/>
      <c r="AU50" s="96"/>
      <c r="AV50" s="96"/>
    </row>
    <row r="51" spans="1:48" s="73" customFormat="1" ht="18" customHeight="1">
      <c r="A51" s="85" t="s">
        <v>86</v>
      </c>
      <c r="J51" s="96"/>
      <c r="K51" s="96"/>
      <c r="L51" s="96"/>
      <c r="M51" s="96"/>
      <c r="N51" s="96"/>
      <c r="O51" s="96"/>
      <c r="P51" s="96"/>
      <c r="Q51" s="96"/>
      <c r="R51" s="96"/>
      <c r="S51" s="96"/>
      <c r="T51" s="96"/>
      <c r="U51" s="96"/>
      <c r="V51" s="96"/>
      <c r="W51" s="96"/>
      <c r="X51" s="96"/>
      <c r="Y51" s="96"/>
      <c r="Z51" s="96"/>
      <c r="AA51" s="96"/>
      <c r="AB51" s="96"/>
      <c r="AC51" s="96"/>
      <c r="AD51" s="96"/>
      <c r="AE51" s="96"/>
      <c r="AF51" s="96"/>
      <c r="AG51" s="96"/>
      <c r="AH51" s="96"/>
      <c r="AI51" s="96"/>
      <c r="AJ51" s="96"/>
      <c r="AK51" s="96"/>
      <c r="AL51" s="96"/>
      <c r="AM51" s="96"/>
      <c r="AN51" s="96"/>
      <c r="AO51" s="96"/>
      <c r="AP51" s="96"/>
      <c r="AQ51" s="96"/>
      <c r="AR51" s="96"/>
      <c r="AS51" s="96"/>
      <c r="AT51" s="69"/>
    </row>
    <row r="52" spans="1:48" s="73" customFormat="1" ht="18" customHeight="1">
      <c r="A52" s="85" t="s">
        <v>97</v>
      </c>
      <c r="J52" s="96"/>
      <c r="K52" s="96"/>
      <c r="L52" s="96"/>
      <c r="M52" s="96"/>
      <c r="N52" s="96"/>
      <c r="O52" s="96"/>
      <c r="P52" s="96"/>
      <c r="Q52" s="96"/>
      <c r="R52" s="96"/>
      <c r="S52" s="96"/>
      <c r="T52" s="96"/>
      <c r="U52" s="96"/>
      <c r="V52" s="96"/>
      <c r="W52" s="96"/>
      <c r="X52" s="96"/>
      <c r="Y52" s="96"/>
      <c r="Z52" s="96"/>
      <c r="AA52" s="96"/>
      <c r="AB52" s="96"/>
      <c r="AC52" s="96"/>
      <c r="AD52" s="96"/>
      <c r="AE52" s="96"/>
      <c r="AF52" s="96"/>
      <c r="AG52" s="96"/>
      <c r="AH52" s="96"/>
      <c r="AI52" s="96"/>
      <c r="AJ52" s="96"/>
      <c r="AK52" s="96"/>
      <c r="AL52" s="96"/>
      <c r="AM52" s="96"/>
      <c r="AN52" s="96"/>
      <c r="AO52" s="96"/>
      <c r="AP52" s="96"/>
      <c r="AQ52" s="96"/>
      <c r="AR52" s="96"/>
      <c r="AS52" s="96"/>
      <c r="AT52" s="69"/>
    </row>
    <row r="53" spans="1:48" s="133" customFormat="1" ht="18" customHeight="1">
      <c r="A53" s="98"/>
      <c r="J53" s="99"/>
      <c r="K53" s="99"/>
      <c r="L53" s="99"/>
      <c r="M53" s="99"/>
      <c r="N53" s="99"/>
      <c r="O53" s="99"/>
      <c r="P53" s="99"/>
      <c r="Q53" s="99"/>
      <c r="R53" s="99"/>
      <c r="S53" s="99"/>
      <c r="T53" s="99"/>
      <c r="U53" s="99"/>
      <c r="V53" s="99"/>
      <c r="W53" s="99"/>
      <c r="X53" s="99"/>
      <c r="Y53" s="99"/>
      <c r="Z53" s="99"/>
      <c r="AA53" s="99"/>
      <c r="AB53" s="99"/>
      <c r="AC53" s="99"/>
      <c r="AD53" s="99"/>
      <c r="AE53" s="99"/>
      <c r="AF53" s="99"/>
      <c r="AG53" s="99"/>
      <c r="AH53" s="99"/>
      <c r="AI53" s="99"/>
      <c r="AJ53" s="99"/>
      <c r="AK53" s="99"/>
      <c r="AL53" s="99"/>
      <c r="AM53" s="99"/>
      <c r="AN53" s="99"/>
      <c r="AO53" s="99"/>
      <c r="AP53" s="99"/>
      <c r="AQ53" s="99"/>
      <c r="AR53" s="99"/>
      <c r="AS53" s="99"/>
      <c r="AT53" s="69"/>
    </row>
    <row r="54" spans="1:48" s="69" customFormat="1" ht="18" customHeight="1">
      <c r="J54" s="99"/>
      <c r="K54" s="99"/>
      <c r="L54" s="99"/>
      <c r="M54" s="99"/>
      <c r="N54" s="99"/>
      <c r="O54" s="99"/>
      <c r="P54" s="99"/>
      <c r="Q54" s="99"/>
      <c r="R54" s="99"/>
      <c r="S54" s="99"/>
      <c r="T54" s="99"/>
      <c r="U54" s="99"/>
      <c r="V54" s="99"/>
      <c r="W54" s="99"/>
      <c r="X54" s="99"/>
      <c r="Y54" s="99"/>
      <c r="Z54" s="99"/>
      <c r="AA54" s="99"/>
      <c r="AB54" s="99"/>
      <c r="AC54" s="99"/>
      <c r="AD54" s="99"/>
      <c r="AE54" s="99"/>
      <c r="AF54" s="99"/>
      <c r="AG54" s="99"/>
      <c r="AH54" s="99"/>
      <c r="AI54" s="99"/>
      <c r="AJ54" s="99"/>
      <c r="AK54" s="99"/>
      <c r="AL54" s="99"/>
      <c r="AM54" s="99"/>
      <c r="AN54" s="99"/>
      <c r="AO54" s="99"/>
      <c r="AP54" s="99"/>
      <c r="AQ54" s="99"/>
      <c r="AR54" s="99"/>
      <c r="AS54" s="99"/>
      <c r="AT54" s="100"/>
    </row>
    <row r="55" spans="1:48" s="69" customFormat="1" ht="18" customHeight="1">
      <c r="A55" s="134"/>
      <c r="J55" s="100"/>
      <c r="K55" s="100"/>
      <c r="L55" s="100"/>
      <c r="M55" s="100"/>
      <c r="N55" s="100"/>
      <c r="O55" s="100"/>
      <c r="P55" s="100"/>
      <c r="Q55" s="100"/>
      <c r="R55" s="100"/>
      <c r="S55" s="100"/>
      <c r="T55" s="100"/>
      <c r="U55" s="100"/>
      <c r="V55" s="100"/>
      <c r="W55" s="100"/>
      <c r="X55" s="100"/>
      <c r="Y55" s="100"/>
      <c r="Z55" s="100"/>
      <c r="AA55" s="100"/>
      <c r="AB55" s="100"/>
      <c r="AC55" s="100"/>
      <c r="AD55" s="100"/>
      <c r="AE55" s="100"/>
      <c r="AF55" s="100"/>
      <c r="AG55" s="100"/>
      <c r="AH55" s="100"/>
      <c r="AI55" s="100"/>
      <c r="AJ55" s="100"/>
      <c r="AK55" s="100"/>
      <c r="AL55" s="100"/>
      <c r="AM55" s="100"/>
      <c r="AN55" s="100"/>
      <c r="AO55" s="100"/>
      <c r="AP55" s="100"/>
      <c r="AQ55" s="100"/>
      <c r="AR55" s="100"/>
      <c r="AS55" s="100"/>
      <c r="AT55" s="100"/>
    </row>
    <row r="56" spans="1:48" s="69" customFormat="1" ht="18" customHeight="1">
      <c r="J56" s="100"/>
      <c r="K56" s="100"/>
      <c r="L56" s="100"/>
      <c r="M56" s="100"/>
      <c r="N56" s="100"/>
      <c r="O56" s="100"/>
      <c r="P56" s="100"/>
      <c r="Q56" s="100"/>
      <c r="R56" s="100"/>
      <c r="S56" s="100"/>
      <c r="T56" s="100"/>
      <c r="U56" s="100"/>
      <c r="V56" s="100"/>
      <c r="W56" s="100"/>
      <c r="X56" s="100"/>
      <c r="Y56" s="100"/>
      <c r="Z56" s="100"/>
      <c r="AA56" s="100"/>
      <c r="AB56" s="100"/>
      <c r="AC56" s="100"/>
      <c r="AD56" s="100"/>
      <c r="AE56" s="100"/>
      <c r="AF56" s="100"/>
      <c r="AG56" s="100"/>
      <c r="AH56" s="100"/>
      <c r="AI56" s="100"/>
      <c r="AJ56" s="100"/>
      <c r="AK56" s="100"/>
      <c r="AL56" s="100"/>
      <c r="AM56" s="100"/>
      <c r="AN56" s="100"/>
      <c r="AO56" s="100"/>
      <c r="AP56" s="100"/>
      <c r="AQ56" s="100"/>
      <c r="AR56" s="100"/>
      <c r="AS56" s="100"/>
      <c r="AT56" s="100"/>
    </row>
    <row r="57" spans="1:48" s="69" customFormat="1" ht="18" customHeight="1">
      <c r="J57" s="100"/>
      <c r="K57" s="100"/>
      <c r="L57" s="100"/>
      <c r="M57" s="100"/>
      <c r="N57" s="100"/>
      <c r="O57" s="100"/>
      <c r="P57" s="100"/>
      <c r="Q57" s="100"/>
      <c r="R57" s="100"/>
      <c r="S57" s="100"/>
      <c r="T57" s="100"/>
      <c r="U57" s="100"/>
      <c r="V57" s="100"/>
      <c r="W57" s="100"/>
      <c r="X57" s="100"/>
      <c r="Y57" s="100"/>
      <c r="Z57" s="100"/>
      <c r="AA57" s="100"/>
      <c r="AB57" s="100"/>
      <c r="AC57" s="100"/>
      <c r="AD57" s="100"/>
      <c r="AE57" s="100"/>
      <c r="AF57" s="100"/>
      <c r="AG57" s="100"/>
      <c r="AH57" s="100"/>
      <c r="AI57" s="100"/>
      <c r="AJ57" s="100"/>
      <c r="AK57" s="100"/>
      <c r="AL57" s="100"/>
      <c r="AM57" s="100"/>
      <c r="AN57" s="100"/>
      <c r="AO57" s="100"/>
      <c r="AP57" s="100"/>
      <c r="AQ57" s="100"/>
      <c r="AR57" s="100"/>
      <c r="AS57" s="100"/>
      <c r="AT57" s="100"/>
    </row>
  </sheetData>
  <mergeCells count="1">
    <mergeCell ref="J12:AS12"/>
  </mergeCells>
  <phoneticPr fontId="0" type="noConversion"/>
  <pageMargins left="0.75" right="0.75" top="1" bottom="1" header="0.5" footer="0.5"/>
  <pageSetup paperSize="9" scale="1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indexed="43"/>
    <pageSetUpPr fitToPage="1"/>
  </sheetPr>
  <dimension ref="A1:P46"/>
  <sheetViews>
    <sheetView zoomScale="60" zoomScaleNormal="75" workbookViewId="0">
      <pane xSplit="3" ySplit="14" topLeftCell="D15" activePane="bottomRight" state="frozen"/>
      <selection activeCell="AS48" sqref="AS48"/>
      <selection pane="topRight" activeCell="AS48" sqref="AS48"/>
      <selection pane="bottomLeft" activeCell="AS48" sqref="AS48"/>
      <selection pane="bottomRight" activeCell="M34" sqref="M34"/>
    </sheetView>
  </sheetViews>
  <sheetFormatPr defaultRowHeight="12"/>
  <cols>
    <col min="1" max="1" width="2.42578125" style="100" customWidth="1"/>
    <col min="2" max="2" width="9.140625" style="100"/>
    <col min="3" max="3" width="28.42578125" style="100" customWidth="1"/>
    <col min="4" max="4" width="9.140625" style="100"/>
    <col min="5" max="5" width="13.85546875" style="100" customWidth="1"/>
    <col min="6" max="6" width="16.28515625" style="100" customWidth="1"/>
    <col min="7" max="7" width="13.85546875" style="100" customWidth="1"/>
    <col min="8" max="10" width="9.140625" style="100"/>
    <col min="11" max="11" width="13.140625" style="100" customWidth="1"/>
    <col min="12" max="12" width="10.85546875" style="100" customWidth="1"/>
    <col min="13" max="13" width="9.140625" style="100"/>
    <col min="14" max="14" width="15.5703125" style="100" bestFit="1" customWidth="1"/>
    <col min="15" max="16384" width="9.140625" style="100"/>
  </cols>
  <sheetData>
    <row r="1" spans="1:16" s="56" customFormat="1" ht="18" customHeight="1">
      <c r="A1" s="52" t="s">
        <v>27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5"/>
      <c r="P1" s="55"/>
    </row>
    <row r="2" spans="1:16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61"/>
    </row>
    <row r="3" spans="1:16" s="56" customFormat="1" ht="18" customHeight="1" thickBot="1">
      <c r="A3" s="58"/>
      <c r="B3" s="62" t="s">
        <v>0</v>
      </c>
      <c r="C3" s="62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63"/>
    </row>
    <row r="4" spans="1:16" s="56" customFormat="1" ht="18" customHeight="1" thickBot="1">
      <c r="A4" s="58"/>
      <c r="B4" s="62" t="s">
        <v>1</v>
      </c>
      <c r="C4" s="62"/>
      <c r="D4" s="59"/>
      <c r="E4" s="59"/>
      <c r="F4" s="59"/>
      <c r="G4" s="59"/>
      <c r="H4" s="59"/>
      <c r="I4" s="59"/>
      <c r="J4" s="59"/>
      <c r="K4" s="59"/>
      <c r="L4" s="59"/>
      <c r="M4" s="59"/>
      <c r="N4" s="101" t="s">
        <v>108</v>
      </c>
      <c r="O4" s="102">
        <v>5.0000000000000001E-3</v>
      </c>
      <c r="P4" s="63"/>
    </row>
    <row r="5" spans="1:16" s="56" customFormat="1" ht="18" customHeight="1">
      <c r="A5" s="57"/>
      <c r="B5" s="58"/>
      <c r="C5" s="58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63"/>
    </row>
    <row r="6" spans="1:16" s="56" customFormat="1" ht="18" customHeight="1">
      <c r="A6" s="62"/>
      <c r="B6" s="62" t="s">
        <v>59</v>
      </c>
      <c r="C6" s="62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63"/>
    </row>
    <row r="7" spans="1:16" s="56" customFormat="1" ht="18" customHeight="1">
      <c r="A7" s="62"/>
      <c r="B7" s="62" t="s">
        <v>103</v>
      </c>
      <c r="C7" s="62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63"/>
    </row>
    <row r="8" spans="1:16" s="56" customFormat="1" ht="18" customHeight="1">
      <c r="A8" s="62"/>
      <c r="B8" s="64" t="s">
        <v>2</v>
      </c>
      <c r="C8" s="64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63"/>
    </row>
    <row r="9" spans="1:16" s="56" customFormat="1" ht="18" customHeight="1">
      <c r="A9" s="62"/>
      <c r="B9" s="64"/>
      <c r="C9" s="64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63"/>
    </row>
    <row r="10" spans="1:16" s="56" customFormat="1" ht="18" customHeight="1">
      <c r="A10" s="62"/>
      <c r="B10" s="64"/>
      <c r="C10" s="64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63"/>
    </row>
    <row r="11" spans="1:16" s="56" customFormat="1" ht="18" customHeight="1">
      <c r="A11" s="62"/>
      <c r="B11" s="64"/>
      <c r="C11" s="64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63"/>
    </row>
    <row r="12" spans="1:16" s="56" customFormat="1" ht="18" customHeight="1">
      <c r="A12" s="62"/>
      <c r="B12" s="64"/>
      <c r="C12" s="64"/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59"/>
      <c r="P12" s="63"/>
    </row>
    <row r="13" spans="1:16" s="73" customFormat="1" ht="34.15" customHeight="1">
      <c r="A13" s="137"/>
      <c r="B13" s="138" t="s">
        <v>3</v>
      </c>
      <c r="C13" s="139"/>
      <c r="D13" s="140" t="s">
        <v>28</v>
      </c>
      <c r="E13" s="141"/>
      <c r="F13" s="141"/>
      <c r="G13" s="141"/>
      <c r="H13" s="141"/>
      <c r="I13" s="142"/>
      <c r="J13" s="142"/>
      <c r="K13" s="143" t="s">
        <v>29</v>
      </c>
      <c r="L13" s="144" t="s">
        <v>30</v>
      </c>
      <c r="M13" s="144" t="s">
        <v>31</v>
      </c>
      <c r="N13" s="144" t="s">
        <v>30</v>
      </c>
      <c r="P13" s="82"/>
    </row>
    <row r="14" spans="1:16" s="73" customFormat="1" ht="58.5" customHeight="1">
      <c r="A14" s="74"/>
      <c r="B14" s="128"/>
      <c r="C14" s="128"/>
      <c r="D14" s="77" t="s">
        <v>32</v>
      </c>
      <c r="E14" s="145" t="s">
        <v>87</v>
      </c>
      <c r="F14" s="145" t="s">
        <v>88</v>
      </c>
      <c r="G14" s="145" t="s">
        <v>123</v>
      </c>
      <c r="H14" s="145" t="s">
        <v>55</v>
      </c>
      <c r="I14" s="77" t="s">
        <v>30</v>
      </c>
      <c r="J14" s="77" t="s">
        <v>33</v>
      </c>
      <c r="K14" s="146" t="s">
        <v>34</v>
      </c>
      <c r="L14" s="147" t="s">
        <v>35</v>
      </c>
      <c r="M14" s="147" t="s">
        <v>36</v>
      </c>
      <c r="N14" s="147" t="s">
        <v>91</v>
      </c>
      <c r="P14" s="82"/>
    </row>
    <row r="15" spans="1:16" s="73" customFormat="1" ht="18" customHeight="1">
      <c r="A15" s="78"/>
      <c r="B15" s="79" t="s">
        <v>37</v>
      </c>
      <c r="C15" s="80"/>
      <c r="D15" s="81"/>
      <c r="E15" s="81"/>
      <c r="F15" s="81"/>
      <c r="G15" s="81"/>
      <c r="H15" s="81"/>
      <c r="I15" s="81"/>
      <c r="J15" s="81"/>
      <c r="K15" s="81"/>
      <c r="L15" s="81"/>
      <c r="M15" s="188"/>
      <c r="N15" s="188"/>
    </row>
    <row r="16" spans="1:16" s="73" customFormat="1" ht="18" customHeight="1">
      <c r="A16" s="83"/>
      <c r="B16" s="84" t="s">
        <v>105</v>
      </c>
      <c r="C16" s="85"/>
      <c r="D16" s="187"/>
      <c r="E16" s="187"/>
      <c r="F16" s="187"/>
      <c r="G16" s="187"/>
      <c r="H16" s="187"/>
      <c r="I16" s="187"/>
      <c r="J16" s="116" t="e">
        <f>+IF(#REF!&lt;&gt;"",IF((1+OUT_3_Check!$O$4)*SUM(#REF!)&lt;#REF!,1,IF((1-OUT_3_Check!$O$4)*SUM(#REF!)&gt;#REF!,1,0)),IF(SUM(#REF!)&lt;&gt;0,1,0))</f>
        <v>#REF!</v>
      </c>
      <c r="K16" s="87"/>
      <c r="L16" s="87"/>
      <c r="M16" s="187"/>
      <c r="N16" s="187"/>
    </row>
    <row r="17" spans="1:14" s="73" customFormat="1" ht="18" customHeight="1">
      <c r="A17" s="86"/>
      <c r="B17" s="84" t="s">
        <v>106</v>
      </c>
      <c r="C17" s="85"/>
      <c r="D17" s="187"/>
      <c r="E17" s="187"/>
      <c r="F17" s="187"/>
      <c r="G17" s="187"/>
      <c r="H17" s="187"/>
      <c r="I17" s="187"/>
      <c r="J17" s="116" t="e">
        <f>+IF(#REF!&lt;&gt;"",IF((1+OUT_3_Check!$O$4)*SUM(#REF!)&lt;#REF!,1,IF((1-OUT_3_Check!$O$4)*SUM(#REF!)&gt;#REF!,1,0)),IF(SUM(#REF!)&lt;&gt;0,1,0))</f>
        <v>#REF!</v>
      </c>
      <c r="K17" s="87"/>
      <c r="L17" s="87"/>
      <c r="M17" s="187"/>
      <c r="N17" s="187"/>
    </row>
    <row r="18" spans="1:14" s="73" customFormat="1" ht="18" customHeight="1">
      <c r="A18" s="86"/>
      <c r="B18" s="84" t="s">
        <v>107</v>
      </c>
      <c r="C18" s="85"/>
      <c r="D18" s="187"/>
      <c r="E18" s="187"/>
      <c r="F18" s="187"/>
      <c r="G18" s="187"/>
      <c r="H18" s="187"/>
      <c r="I18" s="187"/>
      <c r="J18" s="116" t="e">
        <f>+IF(#REF!&lt;&gt;"",IF((1+OUT_3_Check!$O$4)*SUM(#REF!)&lt;#REF!,1,IF((1-OUT_3_Check!$O$4)*SUM(#REF!)&gt;#REF!,1,0)),IF(SUM(#REF!)&lt;&gt;0,1,0))</f>
        <v>#REF!</v>
      </c>
      <c r="K18" s="87"/>
      <c r="L18" s="87"/>
      <c r="M18" s="187"/>
      <c r="N18" s="187"/>
    </row>
    <row r="19" spans="1:14" s="73" customFormat="1" ht="18" customHeight="1">
      <c r="A19" s="86"/>
      <c r="B19" s="85" t="s">
        <v>10</v>
      </c>
      <c r="C19" s="85"/>
      <c r="D19" s="103" t="e">
        <f>+IF(#REF!&lt;&gt;"", IF((1+OUT_3_Check!$O$4)*SUM(#REF!)&lt;#REF!,1,IF((1-OUT_3_Check!$O$4)*SUM(#REF!)&gt;#REF!,1,0)),IF(SUM(#REF!)&lt;&gt;0,1,0))</f>
        <v>#REF!</v>
      </c>
      <c r="E19" s="103" t="e">
        <f>+IF(#REF!&lt;&gt;"", IF((1+OUT_3_Check!$O$4)*SUM(#REF!)&lt;#REF!,1,IF((1-OUT_3_Check!$O$4)*SUM(#REF!)&gt;#REF!,1,0)),IF(SUM(#REF!)&lt;&gt;0,1,0))</f>
        <v>#REF!</v>
      </c>
      <c r="F19" s="103" t="e">
        <f>+IF(#REF!&lt;&gt;"", IF((1+OUT_3_Check!$O$4)*SUM(#REF!)&lt;#REF!,1,IF((1-OUT_3_Check!$O$4)*SUM(#REF!)&gt;#REF!,1,0)),IF(SUM(#REF!)&lt;&gt;0,1,0))</f>
        <v>#REF!</v>
      </c>
      <c r="G19" s="103" t="e">
        <f>+IF(#REF!&lt;&gt;"", IF((1+OUT_3_Check!$O$4)*SUM(#REF!)&lt;#REF!,1,IF((1-OUT_3_Check!$O$4)*SUM(#REF!)&gt;#REF!,1,0)),IF(SUM(#REF!)&lt;&gt;0,1,0))</f>
        <v>#REF!</v>
      </c>
      <c r="H19" s="103" t="e">
        <f>+IF(#REF!&lt;&gt;"", IF((1+OUT_3_Check!$O$4)*SUM(#REF!)&lt;#REF!,1,IF((1-OUT_3_Check!$O$4)*SUM(#REF!)&gt;#REF!,1,0)),IF(SUM(#REF!)&lt;&gt;0,1,0))</f>
        <v>#REF!</v>
      </c>
      <c r="I19" s="103" t="e">
        <f>+IF(#REF!&lt;&gt;"", IF((1+OUT_3_Check!$O$4)*SUM(#REF!)&lt;#REF!,1,IF((1-OUT_3_Check!$O$4)*SUM(#REF!)&gt;#REF!,1,0)),IF(SUM(#REF!)&lt;&gt;0,1,0))</f>
        <v>#REF!</v>
      </c>
      <c r="J19" s="116" t="e">
        <f>+IF(#REF!&lt;&gt;"",IF((1+OUT_3_Check!$O$4)*SUM(#REF!)&lt;#REF!,1,IF((1-OUT_3_Check!$O$4)*SUM(#REF!)&gt;#REF!,1,0)),IF(SUM(#REF!)&lt;&gt;0,1,0))</f>
        <v>#REF!</v>
      </c>
      <c r="K19" s="187"/>
      <c r="L19" s="187"/>
      <c r="M19" s="103" t="e">
        <f>+IF(#REF!&lt;&gt;"", IF((1+OUT_3_Check!$O$4)*SUM(#REF!)&lt;#REF!,1,IF((1-OUT_3_Check!$O$4)*SUM(#REF!)&gt;#REF!,1,0)),IF(SUM(#REF!)&lt;&gt;0,1,0))</f>
        <v>#REF!</v>
      </c>
      <c r="N19" s="103" t="e">
        <f>+IF(#REF!&lt;&gt;"", IF((1+OUT_3_Check!$O$4)*SUM(#REF!)&lt;#REF!,1,IF((1-OUT_3_Check!$O$4)*SUM(#REF!)&gt;#REF!,1,0)),IF(SUM(#REF!)&lt;&gt;0,1,0))</f>
        <v>#REF!</v>
      </c>
    </row>
    <row r="20" spans="1:14" s="73" customFormat="1" ht="18" customHeight="1">
      <c r="A20" s="86"/>
      <c r="B20" s="88"/>
      <c r="C20" s="88"/>
      <c r="D20" s="89"/>
      <c r="E20" s="89"/>
      <c r="F20" s="89"/>
      <c r="G20" s="89"/>
      <c r="H20" s="89"/>
      <c r="I20" s="89"/>
      <c r="J20" s="189"/>
      <c r="K20" s="189"/>
      <c r="L20" s="189"/>
      <c r="M20" s="189"/>
      <c r="N20" s="189"/>
    </row>
    <row r="21" spans="1:14" s="73" customFormat="1" ht="18" customHeight="1">
      <c r="A21" s="90"/>
      <c r="B21" s="79" t="s">
        <v>17</v>
      </c>
      <c r="C21" s="80"/>
      <c r="D21" s="81"/>
      <c r="E21" s="81"/>
      <c r="F21" s="81"/>
      <c r="G21" s="81"/>
      <c r="H21" s="81"/>
      <c r="I21" s="81"/>
      <c r="J21" s="188"/>
      <c r="K21" s="188"/>
      <c r="L21" s="188"/>
      <c r="M21" s="188"/>
      <c r="N21" s="188"/>
    </row>
    <row r="22" spans="1:14" s="73" customFormat="1" ht="18" customHeight="1">
      <c r="A22" s="90"/>
      <c r="B22" s="79" t="s">
        <v>11</v>
      </c>
      <c r="C22" s="80"/>
      <c r="D22" s="188"/>
      <c r="E22" s="188"/>
      <c r="F22" s="188"/>
      <c r="G22" s="188"/>
      <c r="H22" s="188"/>
      <c r="I22" s="188"/>
      <c r="J22" s="188"/>
      <c r="K22" s="188"/>
      <c r="L22" s="188"/>
      <c r="M22" s="188"/>
      <c r="N22" s="188"/>
    </row>
    <row r="23" spans="1:14" s="73" customFormat="1" ht="18" customHeight="1">
      <c r="A23" s="90"/>
      <c r="B23" s="84" t="s">
        <v>105</v>
      </c>
      <c r="C23" s="85"/>
      <c r="D23" s="187"/>
      <c r="E23" s="187"/>
      <c r="F23" s="187"/>
      <c r="G23" s="187"/>
      <c r="H23" s="187"/>
      <c r="I23" s="187"/>
      <c r="J23" s="116" t="e">
        <f>+IF(#REF!&lt;&gt;"",IF((1+OUT_3_Check!$O$4)*SUM(#REF!)&lt;#REF!,1,IF((1-OUT_3_Check!$O$4)*SUM(#REF!)&gt;#REF!,1,0)),IF(SUM(#REF!)&lt;&gt;0,1,0))</f>
        <v>#REF!</v>
      </c>
      <c r="K23" s="87"/>
      <c r="L23" s="87"/>
      <c r="M23" s="187"/>
      <c r="N23" s="187"/>
    </row>
    <row r="24" spans="1:14" s="73" customFormat="1" ht="18" customHeight="1">
      <c r="A24" s="83"/>
      <c r="B24" s="84" t="s">
        <v>106</v>
      </c>
      <c r="C24" s="85"/>
      <c r="D24" s="187"/>
      <c r="E24" s="187"/>
      <c r="F24" s="187"/>
      <c r="G24" s="187"/>
      <c r="H24" s="187"/>
      <c r="I24" s="187"/>
      <c r="J24" s="116" t="e">
        <f>+IF(#REF!&lt;&gt;"",IF((1+OUT_3_Check!$O$4)*SUM(#REF!)&lt;#REF!,1,IF((1-OUT_3_Check!$O$4)*SUM(#REF!)&gt;#REF!,1,0)),IF(SUM(#REF!)&lt;&gt;0,1,0))</f>
        <v>#REF!</v>
      </c>
      <c r="K24" s="87"/>
      <c r="L24" s="87"/>
      <c r="M24" s="187"/>
      <c r="N24" s="187"/>
    </row>
    <row r="25" spans="1:14" s="73" customFormat="1" ht="18" customHeight="1">
      <c r="A25" s="78"/>
      <c r="B25" s="84" t="s">
        <v>107</v>
      </c>
      <c r="C25" s="85"/>
      <c r="D25" s="187"/>
      <c r="E25" s="187"/>
      <c r="F25" s="187"/>
      <c r="G25" s="187"/>
      <c r="H25" s="187"/>
      <c r="I25" s="187"/>
      <c r="J25" s="116" t="e">
        <f>+IF(#REF!&lt;&gt;"",IF((1+OUT_3_Check!$O$4)*SUM(#REF!)&lt;#REF!,1,IF((1-OUT_3_Check!$O$4)*SUM(#REF!)&gt;#REF!,1,0)),IF(SUM(#REF!)&lt;&gt;0,1,0))</f>
        <v>#REF!</v>
      </c>
      <c r="K25" s="87"/>
      <c r="L25" s="87"/>
      <c r="M25" s="187"/>
      <c r="N25" s="187"/>
    </row>
    <row r="26" spans="1:14" s="73" customFormat="1" ht="18" customHeight="1">
      <c r="A26" s="90"/>
      <c r="B26" s="85" t="s">
        <v>10</v>
      </c>
      <c r="C26" s="85"/>
      <c r="D26" s="103" t="e">
        <f>+IF(#REF!&lt;&gt;"", IF((1+OUT_3_Check!$O$4)*SUM(#REF!)&lt;#REF!,1,IF((1-OUT_3_Check!$O$4)*SUM(#REF!)&gt;#REF!,1,0)),IF(SUM(#REF!)&lt;&gt;0,1,0))</f>
        <v>#REF!</v>
      </c>
      <c r="E26" s="103" t="e">
        <f>+IF(#REF!&lt;&gt;"", IF((1+OUT_3_Check!$O$4)*SUM(#REF!)&lt;#REF!,1,IF((1-OUT_3_Check!$O$4)*SUM(#REF!)&gt;#REF!,1,0)),IF(SUM(#REF!)&lt;&gt;0,1,0))</f>
        <v>#REF!</v>
      </c>
      <c r="F26" s="103" t="e">
        <f>+IF(#REF!&lt;&gt;"", IF((1+OUT_3_Check!$O$4)*SUM(#REF!)&lt;#REF!,1,IF((1-OUT_3_Check!$O$4)*SUM(#REF!)&gt;#REF!,1,0)),IF(SUM(#REF!)&lt;&gt;0,1,0))</f>
        <v>#REF!</v>
      </c>
      <c r="G26" s="103" t="e">
        <f>+IF(#REF!&lt;&gt;"", IF((1+OUT_3_Check!$O$4)*SUM(#REF!)&lt;#REF!,1,IF((1-OUT_3_Check!$O$4)*SUM(#REF!)&gt;#REF!,1,0)),IF(SUM(#REF!)&lt;&gt;0,1,0))</f>
        <v>#REF!</v>
      </c>
      <c r="H26" s="103" t="e">
        <f>+IF(#REF!&lt;&gt;"", IF((1+OUT_3_Check!$O$4)*SUM(#REF!)&lt;#REF!,1,IF((1-OUT_3_Check!$O$4)*SUM(#REF!)&gt;#REF!,1,0)),IF(SUM(#REF!)&lt;&gt;0,1,0))</f>
        <v>#REF!</v>
      </c>
      <c r="I26" s="103" t="e">
        <f>+IF(#REF!&lt;&gt;"", IF((1+OUT_3_Check!$O$4)*SUM(#REF!)&lt;#REF!,1,IF((1-OUT_3_Check!$O$4)*SUM(#REF!)&gt;#REF!,1,0)),IF(SUM(#REF!)&lt;&gt;0,1,0))</f>
        <v>#REF!</v>
      </c>
      <c r="J26" s="116" t="e">
        <f>+IF(#REF!&lt;&gt;"",IF((1+OUT_3_Check!$O$4)*SUM(#REF!)&lt;#REF!,1,IF((1-OUT_3_Check!$O$4)*SUM(#REF!)&gt;#REF!,1,0)),IF(SUM(#REF!)&lt;&gt;0,1,0))</f>
        <v>#REF!</v>
      </c>
      <c r="K26" s="187"/>
      <c r="L26" s="187"/>
      <c r="M26" s="103" t="e">
        <f>+IF(#REF!&lt;&gt;"", IF((1+OUT_3_Check!$O$4)*SUM(#REF!)&lt;#REF!,1,IF((1-OUT_3_Check!$O$4)*SUM(#REF!)&gt;#REF!,1,0)),IF(SUM(#REF!)&lt;&gt;0,1,0))</f>
        <v>#REF!</v>
      </c>
      <c r="N26" s="103" t="e">
        <f>+IF(#REF!&lt;&gt;"", IF((1+OUT_3_Check!$O$4)*SUM(#REF!)&lt;#REF!,1,IF((1-OUT_3_Check!$O$4)*SUM(#REF!)&gt;#REF!,1,0)),IF(SUM(#REF!)&lt;&gt;0,1,0))</f>
        <v>#REF!</v>
      </c>
    </row>
    <row r="27" spans="1:14" s="73" customFormat="1" ht="18" customHeight="1">
      <c r="A27" s="90"/>
      <c r="B27" s="91"/>
      <c r="C27" s="91"/>
      <c r="D27" s="189"/>
      <c r="E27" s="189"/>
      <c r="F27" s="189"/>
      <c r="G27" s="189"/>
      <c r="H27" s="189"/>
      <c r="I27" s="189"/>
      <c r="J27" s="189"/>
      <c r="K27" s="189"/>
      <c r="L27" s="189"/>
      <c r="M27" s="189"/>
      <c r="N27" s="189"/>
    </row>
    <row r="28" spans="1:14" s="73" customFormat="1" ht="18" customHeight="1">
      <c r="A28" s="83"/>
      <c r="B28" s="79" t="s">
        <v>12</v>
      </c>
      <c r="C28" s="80"/>
      <c r="D28" s="188"/>
      <c r="E28" s="188"/>
      <c r="F28" s="188"/>
      <c r="G28" s="188"/>
      <c r="H28" s="188"/>
      <c r="I28" s="188"/>
      <c r="J28" s="188"/>
      <c r="K28" s="188"/>
      <c r="L28" s="188"/>
      <c r="M28" s="188"/>
      <c r="N28" s="188"/>
    </row>
    <row r="29" spans="1:14" s="73" customFormat="1" ht="18" customHeight="1">
      <c r="A29" s="83"/>
      <c r="B29" s="84" t="s">
        <v>105</v>
      </c>
      <c r="C29" s="85"/>
      <c r="D29" s="187"/>
      <c r="E29" s="187"/>
      <c r="F29" s="187"/>
      <c r="G29" s="187"/>
      <c r="H29" s="187"/>
      <c r="I29" s="187"/>
      <c r="J29" s="116" t="e">
        <f>+IF(#REF!&lt;&gt;"",IF((1+OUT_3_Check!$O$4)*SUM(#REF!)&lt;#REF!,1,IF((1-OUT_3_Check!$O$4)*SUM(#REF!)&gt;#REF!,1,0)),IF(SUM(#REF!)&lt;&gt;0,1,0))</f>
        <v>#REF!</v>
      </c>
      <c r="K29" s="87"/>
      <c r="L29" s="87"/>
      <c r="M29" s="187"/>
      <c r="N29" s="187"/>
    </row>
    <row r="30" spans="1:14" s="73" customFormat="1" ht="18" customHeight="1">
      <c r="A30" s="83"/>
      <c r="B30" s="84" t="s">
        <v>106</v>
      </c>
      <c r="C30" s="85"/>
      <c r="D30" s="187"/>
      <c r="E30" s="187"/>
      <c r="F30" s="187"/>
      <c r="G30" s="187"/>
      <c r="H30" s="187"/>
      <c r="I30" s="187"/>
      <c r="J30" s="116" t="e">
        <f>+IF(#REF!&lt;&gt;"",IF((1+OUT_3_Check!$O$4)*SUM(#REF!)&lt;#REF!,1,IF((1-OUT_3_Check!$O$4)*SUM(#REF!)&gt;#REF!,1,0)),IF(SUM(#REF!)&lt;&gt;0,1,0))</f>
        <v>#REF!</v>
      </c>
      <c r="K30" s="87"/>
      <c r="L30" s="87"/>
      <c r="M30" s="187"/>
      <c r="N30" s="187"/>
    </row>
    <row r="31" spans="1:14" s="73" customFormat="1" ht="18" customHeight="1">
      <c r="A31" s="78"/>
      <c r="B31" s="84" t="s">
        <v>107</v>
      </c>
      <c r="C31" s="85"/>
      <c r="D31" s="187"/>
      <c r="E31" s="187"/>
      <c r="F31" s="187"/>
      <c r="G31" s="187"/>
      <c r="H31" s="187"/>
      <c r="I31" s="187"/>
      <c r="J31" s="116" t="e">
        <f>+IF(#REF!&lt;&gt;"",IF((1+OUT_3_Check!$O$4)*SUM(#REF!)&lt;#REF!,1,IF((1-OUT_3_Check!$O$4)*SUM(#REF!)&gt;#REF!,1,0)),IF(SUM(#REF!)&lt;&gt;0,1,0))</f>
        <v>#REF!</v>
      </c>
      <c r="K31" s="87"/>
      <c r="L31" s="87"/>
      <c r="M31" s="187"/>
      <c r="N31" s="187"/>
    </row>
    <row r="32" spans="1:14" s="73" customFormat="1" ht="18" customHeight="1">
      <c r="A32" s="83"/>
      <c r="B32" s="85" t="s">
        <v>10</v>
      </c>
      <c r="C32" s="85"/>
      <c r="D32" s="103" t="e">
        <f>+IF(#REF!&lt;&gt;"", IF((1+OUT_3_Check!$O$4)*SUM(#REF!)&lt;#REF!,1,IF((1-OUT_3_Check!$O$4)*SUM(#REF!)&gt;#REF!,1,0)),IF(SUM(#REF!)&lt;&gt;0,1,0))</f>
        <v>#REF!</v>
      </c>
      <c r="E32" s="103" t="e">
        <f>+IF(#REF!&lt;&gt;"", IF((1+OUT_3_Check!$O$4)*SUM(#REF!)&lt;#REF!,1,IF((1-OUT_3_Check!$O$4)*SUM(#REF!)&gt;#REF!,1,0)),IF(SUM(#REF!)&lt;&gt;0,1,0))</f>
        <v>#REF!</v>
      </c>
      <c r="F32" s="103" t="e">
        <f>+IF(#REF!&lt;&gt;"", IF((1+OUT_3_Check!$O$4)*SUM(#REF!)&lt;#REF!,1,IF((1-OUT_3_Check!$O$4)*SUM(#REF!)&gt;#REF!,1,0)),IF(SUM(#REF!)&lt;&gt;0,1,0))</f>
        <v>#REF!</v>
      </c>
      <c r="G32" s="103" t="e">
        <f>+IF(#REF!&lt;&gt;"", IF((1+OUT_3_Check!$O$4)*SUM(#REF!)&lt;#REF!,1,IF((1-OUT_3_Check!$O$4)*SUM(#REF!)&gt;#REF!,1,0)),IF(SUM(#REF!)&lt;&gt;0,1,0))</f>
        <v>#REF!</v>
      </c>
      <c r="H32" s="103" t="e">
        <f>+IF(#REF!&lt;&gt;"", IF((1+OUT_3_Check!$O$4)*SUM(#REF!)&lt;#REF!,1,IF((1-OUT_3_Check!$O$4)*SUM(#REF!)&gt;#REF!,1,0)),IF(SUM(#REF!)&lt;&gt;0,1,0))</f>
        <v>#REF!</v>
      </c>
      <c r="I32" s="103" t="e">
        <f>+IF(#REF!&lt;&gt;"", IF((1+OUT_3_Check!$O$4)*SUM(#REF!)&lt;#REF!,1,IF((1-OUT_3_Check!$O$4)*SUM(#REF!)&gt;#REF!,1,0)),IF(SUM(#REF!)&lt;&gt;0,1,0))</f>
        <v>#REF!</v>
      </c>
      <c r="J32" s="116" t="e">
        <f>+IF(#REF!&lt;&gt;"",IF((1+OUT_3_Check!$O$4)*SUM(#REF!)&lt;#REF!,1,IF((1-OUT_3_Check!$O$4)*SUM(#REF!)&gt;#REF!,1,0)),IF(SUM(#REF!)&lt;&gt;0,1,0))</f>
        <v>#REF!</v>
      </c>
      <c r="K32" s="187"/>
      <c r="L32" s="187"/>
      <c r="M32" s="103" t="e">
        <f>+IF(#REF!&lt;&gt;"", IF((1+OUT_3_Check!$O$4)*SUM(#REF!)&lt;#REF!,1,IF((1-OUT_3_Check!$O$4)*SUM(#REF!)&gt;#REF!,1,0)),IF(SUM(#REF!)&lt;&gt;0,1,0))</f>
        <v>#REF!</v>
      </c>
      <c r="N32" s="103" t="e">
        <f>+IF(#REF!&lt;&gt;"", IF((1+OUT_3_Check!$O$4)*SUM(#REF!)&lt;#REF!,1,IF((1-OUT_3_Check!$O$4)*SUM(#REF!)&gt;#REF!,1,0)),IF(SUM(#REF!)&lt;&gt;0,1,0))</f>
        <v>#REF!</v>
      </c>
    </row>
    <row r="33" spans="1:14" s="73" customFormat="1" ht="18" customHeight="1">
      <c r="A33" s="83"/>
      <c r="B33" s="85"/>
      <c r="C33" s="85"/>
      <c r="D33" s="189"/>
      <c r="E33" s="189"/>
      <c r="F33" s="189"/>
      <c r="G33" s="189"/>
      <c r="H33" s="189"/>
      <c r="I33" s="189"/>
      <c r="J33" s="189"/>
      <c r="K33" s="189"/>
      <c r="L33" s="189"/>
      <c r="M33" s="189"/>
      <c r="N33" s="189"/>
    </row>
    <row r="34" spans="1:14" s="73" customFormat="1" ht="18" customHeight="1">
      <c r="A34" s="83"/>
      <c r="B34" s="85" t="s">
        <v>13</v>
      </c>
      <c r="C34" s="85"/>
      <c r="D34" s="113" t="e">
        <f>+IF(#REF!&lt;&gt;"",IF((1+OUT_3_Check!$O$4)*SUM(#REF!,#REF!)&lt;#REF!,1,IF((1-OUT_3_Check!$O$4)*SUM(#REF!,#REF!)&gt;#REF!,1,0)),IF(SUM(#REF!,#REF!)&lt;&gt;0,1,0))</f>
        <v>#REF!</v>
      </c>
      <c r="E34" s="113" t="e">
        <f>+IF(#REF!&lt;&gt;"",IF((1+OUT_3_Check!$O$4)*SUM(#REF!,#REF!)&lt;#REF!,1,IF((1-OUT_3_Check!$O$4)*SUM(#REF!,#REF!)&gt;#REF!,1,0)),IF(SUM(#REF!,#REF!)&lt;&gt;0,1,0))</f>
        <v>#REF!</v>
      </c>
      <c r="F34" s="113" t="e">
        <f>+IF(#REF!&lt;&gt;"",IF((1+OUT_3_Check!$O$4)*SUM(#REF!,#REF!)&lt;#REF!,1,IF((1-OUT_3_Check!$O$4)*SUM(#REF!,#REF!)&gt;#REF!,1,0)),IF(SUM(#REF!,#REF!)&lt;&gt;0,1,0))</f>
        <v>#REF!</v>
      </c>
      <c r="G34" s="113" t="e">
        <f>+IF(#REF!&lt;&gt;"",IF((1+OUT_3_Check!$O$4)*SUM(#REF!,#REF!)&lt;#REF!,1,IF((1-OUT_3_Check!$O$4)*SUM(#REF!,#REF!)&gt;#REF!,1,0)),IF(SUM(#REF!,#REF!)&lt;&gt;0,1,0))</f>
        <v>#REF!</v>
      </c>
      <c r="H34" s="113" t="e">
        <f>+IF(#REF!&lt;&gt;"",IF((1+OUT_3_Check!$O$4)*SUM(#REF!,#REF!)&lt;#REF!,1,IF((1-OUT_3_Check!$O$4)*SUM(#REF!,#REF!)&gt;#REF!,1,0)),IF(SUM(#REF!,#REF!)&lt;&gt;0,1,0))</f>
        <v>#REF!</v>
      </c>
      <c r="I34" s="113" t="e">
        <f>+IF(#REF!&lt;&gt;"",IF((1+OUT_3_Check!$O$4)*SUM(#REF!,#REF!)&lt;#REF!,1,IF((1-OUT_3_Check!$O$4)*SUM(#REF!,#REF!)&gt;#REF!,1,0)),IF(SUM(#REF!,#REF!)&lt;&gt;0,1,0))</f>
        <v>#REF!</v>
      </c>
      <c r="J34" s="113" t="e">
        <f>+IF(#REF!&lt;&gt;"",IF((1+OUT_3_Check!$O$4)*SUM(#REF!,#REF!)&lt;#REF!,1,IF((1-OUT_3_Check!$O$4)*SUM(#REF!,#REF!)&gt;#REF!,1,0)),IF(SUM(#REF!,#REF!)&lt;&gt;0,1,0))</f>
        <v>#REF!</v>
      </c>
      <c r="K34" s="113" t="e">
        <f>+IF(#REF!&lt;&gt;"",IF((1+OUT_3_Check!$O$4)*SUM(#REF!,#REF!)&lt;#REF!,1,IF((1-OUT_3_Check!$O$4)*SUM(#REF!,#REF!)&gt;#REF!,1,0)),IF(SUM(#REF!,#REF!)&lt;&gt;0,1,0))</f>
        <v>#REF!</v>
      </c>
      <c r="L34" s="113" t="e">
        <f>+IF(#REF!&lt;&gt;"",IF((1+OUT_3_Check!$O$4)*SUM(#REF!,#REF!)&lt;#REF!,1,IF((1-OUT_3_Check!$O$4)*SUM(#REF!,#REF!)&gt;#REF!,1,0)),IF(SUM(#REF!,#REF!)&lt;&gt;0,1,0))</f>
        <v>#REF!</v>
      </c>
      <c r="M34" s="113" t="e">
        <f>+IF(#REF!&lt;&gt;"",IF((1+OUT_3_Check!$O$4)*SUM(#REF!,#REF!)&lt;#REF!,1,IF((1-OUT_3_Check!$O$4)*SUM(#REF!,#REF!)&gt;#REF!,1,0)),IF(SUM(#REF!,#REF!)&lt;&gt;0,1,0))</f>
        <v>#REF!</v>
      </c>
      <c r="N34" s="113" t="e">
        <f>+IF(#REF!&lt;&gt;"",IF((1+OUT_3_Check!$O$4)*SUM(#REF!,#REF!)&lt;#REF!,1,IF((1-OUT_3_Check!$O$4)*SUM(#REF!,#REF!)&gt;#REF!,1,0)),IF(SUM(#REF!,#REF!)&lt;&gt;0,1,0))</f>
        <v>#REF!</v>
      </c>
    </row>
    <row r="35" spans="1:14" s="73" customFormat="1" ht="18" customHeight="1">
      <c r="A35" s="83"/>
      <c r="B35" s="85"/>
      <c r="C35" s="85"/>
      <c r="D35" s="189"/>
      <c r="E35" s="189"/>
      <c r="F35" s="189"/>
      <c r="G35" s="189"/>
      <c r="H35" s="189"/>
      <c r="I35" s="189"/>
      <c r="J35" s="189"/>
      <c r="K35" s="189"/>
      <c r="L35" s="189"/>
      <c r="M35" s="189"/>
      <c r="N35" s="189"/>
    </row>
    <row r="36" spans="1:14" s="73" customFormat="1" ht="18" customHeight="1">
      <c r="A36" s="83"/>
      <c r="B36" s="79" t="s">
        <v>18</v>
      </c>
      <c r="C36" s="79"/>
      <c r="D36" s="115" t="e">
        <f>+IF(#REF!&lt;&gt;"",IF((1+OUT_3_Check!$O$4)*SUM(#REF!,#REF!)&lt;#REF!,1,IF((1-OUT_3_Check!$O$4)*SUM(#REF!,#REF!)&gt;#REF!,1,0)),IF(SUM(#REF!,#REF!)&lt;&gt;0,1,0))</f>
        <v>#REF!</v>
      </c>
      <c r="E36" s="115" t="e">
        <f>+IF(#REF!&lt;&gt;"",IF((1+OUT_3_Check!$O$4)*SUM(#REF!,#REF!)&lt;#REF!,1,IF((1-OUT_3_Check!$O$4)*SUM(#REF!,#REF!)&gt;#REF!,1,0)),IF(SUM(#REF!,#REF!)&lt;&gt;0,1,0))</f>
        <v>#REF!</v>
      </c>
      <c r="F36" s="115" t="e">
        <f>+IF(#REF!&lt;&gt;"",IF((1+OUT_3_Check!$O$4)*SUM(#REF!,#REF!)&lt;#REF!,1,IF((1-OUT_3_Check!$O$4)*SUM(#REF!,#REF!)&gt;#REF!,1,0)),IF(SUM(#REF!,#REF!)&lt;&gt;0,1,0))</f>
        <v>#REF!</v>
      </c>
      <c r="G36" s="115" t="e">
        <f>+IF(#REF!&lt;&gt;"",IF((1+OUT_3_Check!$O$4)*SUM(#REF!,#REF!)&lt;#REF!,1,IF((1-OUT_3_Check!$O$4)*SUM(#REF!,#REF!)&gt;#REF!,1,0)),IF(SUM(#REF!,#REF!)&lt;&gt;0,1,0))</f>
        <v>#REF!</v>
      </c>
      <c r="H36" s="115" t="e">
        <f>+IF(#REF!&lt;&gt;"",IF((1+OUT_3_Check!$O$4)*SUM(#REF!,#REF!)&lt;#REF!,1,IF((1-OUT_3_Check!$O$4)*SUM(#REF!,#REF!)&gt;#REF!,1,0)),IF(SUM(#REF!,#REF!)&lt;&gt;0,1,0))</f>
        <v>#REF!</v>
      </c>
      <c r="I36" s="115" t="e">
        <f>+IF(#REF!&lt;&gt;"",IF((1+OUT_3_Check!$O$4)*SUM(#REF!,#REF!)&lt;#REF!,1,IF((1-OUT_3_Check!$O$4)*SUM(#REF!,#REF!)&gt;#REF!,1,0)),IF(SUM(#REF!,#REF!)&lt;&gt;0,1,0))</f>
        <v>#REF!</v>
      </c>
      <c r="J36" s="115" t="e">
        <f>+IF(#REF!&lt;&gt;"",IF((1+OUT_3_Check!$O$4)*SUM(#REF!,#REF!)&lt;#REF!,1,IF((1-OUT_3_Check!$O$4)*SUM(#REF!,#REF!)&gt;#REF!,1,0)),IF(SUM(#REF!,#REF!)&lt;&gt;0,1,0))</f>
        <v>#REF!</v>
      </c>
      <c r="K36" s="115" t="e">
        <f>+IF(#REF!&lt;&gt;"",IF((1+OUT_3_Check!$O$4)*SUM(#REF!,#REF!)&lt;#REF!,1,IF((1-OUT_3_Check!$O$4)*SUM(#REF!,#REF!)&gt;#REF!,1,0)),IF(SUM(#REF!,#REF!)&lt;&gt;0,1,0))</f>
        <v>#REF!</v>
      </c>
      <c r="L36" s="115" t="e">
        <f>+IF(#REF!&lt;&gt;"",IF((1+OUT_3_Check!$O$4)*SUM(#REF!,#REF!)&lt;#REF!,1,IF((1-OUT_3_Check!$O$4)*SUM(#REF!,#REF!)&gt;#REF!,1,0)),IF(SUM(#REF!,#REF!)&lt;&gt;0,1,0))</f>
        <v>#REF!</v>
      </c>
      <c r="M36" s="115" t="e">
        <f>+IF(#REF!&lt;&gt;"",IF((1+OUT_3_Check!$O$4)*SUM(#REF!,#REF!)&lt;#REF!,1,IF((1-OUT_3_Check!$O$4)*SUM(#REF!,#REF!)&gt;#REF!,1,0)),IF(SUM(#REF!,#REF!)&lt;&gt;0,1,0))</f>
        <v>#REF!</v>
      </c>
      <c r="N36" s="115" t="e">
        <f>+IF(#REF!&lt;&gt;"",IF((1+OUT_3_Check!$O$4)*SUM(#REF!,#REF!)&lt;#REF!,1,IF((1-OUT_3_Check!$O$4)*SUM(#REF!,#REF!)&gt;#REF!,1,0)),IF(SUM(#REF!,#REF!)&lt;&gt;0,1,0))</f>
        <v>#REF!</v>
      </c>
    </row>
    <row r="37" spans="1:14" s="73" customFormat="1" ht="18" customHeight="1">
      <c r="A37" s="90"/>
      <c r="B37" s="79" t="s">
        <v>23</v>
      </c>
      <c r="C37" s="79"/>
      <c r="D37" s="189"/>
      <c r="E37" s="189"/>
      <c r="F37" s="189"/>
      <c r="G37" s="189"/>
      <c r="H37" s="189"/>
      <c r="I37" s="189"/>
      <c r="J37" s="189"/>
      <c r="K37" s="189"/>
      <c r="L37" s="189"/>
      <c r="M37" s="189"/>
      <c r="N37" s="189"/>
    </row>
    <row r="38" spans="1:14" s="73" customFormat="1" ht="18" customHeight="1">
      <c r="A38" s="90"/>
      <c r="B38" s="85" t="s">
        <v>89</v>
      </c>
      <c r="C38" s="79"/>
      <c r="D38" s="187"/>
      <c r="E38" s="187"/>
      <c r="F38" s="187"/>
      <c r="G38" s="187"/>
      <c r="H38" s="187"/>
      <c r="I38" s="187"/>
      <c r="J38" s="187"/>
      <c r="K38" s="187"/>
      <c r="L38" s="187"/>
      <c r="M38" s="187"/>
      <c r="N38" s="187"/>
    </row>
    <row r="39" spans="1:14" s="73" customFormat="1" ht="18" customHeight="1">
      <c r="A39" s="93"/>
      <c r="B39" s="131" t="s">
        <v>90</v>
      </c>
      <c r="C39" s="95"/>
      <c r="D39" s="190"/>
      <c r="E39" s="190"/>
      <c r="F39" s="190"/>
      <c r="G39" s="190"/>
      <c r="H39" s="190"/>
      <c r="I39" s="190"/>
      <c r="J39" s="190"/>
      <c r="K39" s="190"/>
      <c r="L39" s="190"/>
      <c r="M39" s="190"/>
      <c r="N39" s="190"/>
    </row>
    <row r="40" spans="1:14" s="73" customFormat="1" ht="18" customHeight="1">
      <c r="A40" s="85" t="s">
        <v>53</v>
      </c>
      <c r="B40" s="85"/>
      <c r="C40" s="85"/>
      <c r="M40" s="96"/>
    </row>
    <row r="41" spans="1:14" s="73" customFormat="1" ht="18" customHeight="1">
      <c r="A41" s="85" t="s">
        <v>54</v>
      </c>
      <c r="B41" s="85"/>
      <c r="C41" s="85"/>
      <c r="E41" s="96"/>
      <c r="F41" s="96"/>
      <c r="G41" s="96"/>
      <c r="H41" s="96"/>
      <c r="I41" s="96"/>
      <c r="J41" s="96"/>
      <c r="K41" s="96"/>
      <c r="L41" s="96"/>
      <c r="M41" s="96"/>
    </row>
    <row r="42" spans="1:14" s="73" customFormat="1" ht="18" customHeight="1">
      <c r="A42" s="85" t="s">
        <v>93</v>
      </c>
    </row>
    <row r="43" spans="1:14" s="73" customFormat="1" ht="18" customHeight="1">
      <c r="A43" s="85" t="s">
        <v>79</v>
      </c>
    </row>
    <row r="44" spans="1:14" s="69" customFormat="1" ht="18" customHeight="1">
      <c r="A44" s="134"/>
    </row>
    <row r="45" spans="1:14" s="69" customFormat="1" ht="18" customHeight="1"/>
    <row r="46" spans="1:14" s="69" customFormat="1" ht="18" customHeight="1"/>
  </sheetData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Листы</vt:lpstr>
      </vt:variant>
      <vt:variant>
        <vt:i4>13</vt:i4>
      </vt:variant>
      <vt:variant>
        <vt:lpstr>Именованные диапазоны</vt:lpstr>
      </vt:variant>
      <vt:variant>
        <vt:i4>9</vt:i4>
      </vt:variant>
    </vt:vector>
  </HeadingPairs>
  <TitlesOfParts>
    <vt:vector size="22" baseType="lpstr">
      <vt:lpstr>Banks</vt:lpstr>
      <vt:lpstr>OUT_1RUS</vt:lpstr>
      <vt:lpstr>OUT_4RUS</vt:lpstr>
      <vt:lpstr>Complementary_Inf_Rus</vt:lpstr>
      <vt:lpstr>General_Checks</vt:lpstr>
      <vt:lpstr>OUT_1</vt:lpstr>
      <vt:lpstr>OUT_1_Check</vt:lpstr>
      <vt:lpstr>OUT_2_Check</vt:lpstr>
      <vt:lpstr>OUT_3_Check</vt:lpstr>
      <vt:lpstr>OUT_4</vt:lpstr>
      <vt:lpstr>Complementary_Inf</vt:lpstr>
      <vt:lpstr>OUT_4_Check</vt:lpstr>
      <vt:lpstr>CDS_Check</vt:lpstr>
      <vt:lpstr>Complementary_Inf!Область_печати</vt:lpstr>
      <vt:lpstr>Complementary_Inf_Rus!Область_печати</vt:lpstr>
      <vt:lpstr>OUT_1!Область_печати</vt:lpstr>
      <vt:lpstr>OUT_1_Check!Область_печати</vt:lpstr>
      <vt:lpstr>OUT_1RUS!Область_печати</vt:lpstr>
      <vt:lpstr>OUT_3_Check!Область_печати</vt:lpstr>
      <vt:lpstr>OUT_4!Область_печати</vt:lpstr>
      <vt:lpstr>OUT_4_Check!Область_печати</vt:lpstr>
      <vt:lpstr>OUT_4RUS!Область_печати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keywords/>
  <dc:description/>
  <cp:lastModifiedBy/>
  <dcterms:created xsi:type="dcterms:W3CDTF">2019-10-01T14:35:34Z</dcterms:created>
  <dcterms:modified xsi:type="dcterms:W3CDTF">2019-10-01T14:35:34Z</dcterms:modified>
  <cp:category/>
</cp:coreProperties>
</file>