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80101\Out\"/>
    </mc:Choice>
  </mc:AlternateContent>
  <bookViews>
    <workbookView xWindow="165" yWindow="30" windowWidth="16815" windowHeight="630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N316" i="1" s="1"/>
  <c r="M314" i="1"/>
  <c r="M316" i="1" s="1"/>
  <c r="L314" i="1"/>
  <c r="K314" i="1"/>
  <c r="J314" i="1"/>
  <c r="I314" i="1"/>
  <c r="H314" i="1"/>
  <c r="G314" i="1"/>
  <c r="F314" i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0" i="1"/>
  <c r="O271" i="1" s="1"/>
  <c r="N270" i="1"/>
  <c r="N271" i="1" s="1"/>
  <c r="M270" i="1"/>
  <c r="M271" i="1" s="1"/>
  <c r="L270" i="1"/>
  <c r="L271" i="1" s="1"/>
  <c r="K270" i="1"/>
  <c r="K271" i="1" s="1"/>
  <c r="J270" i="1"/>
  <c r="J271" i="1" s="1"/>
  <c r="I270" i="1"/>
  <c r="I271" i="1" s="1"/>
  <c r="H270" i="1"/>
  <c r="H271" i="1" s="1"/>
  <c r="G270" i="1"/>
  <c r="G271" i="1" s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4" i="1"/>
  <c r="N64" i="1"/>
  <c r="M64" i="1"/>
  <c r="L64" i="1"/>
  <c r="K64" i="1"/>
  <c r="J64" i="1"/>
  <c r="I64" i="1"/>
  <c r="H64" i="1"/>
  <c r="G64" i="1"/>
  <c r="F64" i="1"/>
  <c r="F316" i="1" l="1"/>
  <c r="J316" i="1"/>
  <c r="I316" i="1"/>
  <c r="G316" i="1"/>
  <c r="K316" i="1"/>
  <c r="O316" i="1"/>
  <c r="H316" i="1"/>
  <c r="L316" i="1"/>
  <c r="I65" i="1"/>
  <c r="I312" i="1" s="1"/>
  <c r="M65" i="1"/>
  <c r="M312" i="1" s="1"/>
  <c r="G65" i="1"/>
  <c r="G312" i="1" s="1"/>
  <c r="K65" i="1"/>
  <c r="K312" i="1" s="1"/>
  <c r="O65" i="1"/>
  <c r="O312" i="1" s="1"/>
  <c r="F65" i="1"/>
  <c r="H65" i="1"/>
  <c r="J65" i="1"/>
  <c r="J312" i="1" s="1"/>
  <c r="L65" i="1"/>
  <c r="L312" i="1" s="1"/>
  <c r="N65" i="1"/>
  <c r="N149" i="1"/>
  <c r="N312" i="1" l="1"/>
  <c r="H312" i="1"/>
  <c r="F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<sst xmlns="http://schemas.openxmlformats.org/spreadsheetml/2006/main" count="1394" uniqueCount="834">
  <si>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</si>
  <si>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</si>
  <si>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</si>
  <si>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</si>
  <si>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</si>
  <si>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</si>
  <si>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</si>
  <si>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</si>
  <si>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</si>
  <si>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</si>
  <si>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</si>
  <si>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</si>
  <si>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</si>
  <si>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</si>
  <si>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</si>
  <si>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</si>
  <si>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</si>
  <si>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</si>
  <si>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</si>
  <si>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</si>
  <si>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</si>
  <si>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</si>
  <si>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</si>
  <si>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</si>
  <si>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</si>
  <si>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</si>
  <si>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</si>
  <si>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</si>
  <si>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</si>
  <si>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</si>
  <si>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</si>
  <si>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</si>
  <si>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</si>
  <si>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</si>
  <si>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</si>
  <si>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</si>
  <si>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</si>
  <si>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</si>
  <si>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</si>
  <si>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</si>
  <si>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</si>
  <si>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</si>
  <si>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</si>
  <si>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</si>
  <si>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</si>
  <si>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</si>
  <si>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</si>
  <si>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c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</si>
  <si>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</si>
  <si>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</si>
  <si>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</si>
  <si>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</si>
  <si>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</si>
  <si>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</si>
  <si>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</si>
  <si>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</si>
  <si>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</si>
  <si>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</si>
  <si>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</si>
  <si>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</si>
  <si>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</si>
  <si>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</si>
  <si>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</si>
  <si>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</si>
  <si>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</si>
  <si>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</si>
  <si>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</si>
  <si>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</si>
  <si>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</si>
  <si>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</si>
  <si>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</si>
  <si>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</si>
  <si>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</si>
  <si>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</si>
  <si>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</si>
  <si>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</si>
  <si>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</si>
  <si>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</si>
  <si>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</si>
  <si>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</si>
  <si>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</si>
  <si>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</si>
  <si>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</si>
  <si>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</si>
  <si>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</si>
  <si>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</si>
  <si>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</si>
  <si>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</si>
  <si>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</si>
  <si>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</si>
  <si>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</si>
  <si>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</si>
  <si>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</si>
  <si>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</si>
  <si>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</si>
  <si>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</si>
  <si>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</si>
  <si>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</si>
  <si>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</si>
  <si>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</si>
  <si>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</si>
  <si>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</si>
  <si>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</si>
  <si>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</si>
  <si>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</si>
  <si>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</si>
  <si>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</si>
  <si>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</si>
  <si>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</si>
  <si>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</si>
  <si>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</si>
  <si>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</si>
  <si>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</si>
  <si>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</si>
  <si>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</si>
  <si>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</si>
  <si>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</si>
  <si>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</si>
  <si>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</si>
  <si>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</si>
  <si>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</si>
  <si>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</si>
  <si>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</si>
  <si>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</si>
  <si>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</si>
  <si>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</si>
  <si>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</si>
  <si>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</si>
  <si>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</si>
  <si>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</si>
  <si>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</si>
  <si>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</si>
  <si>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</si>
  <si>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</si>
  <si>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</si>
  <si>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</si>
  <si>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</si>
  <si>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</si>
  <si>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</si>
  <si>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</si>
  <si>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</si>
  <si>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</si>
  <si>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</si>
  <si>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</si>
  <si>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</si>
  <si>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</si>
  <si>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</si>
  <si>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</si>
  <si>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</si>
  <si>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</si>
  <si>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</si>
  <si>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</si>
  <si>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</si>
  <si>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</si>
  <si>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</si>
  <si>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</si>
  <si>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</si>
  <si>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</si>
  <si>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</si>
  <si>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</si>
  <si>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</si>
  <si>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</si>
  <si>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</si>
  <si>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</si>
  <si>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</si>
  <si>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</si>
  <si>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</si>
  <si>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</si>
  <si>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</si>
  <si>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</si>
  <si>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</si>
  <si>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</si>
  <si>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</si>
  <si>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</si>
  <si>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</si>
  <si>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</si>
  <si>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</si>
  <si>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</si>
  <si>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</si>
  <si>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</si>
  <si>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</si>
  <si>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</si>
  <si>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</si>
  <si>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</si>
  <si>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</si>
  <si>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</si>
  <si>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</si>
  <si>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</si>
  <si>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</si>
  <si>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</si>
  <si>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</si>
  <si>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</si>
  <si>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</si>
  <si>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</si>
  <si>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</si>
  <si>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</si>
  <si>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</si>
  <si>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</si>
  <si>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</si>
  <si>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</si>
  <si>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</si>
  <si>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</si>
  <si>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</si>
  <si>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</si>
  <si>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</si>
  <si>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</si>
  <si>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</si>
  <si>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</si>
  <si>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</si>
  <si>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</si>
  <si>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</si>
  <si>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</si>
  <si>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</si>
  <si>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</si>
  <si>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</si>
  <si>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</si>
  <si>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</si>
  <si>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</si>
  <si>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</si>
  <si>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</si>
  <si>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</si>
  <si>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</si>
  <si>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</si>
  <si>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</si>
  <si>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</si>
  <si>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</si>
  <si>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</si>
  <si>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</si>
  <si>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</si>
  <si>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</si>
  <si>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</si>
  <si>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</si>
  <si>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</si>
  <si>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</si>
  <si>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</si>
  <si>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</si>
  <si>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</si>
  <si>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</si>
  <si>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</si>
  <si>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</si>
  <si>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</si>
  <si>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</si>
  <si>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</si>
  <si>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</si>
  <si>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</si>
  <si>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</si>
  <si>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</si>
  <si>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</si>
  <si>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</si>
  <si>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</si>
  <si>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</si>
  <si>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</si>
  <si>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</si>
  <si>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</si>
  <si>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</si>
  <si>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</si>
  <si>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</si>
  <si>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</si>
  <si>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</si>
  <si>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</si>
  <si>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</si>
  <si>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</si>
  <si>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</si>
  <si>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</si>
  <si>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</si>
  <si>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</si>
  <si>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</si>
  <si>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</si>
  <si>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</si>
  <si>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</si>
  <si>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</si>
  <si>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</si>
  <si>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</si>
  <si>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</si>
  <si>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</si>
  <si>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</si>
  <si>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</si>
  <si>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</si>
  <si>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</si>
  <si>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</si>
  <si>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</si>
  <si>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</si>
  <si>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</si>
  <si>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</si>
  <si>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</si>
  <si>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</si>
  <si>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</si>
  <si>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</si>
  <si>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</si>
  <si>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</si>
  <si>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</si>
  <si>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</si>
  <si>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</si>
  <si>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</si>
  <si>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</si>
  <si>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</si>
  <si>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</si>
  <si>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</si>
  <si>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</si>
  <si>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</si>
  <si>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</si>
  <si>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</si>
  <si>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</si>
  <si>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</si>
  <si>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</si>
  <si>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</si>
  <si>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</si>
  <si>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</si>
  <si>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</si>
  <si>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</si>
  <si>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</si>
  <si>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</si>
  <si>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</si>
  <si>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</si>
  <si>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</si>
  <si>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</si>
  <si>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</si>
  <si>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</si>
  <si>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</si>
  <si>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</si>
  <si>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</si>
  <si>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</si>
  <si>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</si>
  <si>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</si>
  <si>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</si>
  <si>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</si>
  <si>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</si>
  <si>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</si>
  <si>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</si>
  <si>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</si>
  <si>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</si>
  <si>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</si>
  <si>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</si>
  <si>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</si>
  <si>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</si>
  <si>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</si>
  <si>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</si>
  <si>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</si>
  <si>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</si>
  <si>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</si>
  <si>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</si>
  <si>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</si>
  <si>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</si>
  <si>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</si>
  <si>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</si>
  <si>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</si>
  <si>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</si>
  <si>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</si>
  <si>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</si>
  <si>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</si>
  <si>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</si>
  <si>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</si>
  <si>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</si>
  <si>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</si>
  <si>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</si>
  <si>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</si>
  <si>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</si>
  <si>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</si>
  <si>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</si>
  <si>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</si>
  <si>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</si>
  <si>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</si>
  <si>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</si>
  <si>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</si>
  <si>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</si>
  <si>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</si>
  <si>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</si>
  <si>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</si>
  <si>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</si>
  <si>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</si>
  <si>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</si>
  <si>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</si>
  <si>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</si>
  <si>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</si>
  <si>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</si>
  <si>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</si>
  <si>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</si>
  <si>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</si>
  <si>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</si>
  <si>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</si>
  <si>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</si>
  <si>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</si>
  <si>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</si>
  <si>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</si>
  <si>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</si>
  <si>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</si>
  <si>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</si>
  <si>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</si>
  <si>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</si>
  <si>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</si>
  <si>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</si>
  <si>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</si>
  <si>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</si>
  <si>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</si>
  <si>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</si>
  <si>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</si>
  <si>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</si>
  <si>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</si>
  <si>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</si>
  <si>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</si>
  <si>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</si>
  <si>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</si>
  <si>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</si>
  <si>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</si>
  <si>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</si>
  <si>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</si>
  <si>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</si>
  <si>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</si>
  <si>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</si>
  <si>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</si>
  <si>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</si>
  <si>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</si>
  <si>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</si>
  <si>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</si>
  <si>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</si>
  <si>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</si>
  <si>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</si>
  <si>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</si>
  <si>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</si>
  <si>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</si>
  <si>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</si>
  <si>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</si>
  <si>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</si>
  <si>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</si>
  <si>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</si>
  <si>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</si>
  <si>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</si>
  <si>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</si>
  <si>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</si>
  <si>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</si>
  <si>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</si>
  <si>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</si>
  <si>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</si>
  <si>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</si>
  <si>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</si>
  <si>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</si>
  <si>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</si>
  <si>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</si>
  <si>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</si>
  <si>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</si>
  <si>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</si>
  <si>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</si>
  <si>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</si>
  <si>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</si>
  <si>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</si>
  <si>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</si>
  <si>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</si>
  <si>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</si>
  <si>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</si>
  <si>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</si>
  <si>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</si>
  <si>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</si>
  <si>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</si>
  <si>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</si>
  <si>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</si>
  <si>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</si>
  <si>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</si>
  <si>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</si>
  <si>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</si>
  <si>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</si>
  <si>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</si>
  <si>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</si>
  <si>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</si>
  <si>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</si>
  <si>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</si>
  <si>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</si>
  <si>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</si>
  <si>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</si>
  <si>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</si>
  <si>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</si>
  <si>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</si>
  <si>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</si>
  <si>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</si>
  <si>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</si>
  <si>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</si>
  <si>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</si>
  <si>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</si>
  <si>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</si>
  <si>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</si>
  <si>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</si>
  <si>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</si>
  <si>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</si>
  <si>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</si>
  <si>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</si>
  <si>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</si>
  <si>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</si>
  <si>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</si>
  <si>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</si>
  <si>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</si>
  <si>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</si>
  <si>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</si>
  <si>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</si>
  <si>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</si>
  <si>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</si>
  <si>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</si>
  <si>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</si>
  <si>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</si>
  <si>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</si>
  <si>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</si>
  <si>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</si>
  <si>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</si>
  <si>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</si>
  <si>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</si>
  <si>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</si>
  <si>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</si>
  <si>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</si>
  <si>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</si>
  <si>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</si>
  <si>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</si>
  <si>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</si>
  <si>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</si>
  <si>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</si>
  <si>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</si>
  <si>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</si>
  <si>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</si>
  <si>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</si>
  <si>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</si>
  <si>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</si>
  <si>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</si>
  <si>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</si>
  <si>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</si>
  <si>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</si>
  <si>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</si>
  <si>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</si>
  <si>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</si>
  <si>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</si>
  <si>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</si>
  <si>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</si>
  <si>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</si>
  <si>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</si>
  <si>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</si>
  <si>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</si>
  <si>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</si>
  <si>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</si>
  <si>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</si>
  <si>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</si>
  <si>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</si>
  <si>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</si>
  <si>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</si>
  <si>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</si>
  <si>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</si>
  <si>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</si>
  <si>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</si>
  <si>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</si>
  <si>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</si>
  <si>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</si>
  <si>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</si>
  <si>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</si>
  <si>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</si>
  <si>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</si>
  <si>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</si>
  <si>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</si>
  <si>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</si>
  <si>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</si>
  <si>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</si>
  <si>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</si>
  <si>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</si>
  <si>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</si>
  <si>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</si>
  <si>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</si>
  <si>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</si>
  <si>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</si>
  <si>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</si>
  <si>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</si>
  <si>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</si>
  <si>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</si>
  <si>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</si>
  <si>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</si>
  <si>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</si>
  <si>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</si>
  <si>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</si>
  <si>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</si>
  <si>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</si>
  <si>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</si>
  <si>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</si>
  <si>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</si>
  <si>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</si>
  <si>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</si>
  <si>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</si>
  <si>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</si>
  <si>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</si>
  <si>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</si>
  <si>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</si>
  <si>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</si>
  <si>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</si>
  <si>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</si>
  <si>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</si>
  <si>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</si>
  <si>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</si>
  <si>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</si>
  <si>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</si>
  <si>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</si>
  <si>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</si>
  <si>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</si>
  <si>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</si>
  <si>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</si>
  <si>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</si>
  <si>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</si>
  <si>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</si>
  <si>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</si>
  <si>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</si>
  <si>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</si>
  <si>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</si>
  <si>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</si>
  <si>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</si>
  <si>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</si>
  <si>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</si>
  <si>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</si>
  <si>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</si>
  <si>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</si>
  <si>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</si>
  <si>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</si>
  <si>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</si>
  <si>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</si>
  <si>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</si>
  <si>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</si>
  <si>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</si>
  <si>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</si>
  <si>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</si>
  <si>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</si>
  <si>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</si>
  <si>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</si>
  <si>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</si>
  <si>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</si>
  <si>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</si>
  <si>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</si>
  <si>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</si>
  <si>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</si>
  <si>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</si>
  <si>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</si>
  <si>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</si>
  <si>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</si>
  <si>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</si>
  <si>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</si>
  <si>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</si>
  <si>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</si>
  <si>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</si>
  <si>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</si>
  <si>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</si>
  <si>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</si>
  <si>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</si>
  <si>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</si>
  <si>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</si>
  <si>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</si>
  <si>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</si>
  <si>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</si>
  <si>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</si>
  <si>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</si>
  <si>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</si>
  <si>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</si>
  <si>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</si>
  <si>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</si>
  <si>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</si>
  <si>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</si>
  <si>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</si>
  <si>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</si>
  <si>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</si>
  <si>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</si>
  <si>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</si>
  <si>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</si>
  <si>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</si>
  <si>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</si>
  <si>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</si>
  <si>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</si>
  <si>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</si>
  <si>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</si>
  <si>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</si>
  <si>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</si>
  <si>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</si>
  <si>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</si>
  <si>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</si>
  <si>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</si>
  <si>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</si>
  <si>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</si>
  <si>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</si>
  <si>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</si>
  <si>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</si>
  <si>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</si>
  <si>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</si>
  <si>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</si>
  <si>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</si>
  <si>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</si>
  <si>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</si>
  <si>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</si>
  <si>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</si>
  <si>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</si>
  <si>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</si>
  <si>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</si>
  <si>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</si>
  <si>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</si>
  <si>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</si>
  <si>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</si>
  <si>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</si>
  <si>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</si>
  <si>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</si>
  <si>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</si>
  <si>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</si>
  <si>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</si>
  <si>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</si>
  <si>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</si>
  <si>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</si>
  <si>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</si>
  <si>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</si>
  <si>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</si>
  <si>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</si>
  <si>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</si>
  <si>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</si>
  <si>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</si>
  <si>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</si>
  <si>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</si>
  <si>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</si>
  <si>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</si>
  <si>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</si>
  <si>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</si>
  <si>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</si>
  <si>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</si>
  <si>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</si>
  <si>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</si>
  <si>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</si>
  <si>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</si>
  <si>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</si>
  <si>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</si>
  <si>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</si>
  <si>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</si>
  <si>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</si>
  <si>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</si>
  <si>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</si>
  <si>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</si>
  <si>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</si>
  <si>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</si>
  <si>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</si>
  <si>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</si>
  <si>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</si>
  <si>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</si>
  <si>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</si>
  <si>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</si>
  <si>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</si>
  <si>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</si>
  <si>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</si>
  <si>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</si>
  <si>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</si>
  <si>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</si>
  <si>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</si>
  <si>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</si>
  <si>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</si>
  <si>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</si>
  <si>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</si>
  <si>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</si>
  <si>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</si>
  <si>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</si>
  <si>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</si>
  <si>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</si>
  <si>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</si>
  <si>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</si>
  <si>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</si>
  <si>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</si>
  <si>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</si>
  <si>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</si>
  <si>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</si>
  <si>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</si>
  <si>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</si>
  <si>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</si>
  <si>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</si>
  <si>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</si>
  <si>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</si>
  <si>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</si>
  <si>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</si>
  <si>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</si>
  <si>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</si>
  <si>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</si>
  <si>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</si>
  <si>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</si>
  <si>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</si>
  <si>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</si>
  <si>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</si>
  <si>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</si>
  <si>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</si>
  <si>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</si>
  <si>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</si>
  <si>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</si>
  <si>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</si>
  <si>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</si>
  <si>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</si>
  <si>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</si>
  <si>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</si>
  <si>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</si>
  <si>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</si>
  <si>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</si>
  <si>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</si>
  <si>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</si>
  <si>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</si>
  <si>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</si>
  <si>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</si>
  <si>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</si>
  <si>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</si>
  <si>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</si>
  <si>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</si>
  <si>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</si>
  <si>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</si>
  <si>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</si>
  <si>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</si>
  <si>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</si>
  <si>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</si>
  <si>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</si>
  <si>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</si>
  <si>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</si>
  <si>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</si>
  <si>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</si>
  <si>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</si>
  <si>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</si>
  <si>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</si>
  <si>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</si>
  <si>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</si>
  <si>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</si>
  <si>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</si>
  <si>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</si>
  <si>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</si>
  <si>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</si>
  <si>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</si>
  <si>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</si>
  <si>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</si>
  <si>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</si>
  <si>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</si>
  <si>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</si>
  <si>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</si>
  <si>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</si>
  <si>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</si>
  <si>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</si>
  <si>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</si>
  <si>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</si>
  <si>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</si>
  <si>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</si>
  <si>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Inward Direct Investment Position, as of December 31, 2017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</si>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</sst>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5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top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164" fontId="21" fillId="7" borderId="23" xfId="2" applyNumberFormat="1" applyFont="1" applyFill="1" applyBorder="1" applyAlignment="1" applyProtection="1">
      <alignment horizontal="center" vertical="center" textRotation="90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12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9" fillId="0" borderId="0" xfId="1" applyNumberFormat="1" applyFont="1" applyFill="1" applyAlignment="1" applyProtection="1">
      <alignment horizontal="left" vertical="center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11" fillId="5" borderId="21" xfId="5" applyFont="1" applyFill="1" applyBorder="1" applyAlignment="1" applyProtection="1">
      <alignment horizontal="center" vertical="center" textRotation="90"/>
    </xf>
    <xf numFmtId="0" fontId="11" fillId="5" borderId="19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1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9" xfId="3" applyFont="1" applyFill="1" applyBorder="1" applyAlignment="1" applyProtection="1">
      <alignment horizontal="center" vertical="center" textRotation="90" wrapText="1"/>
    </xf>
    <xf numFmtId="0" fontId="11" fillId="5" borderId="30" xfId="5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20" xfId="3" applyFont="1" applyFill="1" applyBorder="1" applyAlignment="1" applyProtection="1">
      <alignment horizontal="center" vertical="center" textRotation="90" wrapText="1"/>
    </xf>
    <xf numFmtId="0" fontId="8" fillId="3" borderId="14" xfId="3" applyFont="1" applyFill="1" applyBorder="1" applyAlignment="1" applyProtection="1">
      <alignment horizontal="center" vertical="center" wrapText="1"/>
    </xf>
    <xf numFmtId="0" fontId="8" fillId="3" borderId="14" xfId="4" applyFont="1" applyFill="1" applyBorder="1" applyAlignment="1" applyProtection="1">
      <alignment horizontal="center" vertical="center" wrapText="1"/>
    </xf>
    <xf numFmtId="0" fontId="10" fillId="3" borderId="14" xfId="4" applyFont="1" applyFill="1" applyBorder="1" applyAlignment="1" applyProtection="1">
      <alignment horizontal="centerContinuous" vertical="center"/>
    </xf>
    <xf numFmtId="0" fontId="8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24" xfId="4" applyFont="1" applyFill="1" applyBorder="1" applyAlignment="1" applyProtection="1">
      <alignment horizontal="center" vertical="top" wrapText="1"/>
    </xf>
    <xf numFmtId="0" fontId="12" fillId="3" borderId="14" xfId="5" applyFont="1" applyFill="1" applyBorder="1" applyProtection="1"/>
    <xf numFmtId="0" fontId="10" fillId="3" borderId="14" xfId="4" applyFont="1" applyFill="1" applyBorder="1" applyAlignment="1" applyProtection="1">
      <alignment horizontal="center" vertical="center" wrapText="1"/>
    </xf>
    <xf numFmtId="0" fontId="8" fillId="3" borderId="24" xfId="3" applyFont="1" applyFill="1" applyBorder="1" applyAlignment="1" applyProtection="1">
      <alignment horizontal="center" vertical="center" wrapText="1"/>
    </xf>
    <xf numFmtId="0" fontId="14" fillId="3" borderId="14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top" wrapText="1"/>
    </xf>
    <xf numFmtId="0" fontId="17" fillId="3" borderId="14" xfId="1" quotePrefix="1" applyNumberFormat="1" applyFont="1" applyFill="1" applyBorder="1" applyAlignment="1" applyProtection="1">
      <alignment horizontal="center" vertical="top" wrapText="1"/>
    </xf>
    <xf numFmtId="0" fontId="17" fillId="3" borderId="24" xfId="1" quotePrefix="1" applyNumberFormat="1" applyFont="1" applyFill="1" applyBorder="1" applyAlignment="1" applyProtection="1">
      <alignment horizontal="center" vertical="top" wrapText="1"/>
    </xf>
    <xf numFmtId="164" fontId="3" fillId="4" borderId="20" xfId="1" applyNumberFormat="1" applyFont="1" applyFill="1" applyBorder="1" applyAlignment="1" applyProtection="1">
      <alignment horizontal="center" vertical="center"/>
    </xf>
    <xf numFmtId="164" fontId="11" fillId="4" borderId="14" xfId="1" applyNumberFormat="1" applyFont="1" applyFill="1" applyBorder="1" applyAlignment="1" applyProtection="1">
      <alignment horizontal="centerContinuous" vertical="top"/>
    </xf>
    <xf numFmtId="164" fontId="3" fillId="4" borderId="14" xfId="1" applyNumberFormat="1" applyFont="1" applyFill="1" applyBorder="1" applyAlignment="1" applyProtection="1">
      <alignment horizontal="centerContinuous" vertical="top"/>
    </xf>
    <xf numFmtId="164" fontId="3" fillId="4" borderId="24" xfId="1" applyNumberFormat="1" applyFont="1" applyFill="1" applyBorder="1" applyAlignment="1" applyProtection="1">
      <alignment horizontal="centerContinuous" vertical="top"/>
    </xf>
    <xf numFmtId="164" fontId="6" fillId="0" borderId="20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left" vertical="top" wrapText="1"/>
    </xf>
    <xf numFmtId="164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1" applyNumberFormat="1" applyFont="1" applyFill="1" applyBorder="1" applyAlignment="1" applyProtection="1">
      <alignment horizontal="left" vertical="center" wrapText="1"/>
    </xf>
    <xf numFmtId="164" fontId="11" fillId="5" borderId="14" xfId="1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/>
    </xf>
    <xf numFmtId="164" fontId="11" fillId="5" borderId="14" xfId="7" applyNumberFormat="1" applyFont="1" applyFill="1" applyBorder="1" applyAlignment="1" applyProtection="1">
      <alignment horizontal="left" vertical="center" wrapText="1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4" fillId="7" borderId="14" xfId="2" applyNumberFormat="1" applyFont="1" applyFill="1" applyBorder="1" applyAlignment="1" applyProtection="1">
      <alignment horizontal="center" vertical="center" wrapText="1"/>
    </xf>
    <xf numFmtId="3" fontId="22" fillId="7" borderId="14" xfId="2" applyNumberFormat="1" applyFont="1" applyFill="1" applyBorder="1" applyAlignment="1" applyProtection="1">
      <alignment horizontal="center" vertical="center" wrapText="1"/>
    </xf>
    <xf numFmtId="3" fontId="22" fillId="7" borderId="24" xfId="2" applyNumberFormat="1" applyFont="1" applyFill="1" applyBorder="1" applyAlignment="1" applyProtection="1">
      <alignment horizontal="center" vertical="center" wrapText="1"/>
    </xf>
    <xf numFmtId="164" fontId="6" fillId="7" borderId="20" xfId="2" applyNumberFormat="1" applyFont="1" applyFill="1" applyBorder="1" applyAlignment="1" applyProtection="1">
      <alignment horizontal="center" vertical="center" wrapText="1"/>
    </xf>
    <xf numFmtId="164" fontId="22" fillId="7" borderId="14" xfId="1" applyNumberFormat="1" applyFont="1" applyFill="1" applyBorder="1" applyAlignment="1" applyProtection="1">
      <alignment horizontal="center" vertical="center" wrapText="1"/>
    </xf>
    <xf numFmtId="164" fontId="22" fillId="7" borderId="24" xfId="1" applyNumberFormat="1" applyFont="1" applyFill="1" applyBorder="1" applyAlignment="1" applyProtection="1">
      <alignment horizontal="center" vertical="center" wrapText="1"/>
    </xf>
    <xf numFmtId="164" fontId="26" fillId="4" borderId="20" xfId="1" applyNumberFormat="1" applyFont="1" applyFill="1" applyBorder="1" applyAlignment="1" applyProtection="1">
      <alignment horizontal="center" vertical="center"/>
    </xf>
    <xf numFmtId="164" fontId="26" fillId="4" borderId="14" xfId="1" applyNumberFormat="1" applyFont="1" applyFill="1" applyBorder="1" applyAlignment="1" applyProtection="1">
      <alignment horizontal="centerContinuous" vertical="top"/>
    </xf>
    <xf numFmtId="164" fontId="26" fillId="4" borderId="24" xfId="1" applyNumberFormat="1" applyFont="1" applyFill="1" applyBorder="1" applyAlignment="1" applyProtection="1">
      <alignment horizontal="centerContinuous" vertical="top"/>
    </xf>
    <xf numFmtId="164" fontId="4" fillId="5" borderId="14" xfId="1" applyNumberFormat="1" applyFont="1" applyFill="1" applyBorder="1" applyAlignment="1" applyProtection="1">
      <alignment horizontal="left" vertical="center" wrapText="1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2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8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8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5"/>
  <sheetViews>
    <sheetView tabSelected="1" topLeftCell="D1" workbookViewId="0">
      <selection activeCell="D1" sqref="D1:O1"/>
    </sheetView>
  </sheetViews>
  <sheetFormatPr defaultColWidth="8.42578125" defaultRowHeight="11.25" x14ac:dyDescent="0.15"/>
  <cols>
    <col min="1" max="1" width="7.5703125" style="4" hidden="1" customWidth="1"/>
    <col min="2" max="2" width="7.42578125" style="6" hidden="1" customWidth="1"/>
    <col min="3" max="3" width="4.85546875" style="7" hidden="1" customWidth="1"/>
    <col min="4" max="4" width="7.42578125" style="6" customWidth="1"/>
    <col min="5" max="5" width="39.7109375" style="8" customWidth="1"/>
    <col min="6" max="10" width="15.5703125" style="54" customWidth="1"/>
    <col min="11" max="12" width="14.140625" style="54" customWidth="1"/>
    <col min="13" max="13" width="14.85546875" style="54" bestFit="1" customWidth="1"/>
    <col min="14" max="15" width="14.140625" style="54" customWidth="1"/>
    <col min="16" max="16" width="8.42578125" style="3" customWidth="1"/>
    <col min="17" max="17" width="76.28515625" style="3" customWidth="1"/>
    <col min="18" max="16384" width="8.42578125" style="3"/>
  </cols>
  <sheetData>
    <row r="1" spans="1:247" x14ac:dyDescent="0.15">
      <c r="D1" s="59" t="s">
        <v>831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47" x14ac:dyDescent="0.15">
      <c r="D2" s="59" t="s">
        <v>832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47" ht="12" thickBot="1" x14ac:dyDescent="0.2">
      <c r="O3" s="55" t="s">
        <v>833</v>
      </c>
    </row>
    <row r="4" spans="1:247" ht="12" customHeight="1" x14ac:dyDescent="0.15">
      <c r="B4" s="63" t="s">
        <v>0</v>
      </c>
      <c r="C4" s="66" t="s">
        <v>1</v>
      </c>
      <c r="D4" s="72" t="s">
        <v>0</v>
      </c>
      <c r="E4" s="73" t="s">
        <v>2</v>
      </c>
      <c r="F4" s="74" t="s">
        <v>3</v>
      </c>
      <c r="G4" s="75"/>
      <c r="H4" s="75"/>
      <c r="I4" s="76"/>
      <c r="J4" s="76"/>
      <c r="K4" s="75"/>
      <c r="L4" s="75"/>
      <c r="M4" s="77" t="s">
        <v>4</v>
      </c>
      <c r="N4" s="77"/>
      <c r="O4" s="7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15">
      <c r="B5" s="64"/>
      <c r="C5" s="67"/>
      <c r="D5" s="79"/>
      <c r="E5" s="80"/>
      <c r="F5" s="81"/>
      <c r="G5" s="81" t="s">
        <v>5</v>
      </c>
      <c r="H5" s="82" t="s">
        <v>6</v>
      </c>
      <c r="I5" s="83"/>
      <c r="J5" s="83"/>
      <c r="K5" s="84"/>
      <c r="L5" s="85"/>
      <c r="M5" s="86"/>
      <c r="N5" s="86"/>
      <c r="O5" s="8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ht="32.1" customHeight="1" x14ac:dyDescent="0.15">
      <c r="B6" s="64"/>
      <c r="C6" s="67"/>
      <c r="D6" s="79"/>
      <c r="E6" s="80"/>
      <c r="F6" s="81"/>
      <c r="G6" s="88"/>
      <c r="H6" s="81" t="s">
        <v>7</v>
      </c>
      <c r="I6" s="80" t="s">
        <v>8</v>
      </c>
      <c r="J6" s="80"/>
      <c r="K6" s="80" t="s">
        <v>9</v>
      </c>
      <c r="L6" s="80"/>
      <c r="M6" s="89" t="s">
        <v>10</v>
      </c>
      <c r="N6" s="80" t="s">
        <v>11</v>
      </c>
      <c r="O6" s="9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">
      <c r="A7" s="1"/>
      <c r="B7" s="65"/>
      <c r="C7" s="68"/>
      <c r="D7" s="79"/>
      <c r="E7" s="80"/>
      <c r="F7" s="81"/>
      <c r="G7" s="88"/>
      <c r="H7" s="81"/>
      <c r="I7" s="91" t="s">
        <v>12</v>
      </c>
      <c r="J7" s="91" t="s">
        <v>13</v>
      </c>
      <c r="K7" s="91" t="s">
        <v>14</v>
      </c>
      <c r="L7" s="91" t="s">
        <v>15</v>
      </c>
      <c r="M7" s="89"/>
      <c r="N7" s="91" t="s">
        <v>16</v>
      </c>
      <c r="O7" s="92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12" customFormat="1" thickBot="1" x14ac:dyDescent="0.3">
      <c r="A8" s="9"/>
      <c r="B8" s="10"/>
      <c r="C8" s="10"/>
      <c r="D8" s="93"/>
      <c r="E8" s="94"/>
      <c r="F8" s="95" t="s">
        <v>18</v>
      </c>
      <c r="G8" s="95" t="s">
        <v>19</v>
      </c>
      <c r="H8" s="95" t="s">
        <v>20</v>
      </c>
      <c r="I8" s="95" t="s">
        <v>21</v>
      </c>
      <c r="J8" s="95" t="s">
        <v>22</v>
      </c>
      <c r="K8" s="95" t="s">
        <v>23</v>
      </c>
      <c r="L8" s="95" t="s">
        <v>24</v>
      </c>
      <c r="M8" s="95" t="s">
        <v>25</v>
      </c>
      <c r="N8" s="95" t="s">
        <v>26</v>
      </c>
      <c r="O8" s="96" t="s">
        <v>27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pans="1:247" s="16" customFormat="1" ht="12" thickBot="1" x14ac:dyDescent="0.3">
      <c r="A9" s="13"/>
      <c r="B9" s="14"/>
      <c r="C9" s="15"/>
      <c r="D9" s="97"/>
      <c r="E9" s="98" t="s">
        <v>28</v>
      </c>
      <c r="F9" s="99"/>
      <c r="G9" s="99"/>
      <c r="H9" s="99"/>
      <c r="I9" s="99"/>
      <c r="J9" s="99"/>
      <c r="K9" s="99"/>
      <c r="L9" s="99"/>
      <c r="M9" s="99"/>
      <c r="N9" s="99"/>
      <c r="O9" s="10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25">
      <c r="A10" s="13"/>
      <c r="B10" s="17" t="s">
        <v>29</v>
      </c>
      <c r="C10" s="5" t="s">
        <v>30</v>
      </c>
      <c r="D10" s="101" t="s">
        <v>29</v>
      </c>
      <c r="E10" s="102" t="s">
        <v>31</v>
      </c>
      <c r="F10" s="18">
        <v>7.5033166725147996E-2</v>
      </c>
      <c r="G10" s="18">
        <v>7.5033166725147996E-2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6">
        <v>0</v>
      </c>
    </row>
    <row r="11" spans="1:247" s="2" customFormat="1" x14ac:dyDescent="0.25">
      <c r="A11" s="13"/>
      <c r="B11" s="19" t="s">
        <v>32</v>
      </c>
      <c r="C11" s="5" t="s">
        <v>33</v>
      </c>
      <c r="D11" s="101" t="s">
        <v>32</v>
      </c>
      <c r="E11" s="102" t="s">
        <v>34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6">
        <v>0</v>
      </c>
    </row>
    <row r="12" spans="1:247" s="2" customFormat="1" x14ac:dyDescent="0.25">
      <c r="A12" s="13"/>
      <c r="B12" s="19" t="s">
        <v>35</v>
      </c>
      <c r="C12" s="5" t="s">
        <v>36</v>
      </c>
      <c r="D12" s="101" t="s">
        <v>35</v>
      </c>
      <c r="E12" s="102" t="s">
        <v>37</v>
      </c>
      <c r="F12" s="18">
        <v>5583.2692419860596</v>
      </c>
      <c r="G12" s="18">
        <v>4913.0067854978497</v>
      </c>
      <c r="H12" s="18">
        <v>670.262456488211</v>
      </c>
      <c r="I12" s="18">
        <v>138.12281747753701</v>
      </c>
      <c r="J12" s="18">
        <v>532.13963901067405</v>
      </c>
      <c r="K12" s="18">
        <v>670.38010948821102</v>
      </c>
      <c r="L12" s="18">
        <v>0.11765299999999999</v>
      </c>
      <c r="M12" s="18">
        <v>2.371167620609E-2</v>
      </c>
      <c r="N12" s="18">
        <v>2.371167620609E-2</v>
      </c>
      <c r="O12" s="26">
        <v>0</v>
      </c>
    </row>
    <row r="13" spans="1:247" s="2" customFormat="1" x14ac:dyDescent="0.25">
      <c r="A13" s="13"/>
      <c r="B13" s="19" t="s">
        <v>38</v>
      </c>
      <c r="C13" s="5" t="s">
        <v>39</v>
      </c>
      <c r="D13" s="101" t="s">
        <v>38</v>
      </c>
      <c r="E13" s="102" t="s">
        <v>40</v>
      </c>
      <c r="F13" s="18">
        <v>1341.5353932944299</v>
      </c>
      <c r="G13" s="18">
        <v>1173.04804941474</v>
      </c>
      <c r="H13" s="18">
        <v>168.48734387969401</v>
      </c>
      <c r="I13" s="18">
        <v>43.851698794101402</v>
      </c>
      <c r="J13" s="18">
        <v>124.635645085593</v>
      </c>
      <c r="K13" s="18">
        <v>176.42167613714818</v>
      </c>
      <c r="L13" s="18">
        <v>7.9343322574545603</v>
      </c>
      <c r="M13" s="18">
        <v>1.7885344113388482</v>
      </c>
      <c r="N13" s="18">
        <v>1.7885413557591801</v>
      </c>
      <c r="O13" s="26">
        <v>6.9444203319999996E-6</v>
      </c>
    </row>
    <row r="14" spans="1:247" s="2" customFormat="1" x14ac:dyDescent="0.25">
      <c r="A14" s="13"/>
      <c r="B14" s="19" t="s">
        <v>41</v>
      </c>
      <c r="C14" s="5" t="s">
        <v>42</v>
      </c>
      <c r="D14" s="101" t="s">
        <v>41</v>
      </c>
      <c r="E14" s="102" t="s">
        <v>43</v>
      </c>
      <c r="F14" s="18">
        <v>979.07027672252195</v>
      </c>
      <c r="G14" s="18">
        <v>512.95497470851797</v>
      </c>
      <c r="H14" s="18">
        <v>466.11530201400399</v>
      </c>
      <c r="I14" s="18">
        <v>1.1967899452527</v>
      </c>
      <c r="J14" s="18">
        <v>464.91851206875202</v>
      </c>
      <c r="K14" s="18">
        <v>466.11530201400467</v>
      </c>
      <c r="L14" s="18">
        <v>0</v>
      </c>
      <c r="M14" s="18">
        <v>78.124728733580696</v>
      </c>
      <c r="N14" s="18">
        <v>78.124728733580696</v>
      </c>
      <c r="O14" s="26">
        <v>0</v>
      </c>
    </row>
    <row r="15" spans="1:247" s="2" customFormat="1" x14ac:dyDescent="0.25">
      <c r="A15" s="13"/>
      <c r="B15" s="19" t="s">
        <v>44</v>
      </c>
      <c r="C15" s="5" t="s">
        <v>45</v>
      </c>
      <c r="D15" s="101" t="s">
        <v>44</v>
      </c>
      <c r="E15" s="102" t="s">
        <v>46</v>
      </c>
      <c r="F15" s="18">
        <v>19.312111871406401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8">
        <v>0</v>
      </c>
      <c r="O15" s="26">
        <v>0</v>
      </c>
    </row>
    <row r="16" spans="1:247" s="2" customFormat="1" x14ac:dyDescent="0.25">
      <c r="A16" s="13"/>
      <c r="B16" s="19" t="s">
        <v>48</v>
      </c>
      <c r="C16" s="5" t="s">
        <v>49</v>
      </c>
      <c r="D16" s="101" t="s">
        <v>48</v>
      </c>
      <c r="E16" s="102" t="s">
        <v>50</v>
      </c>
      <c r="F16" s="18">
        <v>93.788912263457703</v>
      </c>
      <c r="G16" s="18">
        <v>71.441955377851301</v>
      </c>
      <c r="H16" s="18">
        <v>22.346956885606399</v>
      </c>
      <c r="I16" s="18">
        <v>7.7942503163283994E-2</v>
      </c>
      <c r="J16" s="18">
        <v>22.2690143824431</v>
      </c>
      <c r="K16" s="18">
        <v>22.346956885606367</v>
      </c>
      <c r="L16" s="18">
        <v>0</v>
      </c>
      <c r="M16" s="18">
        <v>13.6298401741661</v>
      </c>
      <c r="N16" s="18">
        <v>13.6298401741661</v>
      </c>
      <c r="O16" s="26">
        <v>0</v>
      </c>
    </row>
    <row r="17" spans="1:15" s="2" customFormat="1" x14ac:dyDescent="0.25">
      <c r="A17" s="13"/>
      <c r="B17" s="19" t="s">
        <v>51</v>
      </c>
      <c r="C17" s="5" t="s">
        <v>52</v>
      </c>
      <c r="D17" s="101" t="s">
        <v>51</v>
      </c>
      <c r="E17" s="102" t="s">
        <v>53</v>
      </c>
      <c r="F17" s="18">
        <v>73.971163591535998</v>
      </c>
      <c r="G17" s="18">
        <v>52.307987635372697</v>
      </c>
      <c r="H17" s="18">
        <v>21.6631759561633</v>
      </c>
      <c r="I17" s="18">
        <v>0</v>
      </c>
      <c r="J17" s="18">
        <v>21.6631759561633</v>
      </c>
      <c r="K17" s="18">
        <v>21.6631759561633</v>
      </c>
      <c r="L17" s="18">
        <v>0</v>
      </c>
      <c r="M17" s="18">
        <v>0</v>
      </c>
      <c r="N17" s="18">
        <v>0</v>
      </c>
      <c r="O17" s="26">
        <v>0</v>
      </c>
    </row>
    <row r="18" spans="1:15" s="2" customFormat="1" x14ac:dyDescent="0.25">
      <c r="A18" s="13"/>
      <c r="B18" s="19" t="s">
        <v>54</v>
      </c>
      <c r="C18" s="5" t="s">
        <v>55</v>
      </c>
      <c r="D18" s="101" t="s">
        <v>54</v>
      </c>
      <c r="E18" s="102" t="s">
        <v>56</v>
      </c>
      <c r="F18" s="18">
        <v>162539.21106852</v>
      </c>
      <c r="G18" s="18">
        <v>146930.12443803</v>
      </c>
      <c r="H18" s="18">
        <v>15609.086630490299</v>
      </c>
      <c r="I18" s="18">
        <v>-512.02801937976506</v>
      </c>
      <c r="J18" s="18">
        <v>16121.1146498701</v>
      </c>
      <c r="K18" s="18">
        <v>22490.743980234613</v>
      </c>
      <c r="L18" s="18">
        <v>6881.6573497443205</v>
      </c>
      <c r="M18" s="18">
        <v>9464.8922064434992</v>
      </c>
      <c r="N18" s="18">
        <v>9613.5777084434994</v>
      </c>
      <c r="O18" s="26">
        <v>148.68550199999999</v>
      </c>
    </row>
    <row r="19" spans="1:15" s="2" customFormat="1" x14ac:dyDescent="0.25">
      <c r="A19" s="13"/>
      <c r="B19" s="19" t="s">
        <v>57</v>
      </c>
      <c r="C19" s="5" t="s">
        <v>58</v>
      </c>
      <c r="D19" s="101" t="s">
        <v>57</v>
      </c>
      <c r="E19" s="102" t="s">
        <v>59</v>
      </c>
      <c r="F19" s="18">
        <v>474.41349524115401</v>
      </c>
      <c r="G19" s="18">
        <v>268.25220406613801</v>
      </c>
      <c r="H19" s="18">
        <v>206.161291175016</v>
      </c>
      <c r="I19" s="18">
        <v>-8.6502135431127005</v>
      </c>
      <c r="J19" s="18">
        <v>214.81150471812799</v>
      </c>
      <c r="K19" s="18">
        <v>214.88267617501609</v>
      </c>
      <c r="L19" s="18">
        <v>8.7213849999999997</v>
      </c>
      <c r="M19" s="18">
        <v>158.44228413506198</v>
      </c>
      <c r="N19" s="18">
        <v>167.16366913506198</v>
      </c>
      <c r="O19" s="26">
        <v>8.7213849999999997</v>
      </c>
    </row>
    <row r="20" spans="1:15" s="2" customFormat="1" x14ac:dyDescent="0.25">
      <c r="A20" s="13"/>
      <c r="B20" s="19" t="s">
        <v>60</v>
      </c>
      <c r="C20" s="5" t="s">
        <v>61</v>
      </c>
      <c r="D20" s="101" t="s">
        <v>60</v>
      </c>
      <c r="E20" s="102" t="s">
        <v>62</v>
      </c>
      <c r="F20" s="18">
        <v>367.63529771785602</v>
      </c>
      <c r="G20" s="18">
        <v>600.79458067577195</v>
      </c>
      <c r="H20" s="18">
        <v>-233.15928295791699</v>
      </c>
      <c r="I20" s="18">
        <v>11.6618992874191</v>
      </c>
      <c r="J20" s="18">
        <v>-244.82118224533599</v>
      </c>
      <c r="K20" s="18">
        <v>236.10509878034196</v>
      </c>
      <c r="L20" s="18">
        <v>469.26438173825801</v>
      </c>
      <c r="M20" s="18">
        <v>8.1226160152109497</v>
      </c>
      <c r="N20" s="18">
        <v>8.1226160152109497</v>
      </c>
      <c r="O20" s="26">
        <v>0</v>
      </c>
    </row>
    <row r="21" spans="1:15" s="2" customFormat="1" x14ac:dyDescent="0.25">
      <c r="A21" s="13"/>
      <c r="B21" s="19" t="s">
        <v>63</v>
      </c>
      <c r="C21" s="5" t="s">
        <v>64</v>
      </c>
      <c r="D21" s="101" t="s">
        <v>63</v>
      </c>
      <c r="E21" s="102" t="s">
        <v>65</v>
      </c>
      <c r="F21" s="18">
        <v>405.21685646406399</v>
      </c>
      <c r="G21" s="18">
        <v>364.07756810128598</v>
      </c>
      <c r="H21" s="18">
        <v>41.139288362778103</v>
      </c>
      <c r="I21" s="18">
        <v>4.3534378092439999E-3</v>
      </c>
      <c r="J21" s="18">
        <v>41.134934924968903</v>
      </c>
      <c r="K21" s="18">
        <v>41.139288362778103</v>
      </c>
      <c r="L21" s="18">
        <v>0</v>
      </c>
      <c r="M21" s="18">
        <v>0</v>
      </c>
      <c r="N21" s="18">
        <v>0</v>
      </c>
      <c r="O21" s="26">
        <v>0</v>
      </c>
    </row>
    <row r="22" spans="1:15" s="2" customFormat="1" x14ac:dyDescent="0.25">
      <c r="A22" s="13"/>
      <c r="B22" s="19" t="s">
        <v>66</v>
      </c>
      <c r="C22" s="5" t="s">
        <v>67</v>
      </c>
      <c r="D22" s="101" t="s">
        <v>66</v>
      </c>
      <c r="E22" s="102" t="s">
        <v>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6">
        <v>0</v>
      </c>
    </row>
    <row r="23" spans="1:15" s="2" customFormat="1" x14ac:dyDescent="0.25">
      <c r="A23" s="13"/>
      <c r="B23" s="19" t="s">
        <v>69</v>
      </c>
      <c r="C23" s="5" t="s">
        <v>70</v>
      </c>
      <c r="D23" s="101" t="s">
        <v>69</v>
      </c>
      <c r="E23" s="102" t="s">
        <v>71</v>
      </c>
      <c r="F23" s="18">
        <v>3705.4925329858402</v>
      </c>
      <c r="G23" s="18">
        <v>1395.15023782664</v>
      </c>
      <c r="H23" s="18">
        <v>2310.3422951592001</v>
      </c>
      <c r="I23" s="18">
        <v>32.829684070794301</v>
      </c>
      <c r="J23" s="18">
        <v>2277.5126110884098</v>
      </c>
      <c r="K23" s="18">
        <v>2341.9394076692288</v>
      </c>
      <c r="L23" s="18">
        <v>31.597112510026001</v>
      </c>
      <c r="M23" s="18">
        <v>23.399814181538499</v>
      </c>
      <c r="N23" s="18">
        <v>23.399814181538499</v>
      </c>
      <c r="O23" s="26">
        <v>0</v>
      </c>
    </row>
    <row r="24" spans="1:15" s="2" customFormat="1" x14ac:dyDescent="0.25">
      <c r="A24" s="13"/>
      <c r="B24" s="19" t="s">
        <v>72</v>
      </c>
      <c r="C24" s="5" t="s">
        <v>73</v>
      </c>
      <c r="D24" s="101" t="s">
        <v>72</v>
      </c>
      <c r="E24" s="102" t="s">
        <v>74</v>
      </c>
      <c r="F24" s="18">
        <v>15129.3323913719</v>
      </c>
      <c r="G24" s="18">
        <v>10976.0451141863</v>
      </c>
      <c r="H24" s="18">
        <v>4153.28727718558</v>
      </c>
      <c r="I24" s="18">
        <v>1.6658223423266301</v>
      </c>
      <c r="J24" s="18">
        <v>4151.6214548432499</v>
      </c>
      <c r="K24" s="18">
        <v>4340.16562163653</v>
      </c>
      <c r="L24" s="18">
        <v>186.878344450952</v>
      </c>
      <c r="M24" s="18">
        <v>1001.1739300494299</v>
      </c>
      <c r="N24" s="18">
        <v>1001.1739300494299</v>
      </c>
      <c r="O24" s="26">
        <v>0</v>
      </c>
    </row>
    <row r="25" spans="1:15" s="2" customFormat="1" x14ac:dyDescent="0.25">
      <c r="A25" s="13"/>
      <c r="B25" s="19" t="s">
        <v>75</v>
      </c>
      <c r="C25" s="5" t="s">
        <v>76</v>
      </c>
      <c r="D25" s="101" t="s">
        <v>75</v>
      </c>
      <c r="E25" s="102" t="s">
        <v>77</v>
      </c>
      <c r="F25" s="18">
        <v>18109.334524737002</v>
      </c>
      <c r="G25" s="18">
        <v>14101.693162834799</v>
      </c>
      <c r="H25" s="18">
        <v>4007.6413619022801</v>
      </c>
      <c r="I25" s="18">
        <v>567.46202929101003</v>
      </c>
      <c r="J25" s="18">
        <v>3440.1793326112702</v>
      </c>
      <c r="K25" s="18">
        <v>4155.4767216268419</v>
      </c>
      <c r="L25" s="18">
        <v>147.835359724569</v>
      </c>
      <c r="M25" s="18">
        <v>308.42522814624465</v>
      </c>
      <c r="N25" s="18">
        <v>310.07981962335759</v>
      </c>
      <c r="O25" s="26">
        <v>1.65459147711293</v>
      </c>
    </row>
    <row r="26" spans="1:15" s="2" customFormat="1" x14ac:dyDescent="0.25">
      <c r="A26" s="13"/>
      <c r="B26" s="19" t="s">
        <v>78</v>
      </c>
      <c r="C26" s="5" t="s">
        <v>79</v>
      </c>
      <c r="D26" s="101" t="s">
        <v>78</v>
      </c>
      <c r="E26" s="102" t="s">
        <v>80</v>
      </c>
      <c r="F26" s="18">
        <v>40.673563441459201</v>
      </c>
      <c r="G26" s="18">
        <v>1.6622127136849101</v>
      </c>
      <c r="H26" s="18">
        <v>39.0113507277743</v>
      </c>
      <c r="I26" s="18">
        <v>3.3278984532142601</v>
      </c>
      <c r="J26" s="18">
        <v>35.683452274560103</v>
      </c>
      <c r="K26" s="18">
        <v>39.0113507277743</v>
      </c>
      <c r="L26" s="18">
        <v>0</v>
      </c>
      <c r="M26" s="18">
        <v>0</v>
      </c>
      <c r="N26" s="18">
        <v>0</v>
      </c>
      <c r="O26" s="26">
        <v>0</v>
      </c>
    </row>
    <row r="27" spans="1:15" s="2" customFormat="1" x14ac:dyDescent="0.25">
      <c r="A27" s="13"/>
      <c r="B27" s="19" t="s">
        <v>81</v>
      </c>
      <c r="C27" s="5" t="s">
        <v>82</v>
      </c>
      <c r="D27" s="101" t="s">
        <v>81</v>
      </c>
      <c r="E27" s="102" t="s">
        <v>83</v>
      </c>
      <c r="F27" s="18">
        <v>46.823751283944503</v>
      </c>
      <c r="G27" s="18">
        <v>45.273822762194001</v>
      </c>
      <c r="H27" s="18">
        <v>1.5499285217504799</v>
      </c>
      <c r="I27" s="18">
        <v>0</v>
      </c>
      <c r="J27" s="18">
        <v>1.5499285217504799</v>
      </c>
      <c r="K27" s="18">
        <v>1.5499285217504799</v>
      </c>
      <c r="L27" s="18">
        <v>0</v>
      </c>
      <c r="M27" s="18">
        <v>0</v>
      </c>
      <c r="N27" s="18">
        <v>0</v>
      </c>
      <c r="O27" s="26">
        <v>0</v>
      </c>
    </row>
    <row r="28" spans="1:15" s="2" customFormat="1" x14ac:dyDescent="0.25">
      <c r="A28" s="13"/>
      <c r="B28" s="19" t="s">
        <v>84</v>
      </c>
      <c r="C28" s="5" t="s">
        <v>85</v>
      </c>
      <c r="D28" s="101" t="s">
        <v>84</v>
      </c>
      <c r="E28" s="102" t="s">
        <v>86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6">
        <v>0</v>
      </c>
    </row>
    <row r="29" spans="1:15" s="2" customFormat="1" x14ac:dyDescent="0.25">
      <c r="A29" s="13"/>
      <c r="B29" s="19" t="s">
        <v>87</v>
      </c>
      <c r="C29" s="5" t="s">
        <v>88</v>
      </c>
      <c r="D29" s="101" t="s">
        <v>87</v>
      </c>
      <c r="E29" s="102" t="s">
        <v>89</v>
      </c>
      <c r="F29" s="18">
        <v>41.1217381921334</v>
      </c>
      <c r="G29" s="18" t="s">
        <v>47</v>
      </c>
      <c r="H29" s="18" t="s">
        <v>47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8">
        <v>0</v>
      </c>
      <c r="O29" s="26">
        <v>0</v>
      </c>
    </row>
    <row r="30" spans="1:15" s="2" customFormat="1" x14ac:dyDescent="0.25">
      <c r="A30" s="13"/>
      <c r="B30" s="19" t="s">
        <v>90</v>
      </c>
      <c r="C30" s="5" t="s">
        <v>91</v>
      </c>
      <c r="D30" s="101" t="s">
        <v>90</v>
      </c>
      <c r="E30" s="102" t="s">
        <v>92</v>
      </c>
      <c r="F30" s="18">
        <v>607.273962494903</v>
      </c>
      <c r="G30" s="18">
        <v>489.93443749946999</v>
      </c>
      <c r="H30" s="18">
        <v>117.339524995433</v>
      </c>
      <c r="I30" s="18">
        <v>0.2535</v>
      </c>
      <c r="J30" s="18">
        <v>117.08602499543299</v>
      </c>
      <c r="K30" s="18">
        <v>119.11767935134201</v>
      </c>
      <c r="L30" s="18">
        <v>1.7781543559088</v>
      </c>
      <c r="M30" s="18">
        <v>0</v>
      </c>
      <c r="N30" s="18">
        <v>0</v>
      </c>
      <c r="O30" s="26">
        <v>0</v>
      </c>
    </row>
    <row r="31" spans="1:15" s="2" customFormat="1" x14ac:dyDescent="0.25">
      <c r="A31" s="13"/>
      <c r="B31" s="19" t="s">
        <v>93</v>
      </c>
      <c r="C31" s="5" t="s">
        <v>94</v>
      </c>
      <c r="D31" s="101" t="s">
        <v>93</v>
      </c>
      <c r="E31" s="102" t="s">
        <v>95</v>
      </c>
      <c r="F31" s="18">
        <v>52.583256553604798</v>
      </c>
      <c r="G31" s="18" t="s">
        <v>47</v>
      </c>
      <c r="H31" s="18" t="s">
        <v>47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8">
        <v>0</v>
      </c>
      <c r="O31" s="26">
        <v>0</v>
      </c>
    </row>
    <row r="32" spans="1:15" s="2" customFormat="1" x14ac:dyDescent="0.25">
      <c r="A32" s="13"/>
      <c r="B32" s="19" t="s">
        <v>96</v>
      </c>
      <c r="C32" s="5" t="s">
        <v>97</v>
      </c>
      <c r="D32" s="101" t="s">
        <v>96</v>
      </c>
      <c r="E32" s="102" t="s">
        <v>98</v>
      </c>
      <c r="F32" s="18">
        <v>5492.7337079315703</v>
      </c>
      <c r="G32" s="18">
        <v>124.176630484442</v>
      </c>
      <c r="H32" s="18">
        <v>5368.5570774471298</v>
      </c>
      <c r="I32" s="18">
        <v>3606.1342968774002</v>
      </c>
      <c r="J32" s="18">
        <v>1762.4227805697301</v>
      </c>
      <c r="K32" s="18">
        <v>6341.4868218926831</v>
      </c>
      <c r="L32" s="18">
        <v>972.92974444555068</v>
      </c>
      <c r="M32" s="18">
        <v>5165.9358280357401</v>
      </c>
      <c r="N32" s="18">
        <v>6112.6830470357399</v>
      </c>
      <c r="O32" s="26">
        <v>946.74721899999997</v>
      </c>
    </row>
    <row r="33" spans="1:15" s="2" customFormat="1" x14ac:dyDescent="0.25">
      <c r="A33" s="13"/>
      <c r="B33" s="19" t="s">
        <v>99</v>
      </c>
      <c r="C33" s="5" t="s">
        <v>100</v>
      </c>
      <c r="D33" s="101" t="s">
        <v>99</v>
      </c>
      <c r="E33" s="102" t="s">
        <v>101</v>
      </c>
      <c r="F33" s="18">
        <v>13.818742323557601</v>
      </c>
      <c r="G33" s="18">
        <v>10.6749638179552</v>
      </c>
      <c r="H33" s="18">
        <v>3.1437785056024099</v>
      </c>
      <c r="I33" s="18">
        <v>0</v>
      </c>
      <c r="J33" s="18">
        <v>3.1437785056024099</v>
      </c>
      <c r="K33" s="18">
        <v>3.1437785056024099</v>
      </c>
      <c r="L33" s="18">
        <v>0</v>
      </c>
      <c r="M33" s="18">
        <v>0</v>
      </c>
      <c r="N33" s="18">
        <v>0</v>
      </c>
      <c r="O33" s="26">
        <v>0</v>
      </c>
    </row>
    <row r="34" spans="1:15" s="2" customFormat="1" x14ac:dyDescent="0.25">
      <c r="A34" s="13"/>
      <c r="B34" s="19" t="s">
        <v>102</v>
      </c>
      <c r="C34" s="5" t="s">
        <v>103</v>
      </c>
      <c r="D34" s="101" t="s">
        <v>102</v>
      </c>
      <c r="E34" s="102" t="s">
        <v>104</v>
      </c>
      <c r="F34" s="18">
        <v>4723.4274668914204</v>
      </c>
      <c r="G34" s="18">
        <v>4315.8783154284301</v>
      </c>
      <c r="H34" s="18">
        <v>407.54915146299601</v>
      </c>
      <c r="I34" s="18">
        <v>17.345875883983499</v>
      </c>
      <c r="J34" s="18">
        <v>390.20327557901197</v>
      </c>
      <c r="K34" s="18">
        <v>417.11395158521793</v>
      </c>
      <c r="L34" s="18">
        <v>9.5648001222218006</v>
      </c>
      <c r="M34" s="18">
        <v>0.80208656063695505</v>
      </c>
      <c r="N34" s="18">
        <v>0.80208656063695505</v>
      </c>
      <c r="O34" s="26">
        <v>0</v>
      </c>
    </row>
    <row r="35" spans="1:15" s="2" customFormat="1" x14ac:dyDescent="0.25">
      <c r="A35" s="13"/>
      <c r="B35" s="19" t="s">
        <v>105</v>
      </c>
      <c r="C35" s="5" t="s">
        <v>106</v>
      </c>
      <c r="D35" s="101" t="s">
        <v>105</v>
      </c>
      <c r="E35" s="102" t="s">
        <v>107</v>
      </c>
      <c r="F35" s="18">
        <v>10877.640349102299</v>
      </c>
      <c r="G35" s="18" t="s">
        <v>47</v>
      </c>
      <c r="H35" s="18" t="s">
        <v>47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116.549214834842</v>
      </c>
      <c r="N35" s="18">
        <v>116.549214834842</v>
      </c>
      <c r="O35" s="26">
        <v>0</v>
      </c>
    </row>
    <row r="36" spans="1:15" s="2" customFormat="1" x14ac:dyDescent="0.25">
      <c r="A36" s="13"/>
      <c r="B36" s="19" t="s">
        <v>108</v>
      </c>
      <c r="C36" s="5" t="s">
        <v>109</v>
      </c>
      <c r="D36" s="101" t="s">
        <v>108</v>
      </c>
      <c r="E36" s="102" t="s">
        <v>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6">
        <v>0</v>
      </c>
    </row>
    <row r="37" spans="1:15" s="2" customFormat="1" x14ac:dyDescent="0.25">
      <c r="A37" s="13"/>
      <c r="B37" s="19" t="s">
        <v>111</v>
      </c>
      <c r="C37" s="5" t="s">
        <v>112</v>
      </c>
      <c r="D37" s="101" t="s">
        <v>111</v>
      </c>
      <c r="E37" s="102" t="s">
        <v>113</v>
      </c>
      <c r="F37" s="18">
        <v>308.795161553269</v>
      </c>
      <c r="G37" s="18">
        <v>277.894792399766</v>
      </c>
      <c r="H37" s="18">
        <v>30.900369153503199</v>
      </c>
      <c r="I37" s="18">
        <v>1.4211202404993</v>
      </c>
      <c r="J37" s="18">
        <v>29.4792489130039</v>
      </c>
      <c r="K37" s="18">
        <v>30.900369153503199</v>
      </c>
      <c r="L37" s="18">
        <v>0</v>
      </c>
      <c r="M37" s="18">
        <v>0</v>
      </c>
      <c r="N37" s="18">
        <v>0</v>
      </c>
      <c r="O37" s="26">
        <v>0</v>
      </c>
    </row>
    <row r="38" spans="1:15" s="2" customFormat="1" x14ac:dyDescent="0.25">
      <c r="A38" s="13"/>
      <c r="B38" s="19" t="s">
        <v>114</v>
      </c>
      <c r="C38" s="5" t="s">
        <v>115</v>
      </c>
      <c r="D38" s="101" t="s">
        <v>114</v>
      </c>
      <c r="E38" s="102" t="s">
        <v>116</v>
      </c>
      <c r="F38" s="18">
        <v>228.61203190631599</v>
      </c>
      <c r="G38" s="103">
        <v>203.19529706538299</v>
      </c>
      <c r="H38" s="18">
        <v>25.416734840932801</v>
      </c>
      <c r="I38" s="18">
        <v>3.8184313827243601</v>
      </c>
      <c r="J38" s="18">
        <v>21.598303458208399</v>
      </c>
      <c r="K38" s="18">
        <v>25.416734840932801</v>
      </c>
      <c r="L38" s="18">
        <v>0</v>
      </c>
      <c r="M38" s="18">
        <v>0</v>
      </c>
      <c r="N38" s="18">
        <v>0</v>
      </c>
      <c r="O38" s="26">
        <v>0</v>
      </c>
    </row>
    <row r="39" spans="1:15" s="2" customFormat="1" x14ac:dyDescent="0.25">
      <c r="A39" s="13"/>
      <c r="B39" s="19" t="s">
        <v>117</v>
      </c>
      <c r="C39" s="5" t="s">
        <v>118</v>
      </c>
      <c r="D39" s="101" t="s">
        <v>117</v>
      </c>
      <c r="E39" s="102" t="s">
        <v>119</v>
      </c>
      <c r="F39" s="18">
        <v>309.47341321441598</v>
      </c>
      <c r="G39" s="18">
        <v>195.41237284031499</v>
      </c>
      <c r="H39" s="18">
        <v>114.0610403741</v>
      </c>
      <c r="I39" s="18">
        <v>17.3754371332044</v>
      </c>
      <c r="J39" s="18">
        <v>96.685603240895901</v>
      </c>
      <c r="K39" s="18">
        <v>114.0610403741</v>
      </c>
      <c r="L39" s="18">
        <v>0</v>
      </c>
      <c r="M39" s="18">
        <v>0</v>
      </c>
      <c r="N39" s="18">
        <v>0</v>
      </c>
      <c r="O39" s="26">
        <v>0</v>
      </c>
    </row>
    <row r="40" spans="1:15" s="2" customFormat="1" x14ac:dyDescent="0.25">
      <c r="A40" s="13"/>
      <c r="B40" s="19" t="s">
        <v>120</v>
      </c>
      <c r="C40" s="5" t="s">
        <v>121</v>
      </c>
      <c r="D40" s="101" t="s">
        <v>120</v>
      </c>
      <c r="E40" s="102" t="s">
        <v>122</v>
      </c>
      <c r="F40" s="18">
        <v>19245.918011359299</v>
      </c>
      <c r="G40" s="18">
        <v>15672.0837737165</v>
      </c>
      <c r="H40" s="18">
        <v>3573.8342376427399</v>
      </c>
      <c r="I40" s="18">
        <v>-471.47211660863502</v>
      </c>
      <c r="J40" s="18">
        <v>4045.3063542513801</v>
      </c>
      <c r="K40" s="18">
        <v>5612.3467741245604</v>
      </c>
      <c r="L40" s="18">
        <v>2038.51253648182</v>
      </c>
      <c r="M40" s="18">
        <v>3761.1187267847199</v>
      </c>
      <c r="N40" s="18">
        <v>3761.1189377847199</v>
      </c>
      <c r="O40" s="26">
        <v>2.1100000000000001E-4</v>
      </c>
    </row>
    <row r="41" spans="1:15" s="2" customFormat="1" x14ac:dyDescent="0.25">
      <c r="A41" s="13"/>
      <c r="B41" s="19" t="s">
        <v>123</v>
      </c>
      <c r="C41" s="5" t="s">
        <v>124</v>
      </c>
      <c r="D41" s="101" t="s">
        <v>123</v>
      </c>
      <c r="E41" s="102" t="s">
        <v>125</v>
      </c>
      <c r="F41" s="18">
        <v>233.816961484042</v>
      </c>
      <c r="G41" s="18">
        <v>125.24774851161099</v>
      </c>
      <c r="H41" s="18">
        <v>108.569212972431</v>
      </c>
      <c r="I41" s="18">
        <v>0.644396628073028</v>
      </c>
      <c r="J41" s="18">
        <v>107.92481634435801</v>
      </c>
      <c r="K41" s="18">
        <v>108.5692129724313</v>
      </c>
      <c r="L41" s="18">
        <v>0</v>
      </c>
      <c r="M41" s="18">
        <v>23.437418620074201</v>
      </c>
      <c r="N41" s="18">
        <v>23.437418620074201</v>
      </c>
      <c r="O41" s="26">
        <v>0</v>
      </c>
    </row>
    <row r="42" spans="1:15" s="2" customFormat="1" x14ac:dyDescent="0.25">
      <c r="A42" s="13"/>
      <c r="B42" s="19" t="s">
        <v>126</v>
      </c>
      <c r="C42" s="5" t="s">
        <v>127</v>
      </c>
      <c r="D42" s="101" t="s">
        <v>126</v>
      </c>
      <c r="E42" s="102" t="s">
        <v>128</v>
      </c>
      <c r="F42" s="18">
        <v>235.98098018541401</v>
      </c>
      <c r="G42" s="18">
        <v>234.81326070807199</v>
      </c>
      <c r="H42" s="18">
        <v>1.16771947734209</v>
      </c>
      <c r="I42" s="18">
        <v>1.3965000121529999E-3</v>
      </c>
      <c r="J42" s="18">
        <v>1.1663229773299399</v>
      </c>
      <c r="K42" s="18">
        <v>1.16771947734209</v>
      </c>
      <c r="L42" s="18">
        <v>0</v>
      </c>
      <c r="M42" s="18">
        <v>0</v>
      </c>
      <c r="N42" s="18">
        <v>0</v>
      </c>
      <c r="O42" s="26">
        <v>0</v>
      </c>
    </row>
    <row r="43" spans="1:15" s="2" customFormat="1" x14ac:dyDescent="0.25">
      <c r="A43" s="13"/>
      <c r="B43" s="19" t="s">
        <v>129</v>
      </c>
      <c r="C43" s="5" t="s">
        <v>130</v>
      </c>
      <c r="D43" s="101" t="s">
        <v>129</v>
      </c>
      <c r="E43" s="102" t="s">
        <v>131</v>
      </c>
      <c r="F43" s="18">
        <v>29.7160328257057</v>
      </c>
      <c r="G43" s="18" t="s">
        <v>47</v>
      </c>
      <c r="H43" s="18" t="s">
        <v>47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8">
        <v>0</v>
      </c>
      <c r="O43" s="26">
        <v>0</v>
      </c>
    </row>
    <row r="44" spans="1:15" s="2" customFormat="1" x14ac:dyDescent="0.25">
      <c r="A44" s="20"/>
      <c r="B44" s="19" t="s">
        <v>132</v>
      </c>
      <c r="C44" s="5" t="s">
        <v>133</v>
      </c>
      <c r="D44" s="101" t="s">
        <v>132</v>
      </c>
      <c r="E44" s="102" t="s">
        <v>134</v>
      </c>
      <c r="F44" s="18">
        <v>16.316204603688998</v>
      </c>
      <c r="G44" s="18">
        <v>16.316204603688998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6">
        <v>0</v>
      </c>
    </row>
    <row r="45" spans="1:15" s="2" customFormat="1" x14ac:dyDescent="0.25">
      <c r="A45" s="13"/>
      <c r="B45" s="19" t="s">
        <v>135</v>
      </c>
      <c r="C45" s="5" t="s">
        <v>136</v>
      </c>
      <c r="D45" s="101" t="s">
        <v>135</v>
      </c>
      <c r="E45" s="102" t="s">
        <v>137</v>
      </c>
      <c r="F45" s="18">
        <v>40682.298583686701</v>
      </c>
      <c r="G45" s="18">
        <v>35152.581246320202</v>
      </c>
      <c r="H45" s="18">
        <v>5529.7173373665401</v>
      </c>
      <c r="I45" s="18">
        <v>-151.13911761247201</v>
      </c>
      <c r="J45" s="18">
        <v>5680.8564549790099</v>
      </c>
      <c r="K45" s="18">
        <v>7014.0595229396495</v>
      </c>
      <c r="L45" s="18">
        <v>1484.3421855731201</v>
      </c>
      <c r="M45" s="18">
        <v>4285.2146633317607</v>
      </c>
      <c r="N45" s="18">
        <v>4285.2146633317607</v>
      </c>
      <c r="O45" s="26">
        <v>0</v>
      </c>
    </row>
    <row r="46" spans="1:15" s="2" customFormat="1" x14ac:dyDescent="0.25">
      <c r="A46" s="13"/>
      <c r="B46" s="19" t="s">
        <v>138</v>
      </c>
      <c r="C46" s="5" t="s">
        <v>139</v>
      </c>
      <c r="D46" s="101" t="s">
        <v>138</v>
      </c>
      <c r="E46" s="102" t="s">
        <v>140</v>
      </c>
      <c r="F46" s="18">
        <v>4.6917631807506002</v>
      </c>
      <c r="G46" s="18">
        <v>4.6917631807506002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6">
        <v>0</v>
      </c>
    </row>
    <row r="47" spans="1:15" s="2" customFormat="1" x14ac:dyDescent="0.25">
      <c r="A47" s="13"/>
      <c r="B47" s="19" t="s">
        <v>141</v>
      </c>
      <c r="C47" s="5" t="s">
        <v>142</v>
      </c>
      <c r="D47" s="101" t="s">
        <v>141</v>
      </c>
      <c r="E47" s="102" t="s">
        <v>143</v>
      </c>
      <c r="F47" s="18">
        <v>229.103654135819</v>
      </c>
      <c r="G47" s="18">
        <v>143.49011900601499</v>
      </c>
      <c r="H47" s="18">
        <v>85.613535129804404</v>
      </c>
      <c r="I47" s="18">
        <v>0.38256211488849001</v>
      </c>
      <c r="J47" s="18">
        <v>85.230973014915904</v>
      </c>
      <c r="K47" s="18">
        <v>85.613535129804404</v>
      </c>
      <c r="L47" s="18">
        <v>0</v>
      </c>
      <c r="M47" s="18">
        <v>0</v>
      </c>
      <c r="N47" s="18">
        <v>0</v>
      </c>
      <c r="O47" s="26">
        <v>0</v>
      </c>
    </row>
    <row r="48" spans="1:15" s="2" customFormat="1" x14ac:dyDescent="0.25">
      <c r="A48" s="13"/>
      <c r="B48" s="19" t="s">
        <v>144</v>
      </c>
      <c r="C48" s="5" t="s">
        <v>145</v>
      </c>
      <c r="D48" s="101" t="s">
        <v>144</v>
      </c>
      <c r="E48" s="102" t="s">
        <v>146</v>
      </c>
      <c r="F48" s="18">
        <v>467.47975835685099</v>
      </c>
      <c r="G48" s="18">
        <v>378.82405943766798</v>
      </c>
      <c r="H48" s="18">
        <v>88.655698919183493</v>
      </c>
      <c r="I48" s="18">
        <v>0.45828000000000002</v>
      </c>
      <c r="J48" s="18">
        <v>88.197418919183505</v>
      </c>
      <c r="K48" s="18">
        <v>88.842535859183499</v>
      </c>
      <c r="L48" s="18">
        <v>0.18683694000000001</v>
      </c>
      <c r="M48" s="18">
        <v>0.45828000000000002</v>
      </c>
      <c r="N48" s="18">
        <v>0.45828000000000002</v>
      </c>
      <c r="O48" s="26">
        <v>0</v>
      </c>
    </row>
    <row r="49" spans="1:15" s="2" customFormat="1" x14ac:dyDescent="0.25">
      <c r="A49" s="13"/>
      <c r="B49" s="19" t="s">
        <v>147</v>
      </c>
      <c r="C49" s="5" t="s">
        <v>148</v>
      </c>
      <c r="D49" s="101" t="s">
        <v>147</v>
      </c>
      <c r="E49" s="102" t="s">
        <v>149</v>
      </c>
      <c r="F49" s="18">
        <v>5.6373635208708102</v>
      </c>
      <c r="G49" s="18">
        <v>1.89140620840975</v>
      </c>
      <c r="H49" s="18">
        <v>3.7459573124610701</v>
      </c>
      <c r="I49" s="18">
        <v>0.49478899999999998</v>
      </c>
      <c r="J49" s="18">
        <v>3.2511683124610702</v>
      </c>
      <c r="K49" s="18">
        <v>3.7459573124610701</v>
      </c>
      <c r="L49" s="18">
        <v>0</v>
      </c>
      <c r="M49" s="18">
        <v>0</v>
      </c>
      <c r="N49" s="18">
        <v>0</v>
      </c>
      <c r="O49" s="26">
        <v>0</v>
      </c>
    </row>
    <row r="50" spans="1:15" s="2" customFormat="1" x14ac:dyDescent="0.25">
      <c r="A50" s="13"/>
      <c r="B50" s="19" t="s">
        <v>150</v>
      </c>
      <c r="C50" s="5" t="s">
        <v>151</v>
      </c>
      <c r="D50" s="101" t="s">
        <v>150</v>
      </c>
      <c r="E50" s="102" t="s">
        <v>152</v>
      </c>
      <c r="F50" s="18">
        <v>13.3987537515412</v>
      </c>
      <c r="G50" s="18">
        <v>3.9959282570174501</v>
      </c>
      <c r="H50" s="18">
        <v>9.4028254945237002</v>
      </c>
      <c r="I50" s="18">
        <v>0</v>
      </c>
      <c r="J50" s="18">
        <v>9.4028254945237002</v>
      </c>
      <c r="K50" s="18">
        <v>9.4028254945237002</v>
      </c>
      <c r="L50" s="18">
        <v>0</v>
      </c>
      <c r="M50" s="18">
        <v>0</v>
      </c>
      <c r="N50" s="18">
        <v>0</v>
      </c>
      <c r="O50" s="26">
        <v>0</v>
      </c>
    </row>
    <row r="51" spans="1:15" s="2" customFormat="1" x14ac:dyDescent="0.25">
      <c r="A51" s="13"/>
      <c r="B51" s="19" t="s">
        <v>153</v>
      </c>
      <c r="C51" s="5" t="s">
        <v>154</v>
      </c>
      <c r="D51" s="101" t="s">
        <v>153</v>
      </c>
      <c r="E51" s="102" t="s">
        <v>155</v>
      </c>
      <c r="F51" s="18"/>
      <c r="G51" s="18"/>
      <c r="H51" s="18"/>
      <c r="I51" s="18"/>
      <c r="J51" s="18"/>
      <c r="K51" s="18"/>
      <c r="L51" s="18"/>
      <c r="M51" s="18"/>
      <c r="N51" s="18"/>
      <c r="O51" s="26"/>
    </row>
    <row r="52" spans="1:15" s="2" customFormat="1" x14ac:dyDescent="0.25">
      <c r="A52" s="13"/>
      <c r="B52" s="19" t="s">
        <v>156</v>
      </c>
      <c r="C52" s="5" t="s">
        <v>157</v>
      </c>
      <c r="D52" s="101" t="s">
        <v>156</v>
      </c>
      <c r="E52" s="102" t="s">
        <v>158</v>
      </c>
      <c r="F52" s="18">
        <v>0.94034902263832998</v>
      </c>
      <c r="G52" s="18" t="s">
        <v>47</v>
      </c>
      <c r="H52" s="18" t="s">
        <v>47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8">
        <v>0</v>
      </c>
      <c r="O52" s="26">
        <v>0</v>
      </c>
    </row>
    <row r="53" spans="1:15" s="2" customFormat="1" x14ac:dyDescent="0.25">
      <c r="A53" s="13"/>
      <c r="B53" s="19" t="s">
        <v>159</v>
      </c>
      <c r="C53" s="5" t="s">
        <v>160</v>
      </c>
      <c r="D53" s="101" t="s">
        <v>159</v>
      </c>
      <c r="E53" s="102" t="s">
        <v>161</v>
      </c>
      <c r="F53" s="18">
        <v>164.82054836556799</v>
      </c>
      <c r="G53" s="18">
        <v>162.32317794951101</v>
      </c>
      <c r="H53" s="18">
        <v>2.49737041605677</v>
      </c>
      <c r="I53" s="18">
        <v>0</v>
      </c>
      <c r="J53" s="18">
        <v>2.49737041605677</v>
      </c>
      <c r="K53" s="18">
        <v>2.49737041605677</v>
      </c>
      <c r="L53" s="18">
        <v>0</v>
      </c>
      <c r="M53" s="18">
        <v>0</v>
      </c>
      <c r="N53" s="18">
        <v>0</v>
      </c>
      <c r="O53" s="26">
        <v>0</v>
      </c>
    </row>
    <row r="54" spans="1:15" s="2" customFormat="1" x14ac:dyDescent="0.25">
      <c r="A54" s="13"/>
      <c r="B54" s="19" t="s">
        <v>162</v>
      </c>
      <c r="C54" s="5" t="s">
        <v>163</v>
      </c>
      <c r="D54" s="101" t="s">
        <v>162</v>
      </c>
      <c r="E54" s="102" t="s">
        <v>164</v>
      </c>
      <c r="F54" s="18">
        <v>44.472932797665798</v>
      </c>
      <c r="G54" s="18">
        <v>35.230038599296698</v>
      </c>
      <c r="H54" s="18">
        <v>9.2428941983690596</v>
      </c>
      <c r="I54" s="18">
        <v>0</v>
      </c>
      <c r="J54" s="18">
        <v>9.2428941983690596</v>
      </c>
      <c r="K54" s="18">
        <v>9.2428941983690596</v>
      </c>
      <c r="L54" s="18">
        <v>0</v>
      </c>
      <c r="M54" s="18">
        <v>0</v>
      </c>
      <c r="N54" s="18">
        <v>0</v>
      </c>
      <c r="O54" s="26">
        <v>0</v>
      </c>
    </row>
    <row r="55" spans="1:15" s="2" customFormat="1" x14ac:dyDescent="0.25">
      <c r="A55" s="13"/>
      <c r="B55" s="19" t="s">
        <v>165</v>
      </c>
      <c r="C55" s="5" t="s">
        <v>166</v>
      </c>
      <c r="D55" s="101" t="s">
        <v>165</v>
      </c>
      <c r="E55" s="102" t="s">
        <v>167</v>
      </c>
      <c r="F55" s="18">
        <v>218.041244352663</v>
      </c>
      <c r="G55" s="18">
        <v>207.95041348545999</v>
      </c>
      <c r="H55" s="18">
        <v>10.090830867202399</v>
      </c>
      <c r="I55" s="18">
        <v>0</v>
      </c>
      <c r="J55" s="18">
        <v>10.090830867202399</v>
      </c>
      <c r="K55" s="18">
        <v>22.046831019979599</v>
      </c>
      <c r="L55" s="18">
        <v>11.9560001527772</v>
      </c>
      <c r="M55" s="18">
        <v>0</v>
      </c>
      <c r="N55" s="18">
        <v>0</v>
      </c>
      <c r="O55" s="26">
        <v>0</v>
      </c>
    </row>
    <row r="56" spans="1:15" s="2" customFormat="1" x14ac:dyDescent="0.25">
      <c r="A56" s="13"/>
      <c r="B56" s="19" t="s">
        <v>168</v>
      </c>
      <c r="C56" s="5" t="s">
        <v>169</v>
      </c>
      <c r="D56" s="101" t="s">
        <v>168</v>
      </c>
      <c r="E56" s="102" t="s">
        <v>170</v>
      </c>
      <c r="F56" s="18">
        <v>630.72687590709404</v>
      </c>
      <c r="G56" s="18">
        <v>536.22718290802004</v>
      </c>
      <c r="H56" s="18">
        <v>94.499692999074199</v>
      </c>
      <c r="I56" s="18">
        <v>0.62119192193777095</v>
      </c>
      <c r="J56" s="18">
        <v>93.878501077136406</v>
      </c>
      <c r="K56" s="18">
        <v>110.020472440812</v>
      </c>
      <c r="L56" s="18">
        <v>15.520779441738</v>
      </c>
      <c r="M56" s="18">
        <v>0</v>
      </c>
      <c r="N56" s="18">
        <v>0</v>
      </c>
      <c r="O56" s="26">
        <v>0</v>
      </c>
    </row>
    <row r="57" spans="1:15" s="2" customFormat="1" x14ac:dyDescent="0.25">
      <c r="A57" s="13"/>
      <c r="B57" s="19" t="s">
        <v>171</v>
      </c>
      <c r="C57" s="5" t="s">
        <v>172</v>
      </c>
      <c r="D57" s="101" t="s">
        <v>171</v>
      </c>
      <c r="E57" s="102" t="s">
        <v>173</v>
      </c>
      <c r="F57" s="18">
        <v>5132.3241132966396</v>
      </c>
      <c r="G57" s="18">
        <v>4192.5211061966902</v>
      </c>
      <c r="H57" s="18">
        <v>939.80300709995095</v>
      </c>
      <c r="I57" s="18">
        <v>350.81534468852198</v>
      </c>
      <c r="J57" s="18">
        <v>588.98766241142903</v>
      </c>
      <c r="K57" s="18">
        <v>939.80300709995095</v>
      </c>
      <c r="L57" s="18">
        <v>0</v>
      </c>
      <c r="M57" s="18">
        <v>515.61444908748399</v>
      </c>
      <c r="N57" s="18">
        <v>515.61444908748399</v>
      </c>
      <c r="O57" s="26">
        <v>0</v>
      </c>
    </row>
    <row r="58" spans="1:15" s="2" customFormat="1" x14ac:dyDescent="0.25">
      <c r="A58" s="13"/>
      <c r="B58" s="19" t="s">
        <v>174</v>
      </c>
      <c r="C58" s="5" t="s">
        <v>175</v>
      </c>
      <c r="D58" s="101" t="s">
        <v>174</v>
      </c>
      <c r="E58" s="102" t="s">
        <v>176</v>
      </c>
      <c r="F58" s="18">
        <v>12828.7056408593</v>
      </c>
      <c r="G58" s="18">
        <v>8953.7374940479604</v>
      </c>
      <c r="H58" s="18">
        <v>3874.9681468113499</v>
      </c>
      <c r="I58" s="18">
        <v>13.497895921286</v>
      </c>
      <c r="J58" s="18">
        <v>3861.47025089006</v>
      </c>
      <c r="K58" s="18">
        <v>4096.84241641472</v>
      </c>
      <c r="L58" s="18">
        <v>221.87426960337001</v>
      </c>
      <c r="M58" s="18">
        <v>1639.6844270298136</v>
      </c>
      <c r="N58" s="18">
        <v>1639.6844270298136</v>
      </c>
      <c r="O58" s="26">
        <v>0</v>
      </c>
    </row>
    <row r="59" spans="1:15" s="2" customFormat="1" x14ac:dyDescent="0.25">
      <c r="A59" s="13"/>
      <c r="B59" s="19" t="s">
        <v>177</v>
      </c>
      <c r="C59" s="5" t="s">
        <v>178</v>
      </c>
      <c r="D59" s="101" t="s">
        <v>177</v>
      </c>
      <c r="E59" s="102" t="s">
        <v>179</v>
      </c>
      <c r="F59" s="18">
        <v>1419.86093333143</v>
      </c>
      <c r="G59" s="18">
        <v>1013.17508920096</v>
      </c>
      <c r="H59" s="18">
        <v>406.68584413047699</v>
      </c>
      <c r="I59" s="18">
        <v>5.4666652199123998E-2</v>
      </c>
      <c r="J59" s="18">
        <v>406.63117747827698</v>
      </c>
      <c r="K59" s="18">
        <v>406.68584413047699</v>
      </c>
      <c r="L59" s="18">
        <v>0</v>
      </c>
      <c r="M59" s="18">
        <v>0</v>
      </c>
      <c r="N59" s="18">
        <v>0</v>
      </c>
      <c r="O59" s="26">
        <v>0</v>
      </c>
    </row>
    <row r="60" spans="1:15" s="2" customFormat="1" x14ac:dyDescent="0.25">
      <c r="A60" s="13"/>
      <c r="B60" s="19" t="s">
        <v>180</v>
      </c>
      <c r="C60" s="5" t="s">
        <v>181</v>
      </c>
      <c r="D60" s="101" t="s">
        <v>180</v>
      </c>
      <c r="E60" s="102" t="s">
        <v>182</v>
      </c>
      <c r="F60" s="18">
        <v>3417.7019021067199</v>
      </c>
      <c r="G60" s="18">
        <v>3405.7568866595002</v>
      </c>
      <c r="H60" s="18">
        <v>11.945015447225201</v>
      </c>
      <c r="I60" s="18">
        <v>1.9348682556990002E-2</v>
      </c>
      <c r="J60" s="18">
        <v>11.9256667646682</v>
      </c>
      <c r="K60" s="18">
        <v>11.945015447225201</v>
      </c>
      <c r="L60" s="18">
        <v>0</v>
      </c>
      <c r="M60" s="18">
        <v>0</v>
      </c>
      <c r="N60" s="18">
        <v>0</v>
      </c>
      <c r="O60" s="26">
        <v>0</v>
      </c>
    </row>
    <row r="61" spans="1:15" s="2" customFormat="1" x14ac:dyDescent="0.25">
      <c r="A61" s="13"/>
      <c r="B61" s="19" t="s">
        <v>183</v>
      </c>
      <c r="C61" s="5" t="s">
        <v>184</v>
      </c>
      <c r="D61" s="101" t="s">
        <v>183</v>
      </c>
      <c r="E61" s="102" t="s">
        <v>185</v>
      </c>
      <c r="F61" s="18">
        <v>18663.1443988836</v>
      </c>
      <c r="G61" s="18">
        <v>14778.195225547999</v>
      </c>
      <c r="H61" s="18">
        <v>3884.9491733355699</v>
      </c>
      <c r="I61" s="18">
        <v>82.154856548542099</v>
      </c>
      <c r="J61" s="18">
        <v>3802.7943167870299</v>
      </c>
      <c r="K61" s="18">
        <v>4469.8725930658502</v>
      </c>
      <c r="L61" s="18">
        <v>584.92341973028294</v>
      </c>
      <c r="M61" s="18">
        <v>1229.36321647774</v>
      </c>
      <c r="N61" s="18">
        <v>1229.36321647774</v>
      </c>
      <c r="O61" s="26">
        <v>0</v>
      </c>
    </row>
    <row r="62" spans="1:15" s="2" customFormat="1" ht="12" thickBot="1" x14ac:dyDescent="0.3">
      <c r="A62" s="13"/>
      <c r="B62" s="19" t="s">
        <v>186</v>
      </c>
      <c r="C62" s="5" t="s">
        <v>187</v>
      </c>
      <c r="D62" s="101" t="s">
        <v>186</v>
      </c>
      <c r="E62" s="102" t="s">
        <v>188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6">
        <v>0</v>
      </c>
    </row>
    <row r="63" spans="1:15" s="23" customFormat="1" ht="21.75" thickBot="1" x14ac:dyDescent="0.3">
      <c r="A63" s="21"/>
      <c r="B63" s="22" t="s">
        <v>189</v>
      </c>
      <c r="C63" s="5" t="s">
        <v>190</v>
      </c>
      <c r="D63" s="101" t="s">
        <v>191</v>
      </c>
      <c r="E63" s="104" t="s">
        <v>192</v>
      </c>
      <c r="F63" s="18">
        <v>0</v>
      </c>
      <c r="G63" s="18">
        <v>8963.6904208205415</v>
      </c>
      <c r="H63" s="18">
        <v>2057.623416747268</v>
      </c>
      <c r="I63" s="18">
        <v>1945.0715942587301</v>
      </c>
      <c r="J63" s="18">
        <v>112.55182248854294</v>
      </c>
      <c r="K63" s="18">
        <v>2226.4024178536301</v>
      </c>
      <c r="L63" s="18">
        <v>168.779001106355</v>
      </c>
      <c r="M63" s="18">
        <v>0</v>
      </c>
      <c r="N63" s="18">
        <v>0</v>
      </c>
      <c r="O63" s="26">
        <v>0</v>
      </c>
    </row>
    <row r="64" spans="1:15" s="23" customFormat="1" ht="31.7" customHeight="1" x14ac:dyDescent="0.25">
      <c r="A64" s="21"/>
      <c r="B64" s="62" t="s">
        <v>193</v>
      </c>
      <c r="C64" s="69"/>
      <c r="D64" s="60" t="s">
        <v>193</v>
      </c>
      <c r="E64" s="105" t="s">
        <v>194</v>
      </c>
      <c r="F64" s="106">
        <f t="shared" ref="F64:O64" si="0">SUM(F10:F62)</f>
        <v>335249.73245083692</v>
      </c>
      <c r="G64" s="106">
        <f t="shared" si="0"/>
        <v>272042.12706107897</v>
      </c>
      <c r="H64" s="106">
        <f t="shared" si="0"/>
        <v>52186.291552190443</v>
      </c>
      <c r="I64" s="106">
        <f t="shared" si="0"/>
        <v>3752.4048586344716</v>
      </c>
      <c r="J64" s="106">
        <f t="shared" si="0"/>
        <v>48433.886693555993</v>
      </c>
      <c r="K64" s="106">
        <f t="shared" si="0"/>
        <v>65261.886197462809</v>
      </c>
      <c r="L64" s="106">
        <f t="shared" si="0"/>
        <v>13075.594645272367</v>
      </c>
      <c r="M64" s="106">
        <f t="shared" si="0"/>
        <v>27796.201204729088</v>
      </c>
      <c r="N64" s="106">
        <f t="shared" si="0"/>
        <v>28902.010120150619</v>
      </c>
      <c r="O64" s="107">
        <f t="shared" si="0"/>
        <v>1105.8089154215331</v>
      </c>
    </row>
    <row r="65" spans="1:247" s="23" customFormat="1" ht="21.75" thickBot="1" x14ac:dyDescent="0.3">
      <c r="A65" s="21"/>
      <c r="B65" s="61"/>
      <c r="C65" s="70"/>
      <c r="D65" s="108"/>
      <c r="E65" s="109" t="s">
        <v>195</v>
      </c>
      <c r="F65" s="106">
        <f t="shared" ref="F65:O65" si="1">IF(COUNTA(F10:F63)&gt;0,IF(F63="c","c",SUM(F63:F64)),"")</f>
        <v>335249.73245083692</v>
      </c>
      <c r="G65" s="106">
        <f t="shared" si="1"/>
        <v>281005.81748189952</v>
      </c>
      <c r="H65" s="106">
        <f t="shared" si="1"/>
        <v>54243.914968937708</v>
      </c>
      <c r="I65" s="106">
        <f t="shared" si="1"/>
        <v>5697.4764528932019</v>
      </c>
      <c r="J65" s="106">
        <f t="shared" si="1"/>
        <v>48546.438516044538</v>
      </c>
      <c r="K65" s="106">
        <f t="shared" si="1"/>
        <v>67488.288615316444</v>
      </c>
      <c r="L65" s="106">
        <f t="shared" si="1"/>
        <v>13244.373646378723</v>
      </c>
      <c r="M65" s="106">
        <f t="shared" si="1"/>
        <v>27796.201204729088</v>
      </c>
      <c r="N65" s="106">
        <f t="shared" si="1"/>
        <v>28902.010120150619</v>
      </c>
      <c r="O65" s="107">
        <f t="shared" si="1"/>
        <v>1105.8089154215331</v>
      </c>
    </row>
    <row r="66" spans="1:247" s="2" customFormat="1" ht="55.5" customHeight="1" thickBot="1" x14ac:dyDescent="0.3">
      <c r="A66" s="5"/>
      <c r="B66" s="24"/>
      <c r="C66" s="5"/>
      <c r="D66" s="110"/>
      <c r="E66" s="111" t="s">
        <v>196</v>
      </c>
      <c r="F66" s="112" t="str">
        <f t="shared" ref="F66:O66" si="2">IF(F63="c","",IF(AND(IF((COUNTIF(F10:F62,"c"))&gt;0,1,0)=1,F63=""),"Please provide Not Specified (Including Confidential)",""))</f>
        <v/>
      </c>
      <c r="G66" s="112" t="str">
        <f t="shared" si="2"/>
        <v/>
      </c>
      <c r="H66" s="112" t="str">
        <f t="shared" si="2"/>
        <v/>
      </c>
      <c r="I66" s="112" t="str">
        <f t="shared" si="2"/>
        <v/>
      </c>
      <c r="J66" s="112" t="str">
        <f t="shared" si="2"/>
        <v/>
      </c>
      <c r="K66" s="112" t="str">
        <f t="shared" si="2"/>
        <v/>
      </c>
      <c r="L66" s="112" t="str">
        <f t="shared" si="2"/>
        <v/>
      </c>
      <c r="M66" s="112" t="str">
        <f t="shared" si="2"/>
        <v/>
      </c>
      <c r="N66" s="112" t="str">
        <f t="shared" si="2"/>
        <v/>
      </c>
      <c r="O66" s="113" t="str">
        <f t="shared" si="2"/>
        <v/>
      </c>
    </row>
    <row r="67" spans="1:247" s="16" customFormat="1" ht="12" thickBot="1" x14ac:dyDescent="0.3">
      <c r="A67" s="13"/>
      <c r="B67" s="15"/>
      <c r="C67" s="5"/>
      <c r="D67" s="97"/>
      <c r="E67" s="98" t="s">
        <v>197</v>
      </c>
      <c r="F67" s="99"/>
      <c r="G67" s="99"/>
      <c r="H67" s="99"/>
      <c r="I67" s="99"/>
      <c r="J67" s="99"/>
      <c r="K67" s="99"/>
      <c r="L67" s="99"/>
      <c r="M67" s="99"/>
      <c r="N67" s="99"/>
      <c r="O67" s="10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25">
      <c r="A68" s="13"/>
      <c r="B68" s="25" t="s">
        <v>198</v>
      </c>
      <c r="C68" s="5" t="s">
        <v>199</v>
      </c>
      <c r="D68" s="101" t="s">
        <v>198</v>
      </c>
      <c r="E68" s="102" t="s">
        <v>200</v>
      </c>
      <c r="F68" s="18">
        <v>0.265474660384869</v>
      </c>
      <c r="G68" s="18">
        <v>0.265474660384869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6">
        <v>0</v>
      </c>
    </row>
    <row r="69" spans="1:247" s="2" customFormat="1" x14ac:dyDescent="0.25">
      <c r="A69" s="13"/>
      <c r="B69" s="25" t="s">
        <v>201</v>
      </c>
      <c r="C69" s="5" t="s">
        <v>202</v>
      </c>
      <c r="D69" s="101" t="s">
        <v>201</v>
      </c>
      <c r="E69" s="102" t="s">
        <v>203</v>
      </c>
      <c r="F69" s="18">
        <v>8.9493579171638995</v>
      </c>
      <c r="G69" s="18" t="s">
        <v>47</v>
      </c>
      <c r="H69" s="18" t="s">
        <v>47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8">
        <v>0</v>
      </c>
      <c r="O69" s="26">
        <v>0</v>
      </c>
    </row>
    <row r="70" spans="1:247" s="2" customFormat="1" x14ac:dyDescent="0.25">
      <c r="A70" s="13"/>
      <c r="B70" s="25" t="s">
        <v>204</v>
      </c>
      <c r="C70" s="5" t="s">
        <v>205</v>
      </c>
      <c r="D70" s="101" t="s">
        <v>204</v>
      </c>
      <c r="E70" s="102" t="s">
        <v>206</v>
      </c>
      <c r="F70" s="18">
        <v>0.19617173548196501</v>
      </c>
      <c r="G70" s="18">
        <v>0.19617173548196501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6">
        <v>0</v>
      </c>
    </row>
    <row r="71" spans="1:247" s="2" customFormat="1" x14ac:dyDescent="0.25">
      <c r="A71" s="13"/>
      <c r="B71" s="25" t="s">
        <v>207</v>
      </c>
      <c r="C71" s="5" t="s">
        <v>208</v>
      </c>
      <c r="D71" s="101" t="s">
        <v>207</v>
      </c>
      <c r="E71" s="102" t="s">
        <v>209</v>
      </c>
      <c r="F71" s="18" t="s">
        <v>47</v>
      </c>
      <c r="G71" s="18" t="s">
        <v>47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47</v>
      </c>
      <c r="N71" s="18" t="s">
        <v>47</v>
      </c>
      <c r="O71" s="26" t="s">
        <v>47</v>
      </c>
    </row>
    <row r="72" spans="1:247" s="2" customFormat="1" ht="12" thickBot="1" x14ac:dyDescent="0.3">
      <c r="A72" s="13"/>
      <c r="B72" s="25" t="s">
        <v>210</v>
      </c>
      <c r="C72" s="5" t="s">
        <v>211</v>
      </c>
      <c r="D72" s="101" t="s">
        <v>210</v>
      </c>
      <c r="E72" s="102" t="s">
        <v>212</v>
      </c>
      <c r="F72" s="18">
        <v>2.8146188512997301</v>
      </c>
      <c r="G72" s="18">
        <v>2.8146188512997301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6">
        <v>0</v>
      </c>
    </row>
    <row r="73" spans="1:247" s="23" customFormat="1" ht="21" x14ac:dyDescent="0.25">
      <c r="A73" s="21"/>
      <c r="B73" s="27" t="s">
        <v>213</v>
      </c>
      <c r="C73" s="5" t="s">
        <v>214</v>
      </c>
      <c r="D73" s="101" t="s">
        <v>213</v>
      </c>
      <c r="E73" s="104" t="s">
        <v>192</v>
      </c>
      <c r="F73" s="18" t="s">
        <v>47</v>
      </c>
      <c r="G73" s="18" t="s">
        <v>47</v>
      </c>
      <c r="H73" s="18" t="s">
        <v>47</v>
      </c>
      <c r="I73" s="18" t="s">
        <v>47</v>
      </c>
      <c r="J73" s="18" t="s">
        <v>47</v>
      </c>
      <c r="K73" s="18" t="s">
        <v>47</v>
      </c>
      <c r="L73" s="18" t="s">
        <v>47</v>
      </c>
      <c r="M73" s="18" t="s">
        <v>47</v>
      </c>
      <c r="N73" s="18" t="s">
        <v>47</v>
      </c>
      <c r="O73" s="26" t="s">
        <v>47</v>
      </c>
    </row>
    <row r="74" spans="1:247" s="23" customFormat="1" ht="31.7" customHeight="1" x14ac:dyDescent="0.25">
      <c r="A74" s="21"/>
      <c r="B74" s="60" t="s">
        <v>193</v>
      </c>
      <c r="C74" s="69"/>
      <c r="D74" s="60" t="s">
        <v>193</v>
      </c>
      <c r="E74" s="105" t="s">
        <v>194</v>
      </c>
      <c r="F74" s="106">
        <f>SUM(F68:F72)</f>
        <v>12.225623164330464</v>
      </c>
      <c r="G74" s="106">
        <f t="shared" ref="G74:O74" si="3">SUM(G68:G72)</f>
        <v>3.2762652471665641</v>
      </c>
      <c r="H74" s="106">
        <f t="shared" si="3"/>
        <v>0</v>
      </c>
      <c r="I74" s="106">
        <f t="shared" si="3"/>
        <v>0</v>
      </c>
      <c r="J74" s="106">
        <f t="shared" si="3"/>
        <v>0</v>
      </c>
      <c r="K74" s="106">
        <f t="shared" si="3"/>
        <v>0</v>
      </c>
      <c r="L74" s="106">
        <f t="shared" si="3"/>
        <v>0</v>
      </c>
      <c r="M74" s="106">
        <f t="shared" si="3"/>
        <v>0</v>
      </c>
      <c r="N74" s="106">
        <f t="shared" si="3"/>
        <v>0</v>
      </c>
      <c r="O74" s="107">
        <f t="shared" si="3"/>
        <v>0</v>
      </c>
    </row>
    <row r="75" spans="1:247" s="23" customFormat="1" ht="21.75" thickBot="1" x14ac:dyDescent="0.3">
      <c r="A75" s="21"/>
      <c r="B75" s="61"/>
      <c r="C75" s="70"/>
      <c r="D75" s="108"/>
      <c r="E75" s="109" t="s">
        <v>215</v>
      </c>
      <c r="F75" s="106" t="str">
        <f>IF(COUNTA(F68:F73)&gt;0,IF(F73="c","c",SUM(F73:F74)),"")</f>
        <v>c</v>
      </c>
      <c r="G75" s="106" t="str">
        <f t="shared" ref="G75:O75" si="4">IF(COUNTA(G68:G73)&gt;0,IF(G73="c","c",SUM(G73:G74)),"")</f>
        <v>c</v>
      </c>
      <c r="H75" s="106" t="str">
        <f t="shared" si="4"/>
        <v>c</v>
      </c>
      <c r="I75" s="106" t="str">
        <f t="shared" si="4"/>
        <v>c</v>
      </c>
      <c r="J75" s="106" t="str">
        <f t="shared" si="4"/>
        <v>c</v>
      </c>
      <c r="K75" s="106" t="str">
        <f t="shared" si="4"/>
        <v>c</v>
      </c>
      <c r="L75" s="106" t="str">
        <f t="shared" si="4"/>
        <v>c</v>
      </c>
      <c r="M75" s="106" t="str">
        <f t="shared" si="4"/>
        <v>c</v>
      </c>
      <c r="N75" s="106" t="str">
        <f t="shared" si="4"/>
        <v>c</v>
      </c>
      <c r="O75" s="107" t="str">
        <f t="shared" si="4"/>
        <v>c</v>
      </c>
    </row>
    <row r="76" spans="1:247" s="2" customFormat="1" ht="55.5" customHeight="1" thickBot="1" x14ac:dyDescent="0.3">
      <c r="A76" s="5"/>
      <c r="B76" s="24"/>
      <c r="C76" s="5"/>
      <c r="D76" s="110"/>
      <c r="E76" s="111" t="s">
        <v>196</v>
      </c>
      <c r="F76" s="112" t="str">
        <f>IF(F73="c","",IF(AND(IF((COUNTIF(F68:F72,"c"))&gt;0,1,0)=1,F73=""),"Please provide Not Specified (Including Confidential)",""))</f>
        <v/>
      </c>
      <c r="G76" s="112" t="str">
        <f t="shared" ref="G76:O76" si="5">IF(G73="c","",IF(AND(IF((COUNTIF(G68:G72,"c"))&gt;0,1,0)=1,G73=""),"Please provide Not Specified (Including Confidential)",""))</f>
        <v/>
      </c>
      <c r="H76" s="112" t="str">
        <f t="shared" si="5"/>
        <v/>
      </c>
      <c r="I76" s="112" t="str">
        <f t="shared" si="5"/>
        <v/>
      </c>
      <c r="J76" s="112" t="str">
        <f t="shared" si="5"/>
        <v/>
      </c>
      <c r="K76" s="112" t="str">
        <f t="shared" si="5"/>
        <v/>
      </c>
      <c r="L76" s="112" t="str">
        <f t="shared" si="5"/>
        <v/>
      </c>
      <c r="M76" s="112" t="str">
        <f t="shared" si="5"/>
        <v/>
      </c>
      <c r="N76" s="112" t="str">
        <f t="shared" si="5"/>
        <v/>
      </c>
      <c r="O76" s="113" t="str">
        <f t="shared" si="5"/>
        <v/>
      </c>
    </row>
    <row r="77" spans="1:247" s="16" customFormat="1" ht="12" thickBot="1" x14ac:dyDescent="0.3">
      <c r="A77" s="13"/>
      <c r="B77" s="15"/>
      <c r="C77" s="5"/>
      <c r="D77" s="97"/>
      <c r="E77" s="98" t="s">
        <v>216</v>
      </c>
      <c r="F77" s="99"/>
      <c r="G77" s="99"/>
      <c r="H77" s="99"/>
      <c r="I77" s="99"/>
      <c r="J77" s="99"/>
      <c r="K77" s="99"/>
      <c r="L77" s="99"/>
      <c r="M77" s="99"/>
      <c r="N77" s="99"/>
      <c r="O77" s="10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25">
      <c r="A78" s="13"/>
      <c r="B78" s="25" t="s">
        <v>217</v>
      </c>
      <c r="C78" s="5" t="s">
        <v>218</v>
      </c>
      <c r="D78" s="101" t="s">
        <v>217</v>
      </c>
      <c r="E78" s="102" t="s">
        <v>219</v>
      </c>
      <c r="F78" s="18">
        <v>6.1593919072500001E-3</v>
      </c>
      <c r="G78" s="18">
        <v>6.1593919072500001E-3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26">
        <v>0</v>
      </c>
    </row>
    <row r="79" spans="1:247" s="2" customFormat="1" x14ac:dyDescent="0.25">
      <c r="A79" s="13"/>
      <c r="B79" s="25" t="s">
        <v>220</v>
      </c>
      <c r="C79" s="5" t="s">
        <v>221</v>
      </c>
      <c r="D79" s="101" t="s">
        <v>220</v>
      </c>
      <c r="E79" s="102" t="s">
        <v>222</v>
      </c>
      <c r="F79" s="18">
        <v>2.9516429435513001E-2</v>
      </c>
      <c r="G79" s="18">
        <v>2.9516429435513001E-2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6">
        <v>0</v>
      </c>
    </row>
    <row r="80" spans="1:247" s="2" customFormat="1" x14ac:dyDescent="0.25">
      <c r="A80" s="13"/>
      <c r="B80" s="25" t="s">
        <v>223</v>
      </c>
      <c r="C80" s="5" t="s">
        <v>224</v>
      </c>
      <c r="D80" s="101" t="s">
        <v>223</v>
      </c>
      <c r="E80" s="102" t="s">
        <v>225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6">
        <v>0</v>
      </c>
    </row>
    <row r="81" spans="1:15" s="2" customFormat="1" x14ac:dyDescent="0.25">
      <c r="A81" s="13"/>
      <c r="B81" s="25" t="s">
        <v>226</v>
      </c>
      <c r="C81" s="5" t="s">
        <v>227</v>
      </c>
      <c r="D81" s="101" t="s">
        <v>226</v>
      </c>
      <c r="E81" s="102" t="s">
        <v>228</v>
      </c>
      <c r="F81" s="18">
        <v>3.82208385707697</v>
      </c>
      <c r="G81" s="18">
        <v>3.82208385707697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6">
        <v>0</v>
      </c>
    </row>
    <row r="82" spans="1:15" s="2" customFormat="1" x14ac:dyDescent="0.25">
      <c r="A82" s="13"/>
      <c r="B82" s="25" t="s">
        <v>229</v>
      </c>
      <c r="C82" s="5" t="s">
        <v>230</v>
      </c>
      <c r="D82" s="101" t="s">
        <v>229</v>
      </c>
      <c r="E82" s="102" t="s">
        <v>231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6">
        <v>0</v>
      </c>
    </row>
    <row r="83" spans="1:15" s="2" customFormat="1" x14ac:dyDescent="0.25">
      <c r="A83" s="13"/>
      <c r="B83" s="25" t="s">
        <v>232</v>
      </c>
      <c r="C83" s="5" t="s">
        <v>233</v>
      </c>
      <c r="D83" s="101" t="s">
        <v>232</v>
      </c>
      <c r="E83" s="102" t="s">
        <v>234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6">
        <v>0</v>
      </c>
    </row>
    <row r="84" spans="1:15" s="2" customFormat="1" x14ac:dyDescent="0.25">
      <c r="A84" s="13"/>
      <c r="B84" s="25" t="s">
        <v>235</v>
      </c>
      <c r="C84" s="28">
        <v>624</v>
      </c>
      <c r="D84" s="101" t="s">
        <v>235</v>
      </c>
      <c r="E84" s="102" t="s">
        <v>236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6">
        <v>0</v>
      </c>
    </row>
    <row r="85" spans="1:15" s="2" customFormat="1" x14ac:dyDescent="0.25">
      <c r="A85" s="13"/>
      <c r="B85" s="25" t="s">
        <v>237</v>
      </c>
      <c r="C85" s="28">
        <v>622</v>
      </c>
      <c r="D85" s="101" t="s">
        <v>237</v>
      </c>
      <c r="E85" s="102" t="s">
        <v>238</v>
      </c>
      <c r="F85" s="18">
        <v>0.203579012396924</v>
      </c>
      <c r="G85" s="18">
        <v>0.203579012396924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6">
        <v>0</v>
      </c>
    </row>
    <row r="86" spans="1:15" s="2" customFormat="1" x14ac:dyDescent="0.25">
      <c r="A86" s="13"/>
      <c r="B86" s="25" t="s">
        <v>239</v>
      </c>
      <c r="C86" s="5" t="s">
        <v>240</v>
      </c>
      <c r="D86" s="101" t="s">
        <v>239</v>
      </c>
      <c r="E86" s="102" t="s">
        <v>241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6">
        <v>0</v>
      </c>
    </row>
    <row r="87" spans="1:15" s="2" customFormat="1" x14ac:dyDescent="0.25">
      <c r="A87" s="13"/>
      <c r="B87" s="25" t="s">
        <v>242</v>
      </c>
      <c r="C87" s="5" t="s">
        <v>243</v>
      </c>
      <c r="D87" s="101" t="s">
        <v>242</v>
      </c>
      <c r="E87" s="102" t="s">
        <v>244</v>
      </c>
      <c r="F87" s="18">
        <v>0.12720844992511701</v>
      </c>
      <c r="G87" s="18">
        <v>0.12720844992511701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6">
        <v>0</v>
      </c>
    </row>
    <row r="88" spans="1:15" s="2" customFormat="1" x14ac:dyDescent="0.25">
      <c r="A88" s="13"/>
      <c r="B88" s="25" t="s">
        <v>245</v>
      </c>
      <c r="C88" s="5" t="s">
        <v>246</v>
      </c>
      <c r="D88" s="101" t="s">
        <v>245</v>
      </c>
      <c r="E88" s="102" t="s">
        <v>247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6">
        <v>0</v>
      </c>
    </row>
    <row r="89" spans="1:15" s="2" customFormat="1" x14ac:dyDescent="0.25">
      <c r="A89" s="13"/>
      <c r="B89" s="25" t="s">
        <v>248</v>
      </c>
      <c r="C89" s="5" t="s">
        <v>249</v>
      </c>
      <c r="D89" s="101" t="s">
        <v>248</v>
      </c>
      <c r="E89" s="102" t="s">
        <v>250</v>
      </c>
      <c r="F89" s="18">
        <v>3.7208034580077001E-2</v>
      </c>
      <c r="G89" s="18">
        <v>3.7208034580077001E-2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6">
        <v>0</v>
      </c>
    </row>
    <row r="90" spans="1:15" s="2" customFormat="1" x14ac:dyDescent="0.25">
      <c r="A90" s="13"/>
      <c r="B90" s="25" t="s">
        <v>251</v>
      </c>
      <c r="C90" s="5" t="s">
        <v>252</v>
      </c>
      <c r="D90" s="101" t="s">
        <v>251</v>
      </c>
      <c r="E90" s="102" t="s">
        <v>253</v>
      </c>
      <c r="F90" s="18">
        <v>0.76164463440793395</v>
      </c>
      <c r="G90" s="18">
        <v>0.76164463440793395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6">
        <v>0</v>
      </c>
    </row>
    <row r="91" spans="1:15" s="2" customFormat="1" x14ac:dyDescent="0.25">
      <c r="A91" s="13"/>
      <c r="B91" s="25" t="s">
        <v>254</v>
      </c>
      <c r="C91" s="5" t="s">
        <v>255</v>
      </c>
      <c r="D91" s="101" t="s">
        <v>254</v>
      </c>
      <c r="E91" s="102" t="s">
        <v>256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6">
        <v>0</v>
      </c>
    </row>
    <row r="92" spans="1:15" s="2" customFormat="1" x14ac:dyDescent="0.25">
      <c r="A92" s="13"/>
      <c r="B92" s="25" t="s">
        <v>257</v>
      </c>
      <c r="C92" s="5" t="s">
        <v>258</v>
      </c>
      <c r="D92" s="101" t="s">
        <v>257</v>
      </c>
      <c r="E92" s="102" t="s">
        <v>259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6">
        <v>0</v>
      </c>
    </row>
    <row r="93" spans="1:15" s="2" customFormat="1" x14ac:dyDescent="0.25">
      <c r="A93" s="13"/>
      <c r="B93" s="25" t="s">
        <v>260</v>
      </c>
      <c r="C93" s="5" t="s">
        <v>261</v>
      </c>
      <c r="D93" s="101" t="s">
        <v>260</v>
      </c>
      <c r="E93" s="102" t="s">
        <v>262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6">
        <v>0</v>
      </c>
    </row>
    <row r="94" spans="1:15" s="2" customFormat="1" x14ac:dyDescent="0.25">
      <c r="A94" s="13"/>
      <c r="B94" s="25" t="s">
        <v>263</v>
      </c>
      <c r="C94" s="5" t="s">
        <v>264</v>
      </c>
      <c r="D94" s="101" t="s">
        <v>263</v>
      </c>
      <c r="E94" s="102" t="s">
        <v>265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6">
        <v>0</v>
      </c>
    </row>
    <row r="95" spans="1:15" s="2" customFormat="1" x14ac:dyDescent="0.25">
      <c r="A95" s="13"/>
      <c r="B95" s="25" t="s">
        <v>266</v>
      </c>
      <c r="C95" s="5" t="s">
        <v>267</v>
      </c>
      <c r="D95" s="101" t="s">
        <v>266</v>
      </c>
      <c r="E95" s="102" t="s">
        <v>268</v>
      </c>
      <c r="F95" s="18">
        <v>8.7369852687439006E-2</v>
      </c>
      <c r="G95" s="18">
        <v>8.7369852687439006E-2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6">
        <v>0</v>
      </c>
    </row>
    <row r="96" spans="1:15" s="2" customFormat="1" x14ac:dyDescent="0.25">
      <c r="A96" s="13"/>
      <c r="B96" s="25" t="s">
        <v>269</v>
      </c>
      <c r="C96" s="5" t="s">
        <v>270</v>
      </c>
      <c r="D96" s="101" t="s">
        <v>269</v>
      </c>
      <c r="E96" s="102" t="s">
        <v>271</v>
      </c>
      <c r="F96" s="18">
        <v>6.799656957619E-3</v>
      </c>
      <c r="G96" s="18">
        <v>6.799656957619E-3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6">
        <v>0</v>
      </c>
    </row>
    <row r="97" spans="1:15" s="2" customFormat="1" x14ac:dyDescent="0.25">
      <c r="A97" s="13"/>
      <c r="B97" s="25" t="s">
        <v>272</v>
      </c>
      <c r="C97" s="5" t="s">
        <v>273</v>
      </c>
      <c r="D97" s="101" t="s">
        <v>272</v>
      </c>
      <c r="E97" s="102" t="s">
        <v>274</v>
      </c>
      <c r="F97" s="18">
        <v>4.4841721011202998E-2</v>
      </c>
      <c r="G97" s="18">
        <v>4.4841721011202998E-2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6">
        <v>0</v>
      </c>
    </row>
    <row r="98" spans="1:15" s="2" customFormat="1" x14ac:dyDescent="0.25">
      <c r="A98" s="13"/>
      <c r="B98" s="25" t="s">
        <v>275</v>
      </c>
      <c r="C98" s="5" t="s">
        <v>276</v>
      </c>
      <c r="D98" s="101" t="s">
        <v>275</v>
      </c>
      <c r="E98" s="102" t="s">
        <v>277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6">
        <v>0</v>
      </c>
    </row>
    <row r="99" spans="1:15" s="2" customFormat="1" x14ac:dyDescent="0.25">
      <c r="A99" s="13"/>
      <c r="B99" s="25" t="s">
        <v>278</v>
      </c>
      <c r="C99" s="5" t="s">
        <v>279</v>
      </c>
      <c r="D99" s="101" t="s">
        <v>278</v>
      </c>
      <c r="E99" s="102" t="s">
        <v>280</v>
      </c>
      <c r="F99" s="18">
        <v>0.109068308876341</v>
      </c>
      <c r="G99" s="18">
        <v>0.109068308876341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6">
        <v>0</v>
      </c>
    </row>
    <row r="100" spans="1:15" s="2" customFormat="1" x14ac:dyDescent="0.25">
      <c r="A100" s="13"/>
      <c r="B100" s="25" t="s">
        <v>281</v>
      </c>
      <c r="C100" s="5" t="s">
        <v>282</v>
      </c>
      <c r="D100" s="101" t="s">
        <v>281</v>
      </c>
      <c r="E100" s="102" t="s">
        <v>283</v>
      </c>
      <c r="F100" s="18">
        <v>0.213574729268803</v>
      </c>
      <c r="G100" s="18">
        <v>0.213574729268803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6">
        <v>0</v>
      </c>
    </row>
    <row r="101" spans="1:15" s="2" customFormat="1" x14ac:dyDescent="0.25">
      <c r="A101" s="13"/>
      <c r="B101" s="25" t="s">
        <v>284</v>
      </c>
      <c r="C101" s="5" t="s">
        <v>285</v>
      </c>
      <c r="D101" s="101" t="s">
        <v>284</v>
      </c>
      <c r="E101" s="102" t="s">
        <v>286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6">
        <v>0</v>
      </c>
    </row>
    <row r="102" spans="1:15" s="2" customFormat="1" x14ac:dyDescent="0.25">
      <c r="A102" s="13"/>
      <c r="B102" s="25" t="s">
        <v>287</v>
      </c>
      <c r="C102" s="5" t="s">
        <v>288</v>
      </c>
      <c r="D102" s="101" t="s">
        <v>287</v>
      </c>
      <c r="E102" s="102" t="s">
        <v>289</v>
      </c>
      <c r="F102" s="18">
        <v>0.247478237980364</v>
      </c>
      <c r="G102" s="18">
        <v>0.247478237980364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6">
        <v>0</v>
      </c>
    </row>
    <row r="103" spans="1:15" s="2" customFormat="1" x14ac:dyDescent="0.25">
      <c r="A103" s="13"/>
      <c r="B103" s="25" t="s">
        <v>290</v>
      </c>
      <c r="C103" s="5" t="s">
        <v>291</v>
      </c>
      <c r="D103" s="101" t="s">
        <v>290</v>
      </c>
      <c r="E103" s="102" t="s">
        <v>292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6">
        <v>0</v>
      </c>
    </row>
    <row r="104" spans="1:15" s="2" customFormat="1" x14ac:dyDescent="0.25">
      <c r="A104" s="13"/>
      <c r="B104" s="25" t="s">
        <v>293</v>
      </c>
      <c r="C104" s="5" t="s">
        <v>294</v>
      </c>
      <c r="D104" s="101" t="s">
        <v>293</v>
      </c>
      <c r="E104" s="102" t="s">
        <v>295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6">
        <v>0</v>
      </c>
    </row>
    <row r="105" spans="1:15" s="2" customFormat="1" x14ac:dyDescent="0.25">
      <c r="A105" s="13"/>
      <c r="B105" s="25" t="s">
        <v>296</v>
      </c>
      <c r="C105" s="5" t="s">
        <v>297</v>
      </c>
      <c r="D105" s="101" t="s">
        <v>296</v>
      </c>
      <c r="E105" s="102" t="s">
        <v>298</v>
      </c>
      <c r="F105" s="18">
        <v>0.24047849819450501</v>
      </c>
      <c r="G105" s="18">
        <v>0.24047849819450501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6">
        <v>0</v>
      </c>
    </row>
    <row r="106" spans="1:15" s="2" customFormat="1" x14ac:dyDescent="0.25">
      <c r="A106" s="13"/>
      <c r="B106" s="25" t="s">
        <v>299</v>
      </c>
      <c r="C106" s="5" t="s">
        <v>300</v>
      </c>
      <c r="D106" s="101" t="s">
        <v>299</v>
      </c>
      <c r="E106" s="102" t="s">
        <v>301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6">
        <v>0</v>
      </c>
    </row>
    <row r="107" spans="1:15" s="2" customFormat="1" x14ac:dyDescent="0.25">
      <c r="A107" s="13"/>
      <c r="B107" s="25" t="s">
        <v>302</v>
      </c>
      <c r="C107" s="5" t="s">
        <v>303</v>
      </c>
      <c r="D107" s="101" t="s">
        <v>302</v>
      </c>
      <c r="E107" s="102" t="s">
        <v>304</v>
      </c>
      <c r="F107" s="18">
        <v>8.3096504703233001E-2</v>
      </c>
      <c r="G107" s="18">
        <v>8.3096504703233001E-2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6">
        <v>0</v>
      </c>
    </row>
    <row r="108" spans="1:15" s="2" customFormat="1" x14ac:dyDescent="0.25">
      <c r="A108" s="13"/>
      <c r="B108" s="25" t="s">
        <v>305</v>
      </c>
      <c r="C108" s="5" t="s">
        <v>306</v>
      </c>
      <c r="D108" s="101" t="s">
        <v>305</v>
      </c>
      <c r="E108" s="102" t="s">
        <v>307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6">
        <v>0</v>
      </c>
    </row>
    <row r="109" spans="1:15" s="2" customFormat="1" x14ac:dyDescent="0.25">
      <c r="A109" s="13"/>
      <c r="B109" s="25" t="s">
        <v>308</v>
      </c>
      <c r="C109" s="5" t="s">
        <v>309</v>
      </c>
      <c r="D109" s="101" t="s">
        <v>308</v>
      </c>
      <c r="E109" s="102" t="s">
        <v>310</v>
      </c>
      <c r="F109" s="18">
        <v>3.5324738885863498</v>
      </c>
      <c r="G109" s="18">
        <v>1.4012389520913999</v>
      </c>
      <c r="H109" s="18">
        <v>2.1312349364949501</v>
      </c>
      <c r="I109" s="18">
        <v>0</v>
      </c>
      <c r="J109" s="18">
        <v>2.1312349364949501</v>
      </c>
      <c r="K109" s="18">
        <v>2.1312349364949501</v>
      </c>
      <c r="L109" s="18">
        <v>0</v>
      </c>
      <c r="M109" s="18">
        <v>0</v>
      </c>
      <c r="N109" s="18">
        <v>0</v>
      </c>
      <c r="O109" s="26">
        <v>0</v>
      </c>
    </row>
    <row r="110" spans="1:15" s="2" customFormat="1" x14ac:dyDescent="0.25">
      <c r="A110" s="13"/>
      <c r="B110" s="25" t="s">
        <v>311</v>
      </c>
      <c r="C110" s="5" t="s">
        <v>312</v>
      </c>
      <c r="D110" s="101" t="s">
        <v>311</v>
      </c>
      <c r="E110" s="102" t="s">
        <v>313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6">
        <v>0</v>
      </c>
    </row>
    <row r="111" spans="1:15" s="2" customFormat="1" x14ac:dyDescent="0.25">
      <c r="A111" s="13"/>
      <c r="B111" s="25" t="s">
        <v>314</v>
      </c>
      <c r="C111" s="5" t="s">
        <v>315</v>
      </c>
      <c r="D111" s="101" t="s">
        <v>314</v>
      </c>
      <c r="E111" s="102" t="s">
        <v>316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6">
        <v>0</v>
      </c>
    </row>
    <row r="112" spans="1:15" s="2" customFormat="1" x14ac:dyDescent="0.25">
      <c r="A112" s="13"/>
      <c r="B112" s="25" t="s">
        <v>317</v>
      </c>
      <c r="C112" s="5" t="s">
        <v>318</v>
      </c>
      <c r="D112" s="101" t="s">
        <v>317</v>
      </c>
      <c r="E112" s="102" t="s">
        <v>319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6">
        <v>0</v>
      </c>
    </row>
    <row r="113" spans="1:15" s="2" customFormat="1" x14ac:dyDescent="0.25">
      <c r="A113" s="13"/>
      <c r="B113" s="25" t="s">
        <v>320</v>
      </c>
      <c r="C113" s="5" t="s">
        <v>321</v>
      </c>
      <c r="D113" s="101" t="s">
        <v>320</v>
      </c>
      <c r="E113" s="102" t="s">
        <v>322</v>
      </c>
      <c r="F113" s="18">
        <v>0.62806421011638403</v>
      </c>
      <c r="G113" s="18">
        <v>0.62806421011638403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6">
        <v>0</v>
      </c>
    </row>
    <row r="114" spans="1:15" s="2" customFormat="1" x14ac:dyDescent="0.25">
      <c r="A114" s="13"/>
      <c r="B114" s="25" t="s">
        <v>323</v>
      </c>
      <c r="C114" s="5" t="s">
        <v>324</v>
      </c>
      <c r="D114" s="101" t="s">
        <v>323</v>
      </c>
      <c r="E114" s="102" t="s">
        <v>325</v>
      </c>
      <c r="F114" s="18">
        <v>1.3194553709313499</v>
      </c>
      <c r="G114" s="18">
        <v>1.3194553709313499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6">
        <v>0</v>
      </c>
    </row>
    <row r="115" spans="1:15" s="2" customFormat="1" x14ac:dyDescent="0.25">
      <c r="A115" s="13"/>
      <c r="B115" s="25" t="s">
        <v>326</v>
      </c>
      <c r="C115" s="5" t="s">
        <v>327</v>
      </c>
      <c r="D115" s="101" t="s">
        <v>326</v>
      </c>
      <c r="E115" s="102" t="s">
        <v>328</v>
      </c>
      <c r="F115" s="18">
        <v>0.46636885207525602</v>
      </c>
      <c r="G115" s="18">
        <v>0.46636885207525602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6">
        <v>0</v>
      </c>
    </row>
    <row r="116" spans="1:15" s="2" customFormat="1" x14ac:dyDescent="0.25">
      <c r="A116" s="13"/>
      <c r="B116" s="25" t="s">
        <v>329</v>
      </c>
      <c r="C116" s="5" t="s">
        <v>330</v>
      </c>
      <c r="D116" s="101" t="s">
        <v>329</v>
      </c>
      <c r="E116" s="102" t="s">
        <v>331</v>
      </c>
      <c r="F116" s="18">
        <v>0.44720197019735303</v>
      </c>
      <c r="G116" s="18">
        <v>0.44720197019735303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6">
        <v>0</v>
      </c>
    </row>
    <row r="117" spans="1:15" s="2" customFormat="1" x14ac:dyDescent="0.25">
      <c r="A117" s="13"/>
      <c r="B117" s="25" t="s">
        <v>332</v>
      </c>
      <c r="C117" s="5" t="s">
        <v>333</v>
      </c>
      <c r="D117" s="101" t="s">
        <v>332</v>
      </c>
      <c r="E117" s="102" t="s">
        <v>334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6">
        <v>0</v>
      </c>
    </row>
    <row r="118" spans="1:15" s="2" customFormat="1" x14ac:dyDescent="0.25">
      <c r="A118" s="13"/>
      <c r="B118" s="25" t="s">
        <v>335</v>
      </c>
      <c r="C118" s="5" t="s">
        <v>336</v>
      </c>
      <c r="D118" s="101" t="s">
        <v>335</v>
      </c>
      <c r="E118" s="102" t="s">
        <v>337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6">
        <v>0</v>
      </c>
    </row>
    <row r="119" spans="1:15" s="2" customFormat="1" x14ac:dyDescent="0.25">
      <c r="A119" s="13"/>
      <c r="B119" s="25" t="s">
        <v>338</v>
      </c>
      <c r="C119" s="5" t="s">
        <v>339</v>
      </c>
      <c r="D119" s="101" t="s">
        <v>338</v>
      </c>
      <c r="E119" s="102" t="s">
        <v>340</v>
      </c>
      <c r="F119" s="18">
        <v>413.06650023876603</v>
      </c>
      <c r="G119" s="18">
        <v>128.027453320419</v>
      </c>
      <c r="H119" s="18">
        <v>285.03904691834703</v>
      </c>
      <c r="I119" s="18">
        <v>3.9690258406529102</v>
      </c>
      <c r="J119" s="18">
        <v>281.07002107769398</v>
      </c>
      <c r="K119" s="18">
        <v>285.03904691834697</v>
      </c>
      <c r="L119" s="18">
        <v>0</v>
      </c>
      <c r="M119" s="18">
        <v>60.3</v>
      </c>
      <c r="N119" s="18">
        <v>60.3</v>
      </c>
      <c r="O119" s="26">
        <v>0</v>
      </c>
    </row>
    <row r="120" spans="1:15" s="2" customFormat="1" x14ac:dyDescent="0.25">
      <c r="A120" s="13"/>
      <c r="B120" s="25" t="s">
        <v>341</v>
      </c>
      <c r="C120" s="5" t="s">
        <v>342</v>
      </c>
      <c r="D120" s="101" t="s">
        <v>341</v>
      </c>
      <c r="E120" s="102" t="s">
        <v>343</v>
      </c>
      <c r="F120" s="18">
        <v>1.4279595531254999E-2</v>
      </c>
      <c r="G120" s="18">
        <v>1.4279595531254999E-2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6">
        <v>0</v>
      </c>
    </row>
    <row r="121" spans="1:15" s="2" customFormat="1" x14ac:dyDescent="0.25">
      <c r="A121" s="13"/>
      <c r="B121" s="25" t="s">
        <v>344</v>
      </c>
      <c r="C121" s="5" t="s">
        <v>345</v>
      </c>
      <c r="D121" s="101" t="s">
        <v>344</v>
      </c>
      <c r="E121" s="102" t="s">
        <v>346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6">
        <v>0</v>
      </c>
    </row>
    <row r="122" spans="1:15" s="2" customFormat="1" x14ac:dyDescent="0.25">
      <c r="A122" s="13"/>
      <c r="B122" s="25" t="s">
        <v>347</v>
      </c>
      <c r="C122" s="5" t="s">
        <v>348</v>
      </c>
      <c r="D122" s="101" t="s">
        <v>347</v>
      </c>
      <c r="E122" s="102" t="s">
        <v>349</v>
      </c>
      <c r="F122" s="18" t="s">
        <v>47</v>
      </c>
      <c r="G122" s="18" t="s">
        <v>47</v>
      </c>
      <c r="H122" s="18" t="s">
        <v>47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 t="s">
        <v>47</v>
      </c>
      <c r="N122" s="18" t="s">
        <v>47</v>
      </c>
      <c r="O122" s="26" t="s">
        <v>47</v>
      </c>
    </row>
    <row r="123" spans="1:15" s="2" customFormat="1" x14ac:dyDescent="0.25">
      <c r="A123" s="13"/>
      <c r="B123" s="25" t="s">
        <v>350</v>
      </c>
      <c r="C123" s="5" t="s">
        <v>351</v>
      </c>
      <c r="D123" s="101" t="s">
        <v>350</v>
      </c>
      <c r="E123" s="102" t="s">
        <v>352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6">
        <v>0</v>
      </c>
    </row>
    <row r="124" spans="1:15" s="2" customFormat="1" x14ac:dyDescent="0.25">
      <c r="A124" s="13"/>
      <c r="B124" s="25" t="s">
        <v>353</v>
      </c>
      <c r="C124" s="5" t="s">
        <v>354</v>
      </c>
      <c r="D124" s="101" t="s">
        <v>353</v>
      </c>
      <c r="E124" s="102" t="s">
        <v>355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6">
        <v>0</v>
      </c>
    </row>
    <row r="125" spans="1:15" s="2" customFormat="1" x14ac:dyDescent="0.25">
      <c r="A125" s="13"/>
      <c r="B125" s="25" t="s">
        <v>356</v>
      </c>
      <c r="C125" s="5" t="s">
        <v>357</v>
      </c>
      <c r="D125" s="101" t="s">
        <v>356</v>
      </c>
      <c r="E125" s="102" t="s">
        <v>358</v>
      </c>
      <c r="F125" s="18">
        <v>0.35511900873145702</v>
      </c>
      <c r="G125" s="18">
        <v>0.35511900873145702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6">
        <v>0</v>
      </c>
    </row>
    <row r="126" spans="1:15" s="2" customFormat="1" x14ac:dyDescent="0.25">
      <c r="A126" s="13"/>
      <c r="B126" s="25" t="s">
        <v>359</v>
      </c>
      <c r="C126" s="5" t="s">
        <v>360</v>
      </c>
      <c r="D126" s="101" t="s">
        <v>359</v>
      </c>
      <c r="E126" s="102" t="s">
        <v>361</v>
      </c>
      <c r="F126" s="18">
        <v>3.1073916293236001E-2</v>
      </c>
      <c r="G126" s="18">
        <v>3.1073916293236001E-2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6">
        <v>0</v>
      </c>
    </row>
    <row r="127" spans="1:15" s="2" customFormat="1" x14ac:dyDescent="0.25">
      <c r="A127" s="13"/>
      <c r="B127" s="25" t="s">
        <v>362</v>
      </c>
      <c r="C127" s="5" t="s">
        <v>363</v>
      </c>
      <c r="D127" s="101" t="s">
        <v>362</v>
      </c>
      <c r="E127" s="102" t="s">
        <v>364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6">
        <v>0</v>
      </c>
    </row>
    <row r="128" spans="1:15" s="2" customFormat="1" x14ac:dyDescent="0.25">
      <c r="A128" s="13"/>
      <c r="B128" s="25" t="s">
        <v>365</v>
      </c>
      <c r="C128" s="5" t="s">
        <v>366</v>
      </c>
      <c r="D128" s="101" t="s">
        <v>365</v>
      </c>
      <c r="E128" s="102" t="s">
        <v>367</v>
      </c>
      <c r="F128" s="18">
        <v>6.7649818267705997E-2</v>
      </c>
      <c r="G128" s="18">
        <v>6.7649818267705997E-2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6">
        <v>0</v>
      </c>
    </row>
    <row r="129" spans="1:247" s="2" customFormat="1" x14ac:dyDescent="0.25">
      <c r="A129" s="13"/>
      <c r="B129" s="25" t="s">
        <v>368</v>
      </c>
      <c r="C129" s="5" t="s">
        <v>369</v>
      </c>
      <c r="D129" s="101" t="s">
        <v>368</v>
      </c>
      <c r="E129" s="102" t="s">
        <v>370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6">
        <v>0</v>
      </c>
    </row>
    <row r="130" spans="1:247" s="2" customFormat="1" x14ac:dyDescent="0.25">
      <c r="A130" s="13"/>
      <c r="B130" s="25" t="s">
        <v>371</v>
      </c>
      <c r="C130" s="5" t="s">
        <v>372</v>
      </c>
      <c r="D130" s="101" t="s">
        <v>371</v>
      </c>
      <c r="E130" s="102" t="s">
        <v>373</v>
      </c>
      <c r="F130" s="18">
        <v>0.33094769173219002</v>
      </c>
      <c r="G130" s="18">
        <v>0.33094769173219002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6">
        <v>0</v>
      </c>
    </row>
    <row r="131" spans="1:247" s="2" customFormat="1" ht="12" thickBot="1" x14ac:dyDescent="0.3">
      <c r="A131" s="13"/>
      <c r="B131" s="25" t="s">
        <v>374</v>
      </c>
      <c r="C131" s="5" t="s">
        <v>375</v>
      </c>
      <c r="D131" s="101" t="s">
        <v>374</v>
      </c>
      <c r="E131" s="102" t="s">
        <v>376</v>
      </c>
      <c r="F131" s="18">
        <v>7.6955014943771993E-2</v>
      </c>
      <c r="G131" s="18">
        <v>7.6955014943771993E-2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6">
        <v>0</v>
      </c>
    </row>
    <row r="132" spans="1:247" s="23" customFormat="1" ht="21" x14ac:dyDescent="0.25">
      <c r="A132" s="21"/>
      <c r="B132" s="27" t="s">
        <v>377</v>
      </c>
      <c r="C132" s="5" t="s">
        <v>378</v>
      </c>
      <c r="D132" s="101" t="s">
        <v>377</v>
      </c>
      <c r="E132" s="104" t="s">
        <v>192</v>
      </c>
      <c r="F132" s="18" t="s">
        <v>47</v>
      </c>
      <c r="G132" s="18" t="s">
        <v>47</v>
      </c>
      <c r="H132" s="18" t="s">
        <v>47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 t="s">
        <v>47</v>
      </c>
      <c r="N132" s="18" t="s">
        <v>47</v>
      </c>
      <c r="O132" s="26" t="s">
        <v>47</v>
      </c>
    </row>
    <row r="133" spans="1:247" s="23" customFormat="1" ht="31.7" customHeight="1" x14ac:dyDescent="0.25">
      <c r="A133" s="21"/>
      <c r="B133" s="60" t="s">
        <v>193</v>
      </c>
      <c r="C133" s="69"/>
      <c r="D133" s="60" t="s">
        <v>193</v>
      </c>
      <c r="E133" s="105" t="s">
        <v>194</v>
      </c>
      <c r="F133" s="106">
        <f t="shared" ref="F133:O133" si="6">SUM(F78:F131)</f>
        <v>426.3561968955816</v>
      </c>
      <c r="G133" s="106">
        <f t="shared" si="6"/>
        <v>139.18591504073964</v>
      </c>
      <c r="H133" s="106">
        <f t="shared" si="6"/>
        <v>287.17028185484196</v>
      </c>
      <c r="I133" s="106">
        <f t="shared" si="6"/>
        <v>3.9690258406529102</v>
      </c>
      <c r="J133" s="106">
        <f t="shared" si="6"/>
        <v>283.20125601418891</v>
      </c>
      <c r="K133" s="106">
        <f t="shared" si="6"/>
        <v>287.1702818548419</v>
      </c>
      <c r="L133" s="106">
        <f t="shared" si="6"/>
        <v>0</v>
      </c>
      <c r="M133" s="106">
        <f t="shared" si="6"/>
        <v>60.3</v>
      </c>
      <c r="N133" s="106">
        <f t="shared" si="6"/>
        <v>60.3</v>
      </c>
      <c r="O133" s="107">
        <f t="shared" si="6"/>
        <v>0</v>
      </c>
    </row>
    <row r="134" spans="1:247" s="23" customFormat="1" ht="32.25" thickBot="1" x14ac:dyDescent="0.3">
      <c r="A134" s="21"/>
      <c r="B134" s="61"/>
      <c r="C134" s="70"/>
      <c r="D134" s="108"/>
      <c r="E134" s="109" t="s">
        <v>379</v>
      </c>
      <c r="F134" s="106" t="str">
        <f t="shared" ref="F134:O134" si="7">IF(COUNTA(F78:F132)&gt;0,IF(F132="c","c",SUM(F132:F133)),"")</f>
        <v>c</v>
      </c>
      <c r="G134" s="106" t="str">
        <f t="shared" si="7"/>
        <v>c</v>
      </c>
      <c r="H134" s="106" t="str">
        <f t="shared" si="7"/>
        <v>c</v>
      </c>
      <c r="I134" s="106" t="str">
        <f t="shared" si="7"/>
        <v>c</v>
      </c>
      <c r="J134" s="106" t="str">
        <f t="shared" si="7"/>
        <v>c</v>
      </c>
      <c r="K134" s="106" t="str">
        <f t="shared" si="7"/>
        <v>c</v>
      </c>
      <c r="L134" s="106" t="str">
        <f t="shared" si="7"/>
        <v>c</v>
      </c>
      <c r="M134" s="106" t="str">
        <f t="shared" si="7"/>
        <v>c</v>
      </c>
      <c r="N134" s="106" t="str">
        <f t="shared" si="7"/>
        <v>c</v>
      </c>
      <c r="O134" s="107" t="str">
        <f t="shared" si="7"/>
        <v>c</v>
      </c>
    </row>
    <row r="135" spans="1:247" s="2" customFormat="1" ht="55.5" customHeight="1" thickBot="1" x14ac:dyDescent="0.3">
      <c r="A135" s="5"/>
      <c r="B135" s="24"/>
      <c r="C135" s="5"/>
      <c r="D135" s="110"/>
      <c r="E135" s="111" t="s">
        <v>196</v>
      </c>
      <c r="F135" s="112" t="str">
        <f t="shared" ref="F135:O135" si="8">IF(F132="c","",IF(AND(IF((COUNTIF(F78:F131,"c"))&gt;0,1,0)=1,F132=""),"Please provide Not Specified (Including Confidential)",""))</f>
        <v/>
      </c>
      <c r="G135" s="112" t="str">
        <f t="shared" si="8"/>
        <v/>
      </c>
      <c r="H135" s="112" t="str">
        <f t="shared" si="8"/>
        <v/>
      </c>
      <c r="I135" s="112" t="str">
        <f t="shared" si="8"/>
        <v/>
      </c>
      <c r="J135" s="112" t="str">
        <f t="shared" si="8"/>
        <v/>
      </c>
      <c r="K135" s="112" t="str">
        <f t="shared" si="8"/>
        <v/>
      </c>
      <c r="L135" s="112" t="str">
        <f t="shared" si="8"/>
        <v/>
      </c>
      <c r="M135" s="112" t="str">
        <f t="shared" si="8"/>
        <v/>
      </c>
      <c r="N135" s="112" t="str">
        <f t="shared" si="8"/>
        <v/>
      </c>
      <c r="O135" s="113" t="str">
        <f t="shared" si="8"/>
        <v/>
      </c>
    </row>
    <row r="136" spans="1:247" s="16" customFormat="1" ht="12" thickBot="1" x14ac:dyDescent="0.3">
      <c r="A136" s="13"/>
      <c r="B136" s="15"/>
      <c r="C136" s="5"/>
      <c r="D136" s="97"/>
      <c r="E136" s="98" t="s">
        <v>380</v>
      </c>
      <c r="F136" s="99"/>
      <c r="G136" s="99"/>
      <c r="H136" s="99"/>
      <c r="I136" s="99"/>
      <c r="J136" s="99"/>
      <c r="K136" s="99"/>
      <c r="L136" s="99"/>
      <c r="M136" s="99"/>
      <c r="N136" s="99"/>
      <c r="O136" s="10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25">
      <c r="A137" s="13"/>
      <c r="B137" s="25" t="s">
        <v>381</v>
      </c>
      <c r="C137" s="5" t="s">
        <v>382</v>
      </c>
      <c r="D137" s="101" t="s">
        <v>381</v>
      </c>
      <c r="E137" s="102" t="s">
        <v>383</v>
      </c>
      <c r="F137" s="18">
        <v>659.56993233947105</v>
      </c>
      <c r="G137" s="18">
        <v>547.48233220227496</v>
      </c>
      <c r="H137" s="18">
        <v>112.08760013719601</v>
      </c>
      <c r="I137" s="18">
        <v>1.6267155391697601</v>
      </c>
      <c r="J137" s="18">
        <v>110.460884598026</v>
      </c>
      <c r="K137" s="18">
        <v>112.08760013719561</v>
      </c>
      <c r="L137" s="18">
        <v>0</v>
      </c>
      <c r="M137" s="18">
        <v>9.2619000000000003E-11</v>
      </c>
      <c r="N137" s="18">
        <v>9.2619000000000003E-11</v>
      </c>
      <c r="O137" s="26">
        <v>0</v>
      </c>
    </row>
    <row r="138" spans="1:247" s="5" customFormat="1" x14ac:dyDescent="0.25">
      <c r="A138" s="13"/>
      <c r="B138" s="25" t="s">
        <v>384</v>
      </c>
      <c r="C138" s="5" t="s">
        <v>385</v>
      </c>
      <c r="D138" s="101" t="s">
        <v>384</v>
      </c>
      <c r="E138" s="102" t="s">
        <v>386</v>
      </c>
      <c r="F138" s="18">
        <v>143.101191715384</v>
      </c>
      <c r="G138" s="18">
        <v>56.759259045601901</v>
      </c>
      <c r="H138" s="18">
        <v>86.341932669782196</v>
      </c>
      <c r="I138" s="18">
        <v>7.4703181659368997E-2</v>
      </c>
      <c r="J138" s="18">
        <v>86.267229488122894</v>
      </c>
      <c r="K138" s="18">
        <v>86.341932669782196</v>
      </c>
      <c r="L138" s="18">
        <v>0</v>
      </c>
      <c r="M138" s="18">
        <v>0</v>
      </c>
      <c r="N138" s="18">
        <v>0</v>
      </c>
      <c r="O138" s="26">
        <v>0</v>
      </c>
    </row>
    <row r="139" spans="1:247" s="2" customFormat="1" x14ac:dyDescent="0.25">
      <c r="A139" s="13"/>
      <c r="B139" s="25" t="s">
        <v>387</v>
      </c>
      <c r="C139" s="5" t="s">
        <v>388</v>
      </c>
      <c r="D139" s="101" t="s">
        <v>387</v>
      </c>
      <c r="E139" s="102" t="s">
        <v>389</v>
      </c>
      <c r="F139" s="18">
        <v>3.3803268605924202</v>
      </c>
      <c r="G139" s="18">
        <v>3.3803268605924202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6">
        <v>0</v>
      </c>
    </row>
    <row r="140" spans="1:247" s="2" customFormat="1" x14ac:dyDescent="0.25">
      <c r="A140" s="13"/>
      <c r="B140" s="25" t="s">
        <v>390</v>
      </c>
      <c r="C140" s="5" t="s">
        <v>391</v>
      </c>
      <c r="D140" s="101" t="s">
        <v>390</v>
      </c>
      <c r="E140" s="102" t="s">
        <v>392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6">
        <v>0</v>
      </c>
    </row>
    <row r="141" spans="1:247" s="2" customFormat="1" x14ac:dyDescent="0.25">
      <c r="A141" s="13"/>
      <c r="B141" s="25" t="s">
        <v>393</v>
      </c>
      <c r="C141" s="5" t="s">
        <v>394</v>
      </c>
      <c r="D141" s="101" t="s">
        <v>393</v>
      </c>
      <c r="E141" s="102" t="s">
        <v>395</v>
      </c>
      <c r="F141" s="18">
        <v>1.13265345440776</v>
      </c>
      <c r="G141" s="18">
        <v>1.13265345440776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6">
        <v>0</v>
      </c>
    </row>
    <row r="142" spans="1:247" s="2" customFormat="1" x14ac:dyDescent="0.25">
      <c r="A142" s="13"/>
      <c r="B142" s="25" t="s">
        <v>396</v>
      </c>
      <c r="C142" s="5" t="s">
        <v>397</v>
      </c>
      <c r="D142" s="101" t="s">
        <v>396</v>
      </c>
      <c r="E142" s="102" t="s">
        <v>398</v>
      </c>
      <c r="F142" s="18">
        <v>0.29778853860762999</v>
      </c>
      <c r="G142" s="18">
        <v>0.29778853860762999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6">
        <v>0</v>
      </c>
    </row>
    <row r="143" spans="1:247" s="2" customFormat="1" x14ac:dyDescent="0.25">
      <c r="A143" s="13"/>
      <c r="B143" s="25" t="s">
        <v>399</v>
      </c>
      <c r="C143" s="5" t="s">
        <v>400</v>
      </c>
      <c r="D143" s="101" t="s">
        <v>399</v>
      </c>
      <c r="E143" s="102" t="s">
        <v>401</v>
      </c>
      <c r="F143" s="18">
        <v>29.709664355446101</v>
      </c>
      <c r="G143" s="18">
        <v>6.3308351210025302</v>
      </c>
      <c r="H143" s="18">
        <v>23.3788292344436</v>
      </c>
      <c r="I143" s="18">
        <v>0</v>
      </c>
      <c r="J143" s="18">
        <v>23.3788292344436</v>
      </c>
      <c r="K143" s="18">
        <v>23.3788292344436</v>
      </c>
      <c r="L143" s="18">
        <v>0</v>
      </c>
      <c r="M143" s="18">
        <v>0</v>
      </c>
      <c r="N143" s="18">
        <v>0</v>
      </c>
      <c r="O143" s="26">
        <v>0</v>
      </c>
    </row>
    <row r="144" spans="1:247" s="2" customFormat="1" x14ac:dyDescent="0.25">
      <c r="A144" s="13"/>
      <c r="B144" s="25" t="s">
        <v>402</v>
      </c>
      <c r="C144" s="5" t="s">
        <v>403</v>
      </c>
      <c r="D144" s="101" t="s">
        <v>402</v>
      </c>
      <c r="E144" s="102" t="s">
        <v>404</v>
      </c>
      <c r="F144" s="18">
        <v>0.192459672484349</v>
      </c>
      <c r="G144" s="18">
        <v>0.192459672484349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6">
        <v>0</v>
      </c>
    </row>
    <row r="145" spans="1:247" s="2" customFormat="1" x14ac:dyDescent="0.25">
      <c r="A145" s="13"/>
      <c r="B145" s="25" t="s">
        <v>405</v>
      </c>
      <c r="C145" s="5" t="s">
        <v>406</v>
      </c>
      <c r="D145" s="101" t="s">
        <v>405</v>
      </c>
      <c r="E145" s="102" t="s">
        <v>407</v>
      </c>
      <c r="F145" s="18">
        <v>110.208027296631</v>
      </c>
      <c r="G145" s="18">
        <v>45.754486593483399</v>
      </c>
      <c r="H145" s="18">
        <v>64.453540703147794</v>
      </c>
      <c r="I145" s="18">
        <v>10.2890840684447</v>
      </c>
      <c r="J145" s="18">
        <v>54.1644566347031</v>
      </c>
      <c r="K145" s="18">
        <v>64.453540703147794</v>
      </c>
      <c r="L145" s="18">
        <v>0</v>
      </c>
      <c r="M145" s="18">
        <v>0</v>
      </c>
      <c r="N145" s="18">
        <v>0</v>
      </c>
      <c r="O145" s="26">
        <v>0</v>
      </c>
    </row>
    <row r="146" spans="1:247" s="2" customFormat="1" ht="12" thickBot="1" x14ac:dyDescent="0.3">
      <c r="A146" s="13"/>
      <c r="B146" s="25" t="s">
        <v>408</v>
      </c>
      <c r="C146" s="5" t="s">
        <v>409</v>
      </c>
      <c r="D146" s="101" t="s">
        <v>408</v>
      </c>
      <c r="E146" s="102" t="s">
        <v>410</v>
      </c>
      <c r="F146" s="18">
        <v>3054.4651123042399</v>
      </c>
      <c r="G146" s="18">
        <v>2391.820273967</v>
      </c>
      <c r="H146" s="18">
        <v>662.644838337235</v>
      </c>
      <c r="I146" s="18">
        <v>103.41838672081499</v>
      </c>
      <c r="J146" s="18">
        <v>559.22645161642004</v>
      </c>
      <c r="K146" s="18">
        <v>949.0597217011026</v>
      </c>
      <c r="L146" s="18">
        <v>286.414883363868</v>
      </c>
      <c r="M146" s="18">
        <v>99.8260422706866</v>
      </c>
      <c r="N146" s="18">
        <v>99.8260422706866</v>
      </c>
      <c r="O146" s="26">
        <v>0</v>
      </c>
    </row>
    <row r="147" spans="1:247" s="23" customFormat="1" ht="21" x14ac:dyDescent="0.25">
      <c r="A147" s="21"/>
      <c r="B147" s="27" t="s">
        <v>411</v>
      </c>
      <c r="C147" s="5" t="s">
        <v>412</v>
      </c>
      <c r="D147" s="101" t="s">
        <v>413</v>
      </c>
      <c r="E147" s="104" t="s">
        <v>192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26">
        <v>0</v>
      </c>
    </row>
    <row r="148" spans="1:247" s="23" customFormat="1" ht="31.7" customHeight="1" x14ac:dyDescent="0.25">
      <c r="A148" s="21"/>
      <c r="B148" s="60" t="s">
        <v>193</v>
      </c>
      <c r="C148" s="69"/>
      <c r="D148" s="60" t="s">
        <v>193</v>
      </c>
      <c r="E148" s="105" t="s">
        <v>194</v>
      </c>
      <c r="F148" s="106">
        <f>SUM(F137:F146)</f>
        <v>4002.0571565372643</v>
      </c>
      <c r="G148" s="106">
        <f t="shared" ref="G148:O148" si="9">SUM(G137:G146)</f>
        <v>3053.150415455455</v>
      </c>
      <c r="H148" s="106">
        <f t="shared" si="9"/>
        <v>948.90674108180463</v>
      </c>
      <c r="I148" s="106">
        <f t="shared" si="9"/>
        <v>115.40888951008883</v>
      </c>
      <c r="J148" s="106">
        <f t="shared" si="9"/>
        <v>833.49785157171561</v>
      </c>
      <c r="K148" s="106">
        <f t="shared" si="9"/>
        <v>1235.3216244456719</v>
      </c>
      <c r="L148" s="106">
        <f t="shared" si="9"/>
        <v>286.414883363868</v>
      </c>
      <c r="M148" s="106">
        <f t="shared" si="9"/>
        <v>99.826042270779212</v>
      </c>
      <c r="N148" s="106">
        <f t="shared" si="9"/>
        <v>99.826042270779212</v>
      </c>
      <c r="O148" s="107">
        <f t="shared" si="9"/>
        <v>0</v>
      </c>
    </row>
    <row r="149" spans="1:247" s="23" customFormat="1" ht="32.25" thickBot="1" x14ac:dyDescent="0.3">
      <c r="A149" s="21"/>
      <c r="B149" s="61"/>
      <c r="C149" s="70"/>
      <c r="D149" s="108"/>
      <c r="E149" s="109" t="s">
        <v>414</v>
      </c>
      <c r="F149" s="106">
        <f>IF(COUNTA(F137:F147)&gt;0,IF(F147="c","c",SUM(F147:F148)),"")</f>
        <v>4002.0571565372643</v>
      </c>
      <c r="G149" s="106">
        <f t="shared" ref="G149:O149" si="10">IF(COUNTA(G137:G147)&gt;0,IF(G147="c","c",SUM(G147:G148)),"")</f>
        <v>3053.150415455455</v>
      </c>
      <c r="H149" s="106">
        <f t="shared" si="10"/>
        <v>948.90674108180463</v>
      </c>
      <c r="I149" s="106">
        <f t="shared" si="10"/>
        <v>115.40888951008883</v>
      </c>
      <c r="J149" s="106">
        <f t="shared" si="10"/>
        <v>833.49785157171561</v>
      </c>
      <c r="K149" s="106">
        <f t="shared" si="10"/>
        <v>1235.3216244456719</v>
      </c>
      <c r="L149" s="106">
        <f t="shared" si="10"/>
        <v>286.414883363868</v>
      </c>
      <c r="M149" s="106">
        <f t="shared" si="10"/>
        <v>99.826042270779212</v>
      </c>
      <c r="N149" s="106">
        <f t="shared" si="10"/>
        <v>99.826042270779212</v>
      </c>
      <c r="O149" s="107">
        <f t="shared" si="10"/>
        <v>0</v>
      </c>
    </row>
    <row r="150" spans="1:247" s="2" customFormat="1" ht="55.5" customHeight="1" thickBot="1" x14ac:dyDescent="0.3">
      <c r="A150" s="5"/>
      <c r="B150" s="24"/>
      <c r="C150" s="5"/>
      <c r="D150" s="110"/>
      <c r="E150" s="111" t="s">
        <v>196</v>
      </c>
      <c r="F150" s="112" t="str">
        <f t="shared" ref="F150:O150" si="11">IF(F147="c","",IF(AND(IF((COUNTIF(F137:F146,"c"))&gt;0,1,0)=1,F147=""),"Please provide Not Specified (Including Confidential)",""))</f>
        <v/>
      </c>
      <c r="G150" s="112" t="str">
        <f t="shared" si="11"/>
        <v/>
      </c>
      <c r="H150" s="112" t="str">
        <f t="shared" si="11"/>
        <v/>
      </c>
      <c r="I150" s="112" t="str">
        <f t="shared" si="11"/>
        <v/>
      </c>
      <c r="J150" s="112" t="str">
        <f t="shared" si="11"/>
        <v/>
      </c>
      <c r="K150" s="112" t="str">
        <f t="shared" si="11"/>
        <v/>
      </c>
      <c r="L150" s="112" t="str">
        <f t="shared" si="11"/>
        <v/>
      </c>
      <c r="M150" s="112" t="str">
        <f t="shared" si="11"/>
        <v/>
      </c>
      <c r="N150" s="112" t="str">
        <f t="shared" si="11"/>
        <v/>
      </c>
      <c r="O150" s="113" t="str">
        <f t="shared" si="11"/>
        <v/>
      </c>
    </row>
    <row r="151" spans="1:247" s="16" customFormat="1" ht="12" thickBot="1" x14ac:dyDescent="0.3">
      <c r="A151" s="13"/>
      <c r="B151" s="15"/>
      <c r="C151" s="5"/>
      <c r="D151" s="97"/>
      <c r="E151" s="98" t="s">
        <v>415</v>
      </c>
      <c r="F151" s="99"/>
      <c r="G151" s="99"/>
      <c r="H151" s="99"/>
      <c r="I151" s="99"/>
      <c r="J151" s="99"/>
      <c r="K151" s="99"/>
      <c r="L151" s="99"/>
      <c r="M151" s="99"/>
      <c r="N151" s="99"/>
      <c r="O151" s="10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25">
      <c r="A152" s="13"/>
      <c r="B152" s="25" t="s">
        <v>416</v>
      </c>
      <c r="C152" s="5" t="s">
        <v>417</v>
      </c>
      <c r="D152" s="101" t="s">
        <v>416</v>
      </c>
      <c r="E152" s="102" t="s">
        <v>418</v>
      </c>
      <c r="F152" s="18">
        <v>21.980331308075801</v>
      </c>
      <c r="G152" s="18">
        <v>21.2344430488629</v>
      </c>
      <c r="H152" s="18">
        <v>0.74588825921292001</v>
      </c>
      <c r="I152" s="18">
        <v>0</v>
      </c>
      <c r="J152" s="18">
        <v>0.74588825921292001</v>
      </c>
      <c r="K152" s="18">
        <v>0.74588825921292001</v>
      </c>
      <c r="L152" s="18">
        <v>0</v>
      </c>
      <c r="M152" s="18">
        <v>0</v>
      </c>
      <c r="N152" s="18">
        <v>0</v>
      </c>
      <c r="O152" s="26">
        <v>0</v>
      </c>
    </row>
    <row r="153" spans="1:247" s="2" customFormat="1" x14ac:dyDescent="0.25">
      <c r="A153" s="13"/>
      <c r="B153" s="25" t="s">
        <v>419</v>
      </c>
      <c r="C153" s="5" t="s">
        <v>420</v>
      </c>
      <c r="D153" s="101" t="s">
        <v>419</v>
      </c>
      <c r="E153" s="102" t="s">
        <v>421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6">
        <v>0</v>
      </c>
    </row>
    <row r="154" spans="1:247" s="2" customFormat="1" x14ac:dyDescent="0.25">
      <c r="A154" s="13"/>
      <c r="B154" s="25" t="s">
        <v>422</v>
      </c>
      <c r="C154" s="5" t="s">
        <v>423</v>
      </c>
      <c r="D154" s="101" t="s">
        <v>422</v>
      </c>
      <c r="E154" s="102" t="s">
        <v>424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6">
        <v>0</v>
      </c>
    </row>
    <row r="155" spans="1:247" s="2" customFormat="1" x14ac:dyDescent="0.25">
      <c r="A155" s="13"/>
      <c r="B155" s="25" t="s">
        <v>425</v>
      </c>
      <c r="C155" s="5" t="s">
        <v>426</v>
      </c>
      <c r="D155" s="101" t="s">
        <v>425</v>
      </c>
      <c r="E155" s="102" t="s">
        <v>427</v>
      </c>
      <c r="F155" s="18">
        <v>25768.942348719698</v>
      </c>
      <c r="G155" s="18">
        <v>25740.752341310101</v>
      </c>
      <c r="H155" s="18">
        <v>28.190007409550802</v>
      </c>
      <c r="I155" s="18">
        <v>2</v>
      </c>
      <c r="J155" s="18">
        <v>26.190007409550802</v>
      </c>
      <c r="K155" s="18">
        <v>28.190007409550802</v>
      </c>
      <c r="L155" s="18">
        <v>0</v>
      </c>
      <c r="M155" s="18">
        <v>0</v>
      </c>
      <c r="N155" s="18">
        <v>0</v>
      </c>
      <c r="O155" s="26">
        <v>0</v>
      </c>
    </row>
    <row r="156" spans="1:247" s="2" customFormat="1" x14ac:dyDescent="0.25">
      <c r="A156" s="13"/>
      <c r="B156" s="25" t="s">
        <v>428</v>
      </c>
      <c r="C156" s="5" t="s">
        <v>429</v>
      </c>
      <c r="D156" s="101" t="s">
        <v>428</v>
      </c>
      <c r="E156" s="102" t="s">
        <v>430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6">
        <v>0</v>
      </c>
    </row>
    <row r="157" spans="1:247" s="2" customFormat="1" x14ac:dyDescent="0.25">
      <c r="A157" s="13"/>
      <c r="B157" s="25" t="s">
        <v>431</v>
      </c>
      <c r="C157" s="5" t="s">
        <v>432</v>
      </c>
      <c r="D157" s="101" t="s">
        <v>431</v>
      </c>
      <c r="E157" s="102" t="s">
        <v>433</v>
      </c>
      <c r="F157" s="18">
        <v>31559.904005750199</v>
      </c>
      <c r="G157" s="18">
        <v>31593.5567467693</v>
      </c>
      <c r="H157" s="18">
        <v>-33.652741019100397</v>
      </c>
      <c r="I157" s="18">
        <v>9.7030999999999996E-11</v>
      </c>
      <c r="J157" s="18">
        <v>-33.6527410191974</v>
      </c>
      <c r="K157" s="18">
        <v>8.0169851015781894</v>
      </c>
      <c r="L157" s="18">
        <v>41.669726120678597</v>
      </c>
      <c r="M157" s="18">
        <v>0</v>
      </c>
      <c r="N157" s="18">
        <v>0</v>
      </c>
      <c r="O157" s="26">
        <v>0</v>
      </c>
    </row>
    <row r="158" spans="1:247" s="2" customFormat="1" x14ac:dyDescent="0.25">
      <c r="A158" s="13"/>
      <c r="B158" s="25" t="s">
        <v>434</v>
      </c>
      <c r="C158" s="5" t="s">
        <v>435</v>
      </c>
      <c r="D158" s="101" t="s">
        <v>434</v>
      </c>
      <c r="E158" s="102" t="s">
        <v>436</v>
      </c>
      <c r="F158" s="18">
        <v>-400.483194088169</v>
      </c>
      <c r="G158" s="18">
        <v>97.238076967287896</v>
      </c>
      <c r="H158" s="18">
        <v>-497.72127105545701</v>
      </c>
      <c r="I158" s="18">
        <v>0</v>
      </c>
      <c r="J158" s="18">
        <v>-497.72127105545701</v>
      </c>
      <c r="K158" s="18">
        <v>76.30552894454344</v>
      </c>
      <c r="L158" s="18">
        <v>574.02679999999998</v>
      </c>
      <c r="M158" s="18">
        <v>6.3627728221303403</v>
      </c>
      <c r="N158" s="18">
        <v>6.3627728221303403</v>
      </c>
      <c r="O158" s="26">
        <v>0</v>
      </c>
    </row>
    <row r="159" spans="1:247" s="2" customFormat="1" x14ac:dyDescent="0.25">
      <c r="A159" s="13"/>
      <c r="B159" s="25" t="s">
        <v>437</v>
      </c>
      <c r="C159" s="5" t="s">
        <v>438</v>
      </c>
      <c r="D159" s="101" t="s">
        <v>437</v>
      </c>
      <c r="E159" s="102" t="s">
        <v>439</v>
      </c>
      <c r="F159" s="18" t="s">
        <v>47</v>
      </c>
      <c r="G159" s="18" t="s">
        <v>47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47</v>
      </c>
      <c r="N159" s="18" t="s">
        <v>47</v>
      </c>
      <c r="O159" s="26" t="s">
        <v>47</v>
      </c>
    </row>
    <row r="160" spans="1:247" s="2" customFormat="1" x14ac:dyDescent="0.25">
      <c r="A160" s="13"/>
      <c r="B160" s="25" t="s">
        <v>440</v>
      </c>
      <c r="C160" s="5" t="s">
        <v>441</v>
      </c>
      <c r="D160" s="101" t="s">
        <v>440</v>
      </c>
      <c r="E160" s="102" t="s">
        <v>442</v>
      </c>
      <c r="F160" s="18">
        <v>17.114564002945102</v>
      </c>
      <c r="G160" s="18">
        <v>9.3184481320797605</v>
      </c>
      <c r="H160" s="18">
        <v>7.7961158708653402</v>
      </c>
      <c r="I160" s="18">
        <v>0</v>
      </c>
      <c r="J160" s="18">
        <v>7.7961158708653402</v>
      </c>
      <c r="K160" s="18">
        <v>7.7961158708653402</v>
      </c>
      <c r="L160" s="18">
        <v>0</v>
      </c>
      <c r="M160" s="18">
        <v>0</v>
      </c>
      <c r="N160" s="18">
        <v>0</v>
      </c>
      <c r="O160" s="26">
        <v>0</v>
      </c>
    </row>
    <row r="161" spans="1:15" s="2" customFormat="1" x14ac:dyDescent="0.25">
      <c r="A161" s="13"/>
      <c r="B161" s="25" t="s">
        <v>443</v>
      </c>
      <c r="C161" s="5" t="s">
        <v>444</v>
      </c>
      <c r="D161" s="101" t="s">
        <v>443</v>
      </c>
      <c r="E161" s="102" t="s">
        <v>445</v>
      </c>
      <c r="F161" s="18">
        <v>1.7314663141479101</v>
      </c>
      <c r="G161" s="18" t="s">
        <v>47</v>
      </c>
      <c r="H161" s="18" t="s">
        <v>47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8">
        <v>0</v>
      </c>
      <c r="O161" s="26">
        <v>0</v>
      </c>
    </row>
    <row r="162" spans="1:15" s="2" customFormat="1" x14ac:dyDescent="0.25">
      <c r="A162" s="13"/>
      <c r="B162" s="25" t="s">
        <v>446</v>
      </c>
      <c r="C162" s="5" t="s">
        <v>447</v>
      </c>
      <c r="D162" s="101" t="s">
        <v>446</v>
      </c>
      <c r="E162" s="102" t="s">
        <v>448</v>
      </c>
      <c r="F162" s="18">
        <v>7.0766137146039999E-3</v>
      </c>
      <c r="G162" s="18">
        <v>7.0766137146039999E-3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6">
        <v>0</v>
      </c>
    </row>
    <row r="163" spans="1:15" s="2" customFormat="1" x14ac:dyDescent="0.25">
      <c r="A163" s="13"/>
      <c r="B163" s="25" t="s">
        <v>449</v>
      </c>
      <c r="C163" s="5" t="s">
        <v>450</v>
      </c>
      <c r="D163" s="101" t="s">
        <v>449</v>
      </c>
      <c r="E163" s="102" t="s">
        <v>451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6">
        <v>0</v>
      </c>
    </row>
    <row r="164" spans="1:15" s="2" customFormat="1" x14ac:dyDescent="0.25">
      <c r="A164" s="13"/>
      <c r="B164" s="25" t="s">
        <v>452</v>
      </c>
      <c r="C164" s="5" t="s">
        <v>453</v>
      </c>
      <c r="D164" s="101" t="s">
        <v>452</v>
      </c>
      <c r="E164" s="102" t="s">
        <v>454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6">
        <v>0</v>
      </c>
    </row>
    <row r="165" spans="1:15" s="2" customFormat="1" x14ac:dyDescent="0.25">
      <c r="A165" s="13"/>
      <c r="B165" s="25" t="s">
        <v>455</v>
      </c>
      <c r="C165" s="5" t="s">
        <v>456</v>
      </c>
      <c r="D165" s="101" t="s">
        <v>455</v>
      </c>
      <c r="E165" s="102" t="s">
        <v>457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6">
        <v>0</v>
      </c>
    </row>
    <row r="166" spans="1:15" s="2" customFormat="1" x14ac:dyDescent="0.25">
      <c r="A166" s="13"/>
      <c r="B166" s="25" t="s">
        <v>458</v>
      </c>
      <c r="C166" s="5" t="s">
        <v>459</v>
      </c>
      <c r="D166" s="101" t="s">
        <v>458</v>
      </c>
      <c r="E166" s="102" t="s">
        <v>460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6">
        <v>0</v>
      </c>
    </row>
    <row r="167" spans="1:15" s="2" customFormat="1" x14ac:dyDescent="0.25">
      <c r="A167" s="13"/>
      <c r="B167" s="25" t="s">
        <v>461</v>
      </c>
      <c r="C167" s="5" t="s">
        <v>462</v>
      </c>
      <c r="D167" s="101" t="s">
        <v>461</v>
      </c>
      <c r="E167" s="102" t="s">
        <v>463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6">
        <v>0</v>
      </c>
    </row>
    <row r="168" spans="1:15" s="2" customFormat="1" x14ac:dyDescent="0.25">
      <c r="A168" s="20"/>
      <c r="B168" s="25" t="s">
        <v>464</v>
      </c>
      <c r="C168" s="5" t="s">
        <v>465</v>
      </c>
      <c r="D168" s="101" t="s">
        <v>464</v>
      </c>
      <c r="E168" s="102" t="s">
        <v>466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6">
        <v>0</v>
      </c>
    </row>
    <row r="169" spans="1:15" s="2" customFormat="1" x14ac:dyDescent="0.25">
      <c r="A169" s="20"/>
      <c r="B169" s="25" t="s">
        <v>467</v>
      </c>
      <c r="C169" s="5" t="s">
        <v>468</v>
      </c>
      <c r="D169" s="101" t="s">
        <v>467</v>
      </c>
      <c r="E169" s="102" t="s">
        <v>469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6">
        <v>0</v>
      </c>
    </row>
    <row r="170" spans="1:15" s="2" customFormat="1" x14ac:dyDescent="0.25">
      <c r="A170" s="20"/>
      <c r="B170" s="25" t="s">
        <v>470</v>
      </c>
      <c r="C170" s="5" t="s">
        <v>471</v>
      </c>
      <c r="D170" s="101" t="s">
        <v>470</v>
      </c>
      <c r="E170" s="102" t="s">
        <v>472</v>
      </c>
      <c r="F170" s="18">
        <v>21.109641406265499</v>
      </c>
      <c r="G170" s="18">
        <v>0</v>
      </c>
      <c r="H170" s="18">
        <v>21.109641406265499</v>
      </c>
      <c r="I170" s="18">
        <v>8.8323049999999999</v>
      </c>
      <c r="J170" s="18">
        <v>12.277336406265499</v>
      </c>
      <c r="K170" s="18">
        <v>21.109641406265499</v>
      </c>
      <c r="L170" s="18">
        <v>0</v>
      </c>
      <c r="M170" s="18">
        <v>8.8323049999999999</v>
      </c>
      <c r="N170" s="18">
        <v>8.8323049999999999</v>
      </c>
      <c r="O170" s="26">
        <v>0</v>
      </c>
    </row>
    <row r="171" spans="1:15" s="2" customFormat="1" x14ac:dyDescent="0.25">
      <c r="A171" s="20"/>
      <c r="B171" s="25" t="s">
        <v>473</v>
      </c>
      <c r="C171" s="5" t="s">
        <v>474</v>
      </c>
      <c r="D171" s="101" t="s">
        <v>473</v>
      </c>
      <c r="E171" s="102" t="s">
        <v>475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6">
        <v>0</v>
      </c>
    </row>
    <row r="172" spans="1:15" s="2" customFormat="1" x14ac:dyDescent="0.25">
      <c r="A172" s="13"/>
      <c r="B172" s="25" t="s">
        <v>476</v>
      </c>
      <c r="C172" s="5" t="s">
        <v>477</v>
      </c>
      <c r="D172" s="101" t="s">
        <v>476</v>
      </c>
      <c r="E172" s="102" t="s">
        <v>478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6">
        <v>0</v>
      </c>
    </row>
    <row r="173" spans="1:15" s="2" customFormat="1" x14ac:dyDescent="0.25">
      <c r="A173" s="13"/>
      <c r="B173" s="25" t="s">
        <v>479</v>
      </c>
      <c r="C173" s="5" t="s">
        <v>480</v>
      </c>
      <c r="D173" s="101" t="s">
        <v>479</v>
      </c>
      <c r="E173" s="102" t="s">
        <v>481</v>
      </c>
      <c r="F173" s="18">
        <v>129.110471451698</v>
      </c>
      <c r="G173" s="18">
        <v>49.157377758239399</v>
      </c>
      <c r="H173" s="18">
        <v>79.953093693458896</v>
      </c>
      <c r="I173" s="18">
        <v>70.244348130735602</v>
      </c>
      <c r="J173" s="18">
        <v>9.7087455627232799</v>
      </c>
      <c r="K173" s="18">
        <v>79.953093693458896</v>
      </c>
      <c r="L173" s="18">
        <v>0</v>
      </c>
      <c r="M173" s="18">
        <v>63.370439685973302</v>
      </c>
      <c r="N173" s="18">
        <v>63.370439685973302</v>
      </c>
      <c r="O173" s="26">
        <v>0</v>
      </c>
    </row>
    <row r="174" spans="1:15" s="2" customFormat="1" x14ac:dyDescent="0.25">
      <c r="A174" s="13"/>
      <c r="B174" s="25" t="s">
        <v>482</v>
      </c>
      <c r="C174" s="5" t="s">
        <v>483</v>
      </c>
      <c r="D174" s="101" t="s">
        <v>482</v>
      </c>
      <c r="E174" s="102" t="s">
        <v>484</v>
      </c>
      <c r="F174" s="18" t="s">
        <v>47</v>
      </c>
      <c r="G174" s="18" t="s">
        <v>47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47</v>
      </c>
      <c r="N174" s="18" t="s">
        <v>47</v>
      </c>
      <c r="O174" s="26" t="s">
        <v>47</v>
      </c>
    </row>
    <row r="175" spans="1:15" s="2" customFormat="1" x14ac:dyDescent="0.25">
      <c r="A175" s="13"/>
      <c r="B175" s="25" t="s">
        <v>485</v>
      </c>
      <c r="C175" s="5" t="s">
        <v>486</v>
      </c>
      <c r="D175" s="101" t="s">
        <v>485</v>
      </c>
      <c r="E175" s="102" t="s">
        <v>487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6">
        <v>0</v>
      </c>
    </row>
    <row r="176" spans="1:15" s="2" customFormat="1" x14ac:dyDescent="0.25">
      <c r="A176" s="13"/>
      <c r="B176" s="25" t="s">
        <v>488</v>
      </c>
      <c r="C176" s="5" t="s">
        <v>489</v>
      </c>
      <c r="D176" s="101" t="s">
        <v>488</v>
      </c>
      <c r="E176" s="102" t="s">
        <v>490</v>
      </c>
      <c r="F176" s="18">
        <v>83.437033449446503</v>
      </c>
      <c r="G176" s="18">
        <v>10.5872833343441</v>
      </c>
      <c r="H176" s="18">
        <v>72.849750115102395</v>
      </c>
      <c r="I176" s="18">
        <v>0.41797499999999999</v>
      </c>
      <c r="J176" s="18">
        <v>72.431775115102397</v>
      </c>
      <c r="K176" s="18">
        <v>72.849750115102395</v>
      </c>
      <c r="L176" s="18">
        <v>0</v>
      </c>
      <c r="M176" s="18">
        <v>0</v>
      </c>
      <c r="N176" s="18">
        <v>0</v>
      </c>
      <c r="O176" s="26">
        <v>0</v>
      </c>
    </row>
    <row r="177" spans="1:247" s="2" customFormat="1" x14ac:dyDescent="0.25">
      <c r="A177" s="13"/>
      <c r="B177" s="25" t="s">
        <v>491</v>
      </c>
      <c r="C177" s="5" t="s">
        <v>492</v>
      </c>
      <c r="D177" s="101" t="s">
        <v>491</v>
      </c>
      <c r="E177" s="102" t="s">
        <v>493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6">
        <v>0</v>
      </c>
    </row>
    <row r="178" spans="1:247" s="2" customFormat="1" x14ac:dyDescent="0.25">
      <c r="A178" s="13"/>
      <c r="B178" s="25" t="s">
        <v>494</v>
      </c>
      <c r="C178" s="5" t="s">
        <v>495</v>
      </c>
      <c r="D178" s="101" t="s">
        <v>494</v>
      </c>
      <c r="E178" s="102" t="s">
        <v>496</v>
      </c>
      <c r="F178" s="18">
        <v>1.60584582424138</v>
      </c>
      <c r="G178" s="18">
        <v>1.60584582424138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6">
        <v>0</v>
      </c>
    </row>
    <row r="179" spans="1:247" s="2" customFormat="1" x14ac:dyDescent="0.25">
      <c r="A179" s="13"/>
      <c r="B179" s="25" t="s">
        <v>497</v>
      </c>
      <c r="C179" s="5" t="s">
        <v>498</v>
      </c>
      <c r="D179" s="101" t="s">
        <v>497</v>
      </c>
      <c r="E179" s="102" t="s">
        <v>499</v>
      </c>
      <c r="F179" s="18">
        <v>9863.73360969852</v>
      </c>
      <c r="G179" s="18">
        <v>8094.8924867412697</v>
      </c>
      <c r="H179" s="18">
        <v>1768.84112295725</v>
      </c>
      <c r="I179" s="18">
        <v>432.14471694739598</v>
      </c>
      <c r="J179" s="18">
        <v>1336.6964060098501</v>
      </c>
      <c r="K179" s="18">
        <v>1916.163648391554</v>
      </c>
      <c r="L179" s="18">
        <v>147.32252543430499</v>
      </c>
      <c r="M179" s="18">
        <v>330.89068928726658</v>
      </c>
      <c r="N179" s="18">
        <v>330.89068928726658</v>
      </c>
      <c r="O179" s="26">
        <v>0</v>
      </c>
    </row>
    <row r="180" spans="1:247" s="2" customFormat="1" ht="12" thickBot="1" x14ac:dyDescent="0.3">
      <c r="A180" s="13"/>
      <c r="B180" s="25" t="s">
        <v>500</v>
      </c>
      <c r="C180" s="5" t="s">
        <v>501</v>
      </c>
      <c r="D180" s="101" t="s">
        <v>500</v>
      </c>
      <c r="E180" s="102" t="s">
        <v>502</v>
      </c>
      <c r="F180" s="18">
        <v>0.67116074078925603</v>
      </c>
      <c r="G180" s="18">
        <v>0.67116074078925603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6">
        <v>0</v>
      </c>
    </row>
    <row r="181" spans="1:247" s="23" customFormat="1" ht="21" x14ac:dyDescent="0.25">
      <c r="A181" s="21"/>
      <c r="B181" s="27" t="s">
        <v>503</v>
      </c>
      <c r="C181" s="5" t="s">
        <v>504</v>
      </c>
      <c r="D181" s="101" t="s">
        <v>503</v>
      </c>
      <c r="E181" s="104" t="s">
        <v>192</v>
      </c>
      <c r="F181" s="18" t="s">
        <v>47</v>
      </c>
      <c r="G181" s="18" t="s">
        <v>47</v>
      </c>
      <c r="H181" s="18" t="s">
        <v>47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 t="s">
        <v>47</v>
      </c>
      <c r="N181" s="18" t="s">
        <v>47</v>
      </c>
      <c r="O181" s="26" t="s">
        <v>47</v>
      </c>
    </row>
    <row r="182" spans="1:247" s="23" customFormat="1" ht="31.7" customHeight="1" x14ac:dyDescent="0.25">
      <c r="A182" s="21"/>
      <c r="B182" s="60" t="s">
        <v>193</v>
      </c>
      <c r="C182" s="69"/>
      <c r="D182" s="60" t="s">
        <v>193</v>
      </c>
      <c r="E182" s="105" t="s">
        <v>194</v>
      </c>
      <c r="F182" s="106">
        <f>SUM(F152:F180)</f>
        <v>67068.864361191576</v>
      </c>
      <c r="G182" s="106">
        <f t="shared" ref="G182:O182" si="12">SUM(G152:G180)</f>
        <v>65619.021287240234</v>
      </c>
      <c r="H182" s="106">
        <f t="shared" si="12"/>
        <v>1448.1116076371484</v>
      </c>
      <c r="I182" s="106">
        <f t="shared" si="12"/>
        <v>513.63934507822864</v>
      </c>
      <c r="J182" s="106">
        <f t="shared" si="12"/>
        <v>934.47226255891587</v>
      </c>
      <c r="K182" s="106">
        <f t="shared" si="12"/>
        <v>2211.1306591921316</v>
      </c>
      <c r="L182" s="106">
        <f t="shared" si="12"/>
        <v>763.01905155498355</v>
      </c>
      <c r="M182" s="106">
        <f t="shared" si="12"/>
        <v>409.45620679537024</v>
      </c>
      <c r="N182" s="106">
        <f t="shared" si="12"/>
        <v>409.45620679537024</v>
      </c>
      <c r="O182" s="107">
        <f t="shared" si="12"/>
        <v>0</v>
      </c>
    </row>
    <row r="183" spans="1:247" s="23" customFormat="1" ht="32.25" thickBot="1" x14ac:dyDescent="0.3">
      <c r="A183" s="21"/>
      <c r="B183" s="61"/>
      <c r="C183" s="70"/>
      <c r="D183" s="108"/>
      <c r="E183" s="109" t="s">
        <v>505</v>
      </c>
      <c r="F183" s="106" t="str">
        <f>IF(COUNTA(F152:F181)&gt;0,IF(F181="c","c",SUM(F181:F182)),"")</f>
        <v>c</v>
      </c>
      <c r="G183" s="106" t="str">
        <f t="shared" ref="G183:O183" si="13">IF(COUNTA(G152:G181)&gt;0,IF(G181="c","c",SUM(G181:G182)),"")</f>
        <v>c</v>
      </c>
      <c r="H183" s="106" t="str">
        <f t="shared" si="13"/>
        <v>c</v>
      </c>
      <c r="I183" s="106" t="str">
        <f t="shared" si="13"/>
        <v>c</v>
      </c>
      <c r="J183" s="106" t="str">
        <f t="shared" si="13"/>
        <v>c</v>
      </c>
      <c r="K183" s="106" t="str">
        <f t="shared" si="13"/>
        <v>c</v>
      </c>
      <c r="L183" s="106" t="str">
        <f t="shared" si="13"/>
        <v>c</v>
      </c>
      <c r="M183" s="106" t="str">
        <f t="shared" si="13"/>
        <v>c</v>
      </c>
      <c r="N183" s="106" t="str">
        <f t="shared" si="13"/>
        <v>c</v>
      </c>
      <c r="O183" s="107" t="str">
        <f t="shared" si="13"/>
        <v>c</v>
      </c>
    </row>
    <row r="184" spans="1:247" s="2" customFormat="1" ht="55.5" customHeight="1" thickBot="1" x14ac:dyDescent="0.3">
      <c r="A184" s="5"/>
      <c r="B184" s="24"/>
      <c r="C184" s="5"/>
      <c r="D184" s="110"/>
      <c r="E184" s="111" t="s">
        <v>196</v>
      </c>
      <c r="F184" s="112" t="str">
        <f t="shared" ref="F184:O184" si="14">IF(F181="c","",IF(AND(IF((COUNTIF(F152:F180,"c"))&gt;0,1,0)=1,F181=""),"Please provide Not Specified (Including Confidential)",""))</f>
        <v/>
      </c>
      <c r="G184" s="112" t="str">
        <f t="shared" si="14"/>
        <v/>
      </c>
      <c r="H184" s="112" t="str">
        <f t="shared" si="14"/>
        <v/>
      </c>
      <c r="I184" s="112" t="str">
        <f t="shared" si="14"/>
        <v/>
      </c>
      <c r="J184" s="112" t="str">
        <f t="shared" si="14"/>
        <v/>
      </c>
      <c r="K184" s="112" t="str">
        <f t="shared" si="14"/>
        <v/>
      </c>
      <c r="L184" s="112" t="str">
        <f t="shared" si="14"/>
        <v/>
      </c>
      <c r="M184" s="112" t="str">
        <f t="shared" si="14"/>
        <v/>
      </c>
      <c r="N184" s="112" t="str">
        <f t="shared" si="14"/>
        <v/>
      </c>
      <c r="O184" s="113" t="str">
        <f t="shared" si="14"/>
        <v/>
      </c>
    </row>
    <row r="185" spans="1:247" s="16" customFormat="1" ht="12" thickBot="1" x14ac:dyDescent="0.3">
      <c r="A185" s="13"/>
      <c r="B185" s="15"/>
      <c r="C185" s="5"/>
      <c r="D185" s="97"/>
      <c r="E185" s="98" t="s">
        <v>506</v>
      </c>
      <c r="F185" s="99"/>
      <c r="G185" s="99"/>
      <c r="H185" s="99"/>
      <c r="I185" s="99"/>
      <c r="J185" s="99"/>
      <c r="K185" s="99"/>
      <c r="L185" s="99"/>
      <c r="M185" s="99"/>
      <c r="N185" s="99"/>
      <c r="O185" s="10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25">
      <c r="A186" s="13"/>
      <c r="B186" s="25" t="s">
        <v>507</v>
      </c>
      <c r="C186" s="5" t="s">
        <v>508</v>
      </c>
      <c r="D186" s="101" t="s">
        <v>507</v>
      </c>
      <c r="E186" s="102" t="s">
        <v>509</v>
      </c>
      <c r="F186" s="18">
        <v>4.42475114462066</v>
      </c>
      <c r="G186" s="18" t="s">
        <v>47</v>
      </c>
      <c r="H186" s="18" t="s">
        <v>47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8">
        <v>0</v>
      </c>
      <c r="O186" s="26">
        <v>0</v>
      </c>
    </row>
    <row r="187" spans="1:247" s="2" customFormat="1" x14ac:dyDescent="0.25">
      <c r="A187" s="13"/>
      <c r="B187" s="25" t="s">
        <v>510</v>
      </c>
      <c r="C187" s="5" t="s">
        <v>511</v>
      </c>
      <c r="D187" s="101" t="s">
        <v>510</v>
      </c>
      <c r="E187" s="102" t="s">
        <v>512</v>
      </c>
      <c r="F187" s="18">
        <v>0.200658856172132</v>
      </c>
      <c r="G187" s="18">
        <v>0.200658856172132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6">
        <v>0</v>
      </c>
    </row>
    <row r="188" spans="1:247" s="2" customFormat="1" x14ac:dyDescent="0.25">
      <c r="A188" s="13"/>
      <c r="B188" s="25" t="s">
        <v>513</v>
      </c>
      <c r="C188" s="5" t="s">
        <v>514</v>
      </c>
      <c r="D188" s="101" t="s">
        <v>513</v>
      </c>
      <c r="E188" s="102" t="s">
        <v>515</v>
      </c>
      <c r="F188" s="18">
        <v>0.59522114039449703</v>
      </c>
      <c r="G188" s="18">
        <v>0.59522114039449703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6">
        <v>0</v>
      </c>
    </row>
    <row r="189" spans="1:247" s="2" customFormat="1" x14ac:dyDescent="0.25">
      <c r="A189" s="13"/>
      <c r="B189" s="25" t="s">
        <v>516</v>
      </c>
      <c r="C189" s="5" t="s">
        <v>517</v>
      </c>
      <c r="D189" s="101" t="s">
        <v>516</v>
      </c>
      <c r="E189" s="102" t="s">
        <v>518</v>
      </c>
      <c r="F189" s="18">
        <v>-0.51827116135336004</v>
      </c>
      <c r="G189" s="18" t="s">
        <v>47</v>
      </c>
      <c r="H189" s="18" t="s">
        <v>47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8">
        <v>0</v>
      </c>
      <c r="O189" s="26">
        <v>0</v>
      </c>
    </row>
    <row r="190" spans="1:247" s="2" customFormat="1" x14ac:dyDescent="0.25">
      <c r="A190" s="13"/>
      <c r="B190" s="25" t="s">
        <v>519</v>
      </c>
      <c r="C190" s="5" t="s">
        <v>520</v>
      </c>
      <c r="D190" s="101" t="s">
        <v>519</v>
      </c>
      <c r="E190" s="102" t="s">
        <v>521</v>
      </c>
      <c r="F190" s="18">
        <v>2.8675967052750102</v>
      </c>
      <c r="G190" s="18">
        <v>2.8675967052750102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6">
        <v>0</v>
      </c>
    </row>
    <row r="191" spans="1:247" s="2" customFormat="1" x14ac:dyDescent="0.25">
      <c r="A191" s="13"/>
      <c r="B191" s="25" t="s">
        <v>522</v>
      </c>
      <c r="C191" s="5" t="s">
        <v>523</v>
      </c>
      <c r="D191" s="101" t="s">
        <v>522</v>
      </c>
      <c r="E191" s="102" t="s">
        <v>524</v>
      </c>
      <c r="F191" s="18">
        <v>1.42172328728955</v>
      </c>
      <c r="G191" s="18">
        <v>1.42172328728955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6">
        <v>0</v>
      </c>
    </row>
    <row r="192" spans="1:247" s="2" customFormat="1" x14ac:dyDescent="0.25">
      <c r="A192" s="13"/>
      <c r="B192" s="25" t="s">
        <v>525</v>
      </c>
      <c r="C192" s="5" t="s">
        <v>526</v>
      </c>
      <c r="D192" s="101" t="s">
        <v>525</v>
      </c>
      <c r="E192" s="102" t="s">
        <v>527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6">
        <v>0</v>
      </c>
    </row>
    <row r="193" spans="1:247" s="2" customFormat="1" x14ac:dyDescent="0.25">
      <c r="A193" s="13"/>
      <c r="B193" s="25" t="s">
        <v>528</v>
      </c>
      <c r="C193" s="5" t="s">
        <v>529</v>
      </c>
      <c r="D193" s="101" t="s">
        <v>528</v>
      </c>
      <c r="E193" s="102" t="s">
        <v>530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6">
        <v>0</v>
      </c>
    </row>
    <row r="194" spans="1:247" s="2" customFormat="1" x14ac:dyDescent="0.25">
      <c r="A194" s="13"/>
      <c r="B194" s="25" t="s">
        <v>531</v>
      </c>
      <c r="C194" s="5" t="s">
        <v>532</v>
      </c>
      <c r="D194" s="101" t="s">
        <v>531</v>
      </c>
      <c r="E194" s="102" t="s">
        <v>533</v>
      </c>
      <c r="F194" s="18">
        <v>5.9830030981436001E-2</v>
      </c>
      <c r="G194" s="18">
        <v>5.9830030981436001E-2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6">
        <v>0</v>
      </c>
    </row>
    <row r="195" spans="1:247" s="2" customFormat="1" x14ac:dyDescent="0.25">
      <c r="A195" s="13"/>
      <c r="B195" s="25" t="s">
        <v>534</v>
      </c>
      <c r="C195" s="5" t="s">
        <v>535</v>
      </c>
      <c r="D195" s="101" t="s">
        <v>534</v>
      </c>
      <c r="E195" s="102" t="s">
        <v>536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6">
        <v>0</v>
      </c>
    </row>
    <row r="196" spans="1:247" s="2" customFormat="1" x14ac:dyDescent="0.25">
      <c r="A196" s="13"/>
      <c r="B196" s="25" t="s">
        <v>537</v>
      </c>
      <c r="C196" s="5" t="s">
        <v>538</v>
      </c>
      <c r="D196" s="101" t="s">
        <v>537</v>
      </c>
      <c r="E196" s="102" t="s">
        <v>539</v>
      </c>
      <c r="F196" s="18">
        <v>2.9658697579265301</v>
      </c>
      <c r="G196" s="18" t="s">
        <v>47</v>
      </c>
      <c r="H196" s="18" t="s">
        <v>47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8">
        <v>0</v>
      </c>
      <c r="O196" s="26">
        <v>0</v>
      </c>
    </row>
    <row r="197" spans="1:247" s="2" customFormat="1" x14ac:dyDescent="0.25">
      <c r="A197" s="13"/>
      <c r="B197" s="25" t="s">
        <v>540</v>
      </c>
      <c r="C197" s="5" t="s">
        <v>541</v>
      </c>
      <c r="D197" s="101" t="s">
        <v>540</v>
      </c>
      <c r="E197" s="102" t="s">
        <v>542</v>
      </c>
      <c r="F197" s="18">
        <v>1.0277938966449999E-3</v>
      </c>
      <c r="G197" s="18">
        <v>1.0277938966449999E-3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6">
        <v>0</v>
      </c>
    </row>
    <row r="198" spans="1:247" s="2" customFormat="1" x14ac:dyDescent="0.25">
      <c r="A198" s="13"/>
      <c r="B198" s="25" t="s">
        <v>543</v>
      </c>
      <c r="C198" s="5" t="s">
        <v>544</v>
      </c>
      <c r="D198" s="101" t="s">
        <v>543</v>
      </c>
      <c r="E198" s="102" t="s">
        <v>545</v>
      </c>
      <c r="F198" s="18">
        <v>-1.1741773724614999</v>
      </c>
      <c r="G198" s="18" t="s">
        <v>47</v>
      </c>
      <c r="H198" s="18" t="s">
        <v>47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8">
        <v>0</v>
      </c>
      <c r="O198" s="26">
        <v>0</v>
      </c>
    </row>
    <row r="199" spans="1:247" s="2" customFormat="1" ht="12" thickBot="1" x14ac:dyDescent="0.3">
      <c r="A199" s="13"/>
      <c r="B199" s="25" t="s">
        <v>546</v>
      </c>
      <c r="C199" s="5" t="s">
        <v>547</v>
      </c>
      <c r="D199" s="101" t="s">
        <v>546</v>
      </c>
      <c r="E199" s="102" t="s">
        <v>548</v>
      </c>
      <c r="F199" s="18" t="s">
        <v>47</v>
      </c>
      <c r="G199" s="18" t="s">
        <v>47</v>
      </c>
      <c r="H199" s="18" t="s">
        <v>47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 t="s">
        <v>47</v>
      </c>
      <c r="N199" s="18" t="s">
        <v>47</v>
      </c>
      <c r="O199" s="26" t="s">
        <v>47</v>
      </c>
    </row>
    <row r="200" spans="1:247" s="23" customFormat="1" ht="21" x14ac:dyDescent="0.25">
      <c r="A200" s="21"/>
      <c r="B200" s="27" t="s">
        <v>549</v>
      </c>
      <c r="C200" s="5" t="s">
        <v>550</v>
      </c>
      <c r="D200" s="101" t="s">
        <v>551</v>
      </c>
      <c r="E200" s="104" t="s">
        <v>192</v>
      </c>
      <c r="F200" s="18" t="s">
        <v>47</v>
      </c>
      <c r="G200" s="18" t="s">
        <v>47</v>
      </c>
      <c r="H200" s="18" t="s">
        <v>47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 t="s">
        <v>47</v>
      </c>
      <c r="N200" s="18" t="s">
        <v>47</v>
      </c>
      <c r="O200" s="26" t="s">
        <v>47</v>
      </c>
    </row>
    <row r="201" spans="1:247" s="23" customFormat="1" ht="31.7" customHeight="1" x14ac:dyDescent="0.25">
      <c r="A201" s="21"/>
      <c r="B201" s="60" t="s">
        <v>193</v>
      </c>
      <c r="C201" s="69"/>
      <c r="D201" s="60" t="s">
        <v>193</v>
      </c>
      <c r="E201" s="105" t="s">
        <v>194</v>
      </c>
      <c r="F201" s="106">
        <f>SUM(F186:F199)</f>
        <v>10.844230182741601</v>
      </c>
      <c r="G201" s="106">
        <f t="shared" ref="G201:O201" si="15">SUM(G186:G199)</f>
        <v>5.1460578140092696</v>
      </c>
      <c r="H201" s="106">
        <f t="shared" si="15"/>
        <v>0</v>
      </c>
      <c r="I201" s="106">
        <f t="shared" si="15"/>
        <v>0</v>
      </c>
      <c r="J201" s="106">
        <f t="shared" si="15"/>
        <v>0</v>
      </c>
      <c r="K201" s="106">
        <f t="shared" si="15"/>
        <v>0</v>
      </c>
      <c r="L201" s="106">
        <f t="shared" si="15"/>
        <v>0</v>
      </c>
      <c r="M201" s="106">
        <f t="shared" si="15"/>
        <v>0</v>
      </c>
      <c r="N201" s="106">
        <f t="shared" si="15"/>
        <v>0</v>
      </c>
      <c r="O201" s="107">
        <f t="shared" si="15"/>
        <v>0</v>
      </c>
    </row>
    <row r="202" spans="1:247" s="23" customFormat="1" ht="32.25" thickBot="1" x14ac:dyDescent="0.3">
      <c r="A202" s="21"/>
      <c r="B202" s="61"/>
      <c r="C202" s="70"/>
      <c r="D202" s="108"/>
      <c r="E202" s="109" t="s">
        <v>552</v>
      </c>
      <c r="F202" s="106" t="str">
        <f>IF(COUNTA(F186:F200)&gt;0,IF(F200="c","c",SUM(F200:F201)),"")</f>
        <v>c</v>
      </c>
      <c r="G202" s="106" t="str">
        <f t="shared" ref="G202:O202" si="16">IF(COUNTA(G186:G200)&gt;0,IF(G200="c","c",SUM(G200:G201)),"")</f>
        <v>c</v>
      </c>
      <c r="H202" s="106" t="str">
        <f t="shared" si="16"/>
        <v>c</v>
      </c>
      <c r="I202" s="106" t="str">
        <f t="shared" si="16"/>
        <v>c</v>
      </c>
      <c r="J202" s="106" t="str">
        <f t="shared" si="16"/>
        <v>c</v>
      </c>
      <c r="K202" s="106" t="str">
        <f t="shared" si="16"/>
        <v>c</v>
      </c>
      <c r="L202" s="106" t="str">
        <f t="shared" si="16"/>
        <v>c</v>
      </c>
      <c r="M202" s="106" t="str">
        <f t="shared" si="16"/>
        <v>c</v>
      </c>
      <c r="N202" s="106" t="str">
        <f t="shared" si="16"/>
        <v>c</v>
      </c>
      <c r="O202" s="107" t="str">
        <f t="shared" si="16"/>
        <v>c</v>
      </c>
    </row>
    <row r="203" spans="1:247" s="2" customFormat="1" ht="55.5" customHeight="1" thickBot="1" x14ac:dyDescent="0.3">
      <c r="A203" s="5"/>
      <c r="B203" s="24"/>
      <c r="C203" s="5"/>
      <c r="D203" s="110"/>
      <c r="E203" s="111" t="s">
        <v>196</v>
      </c>
      <c r="F203" s="112" t="str">
        <f t="shared" ref="F203:O203" si="17">IF(F200="c","",IF(AND(IF((COUNTIF(F186:F199,"c"))&gt;0,1,0)=1,F200=""),"Please provide Not Specified (Including Confidential)",""))</f>
        <v/>
      </c>
      <c r="G203" s="112" t="str">
        <f t="shared" si="17"/>
        <v/>
      </c>
      <c r="H203" s="112" t="str">
        <f t="shared" si="17"/>
        <v/>
      </c>
      <c r="I203" s="112" t="str">
        <f t="shared" si="17"/>
        <v/>
      </c>
      <c r="J203" s="112" t="str">
        <f t="shared" si="17"/>
        <v/>
      </c>
      <c r="K203" s="112" t="str">
        <f t="shared" si="17"/>
        <v/>
      </c>
      <c r="L203" s="112" t="str">
        <f t="shared" si="17"/>
        <v/>
      </c>
      <c r="M203" s="112" t="str">
        <f t="shared" si="17"/>
        <v/>
      </c>
      <c r="N203" s="112" t="str">
        <f t="shared" si="17"/>
        <v/>
      </c>
      <c r="O203" s="113" t="str">
        <f t="shared" si="17"/>
        <v/>
      </c>
    </row>
    <row r="204" spans="1:247" s="16" customFormat="1" ht="12" thickBot="1" x14ac:dyDescent="0.3">
      <c r="A204" s="13"/>
      <c r="B204" s="15"/>
      <c r="C204" s="5"/>
      <c r="D204" s="97"/>
      <c r="E204" s="98" t="s">
        <v>553</v>
      </c>
      <c r="F204" s="99"/>
      <c r="G204" s="99"/>
      <c r="H204" s="99"/>
      <c r="I204" s="99"/>
      <c r="J204" s="99"/>
      <c r="K204" s="99"/>
      <c r="L204" s="99"/>
      <c r="M204" s="99"/>
      <c r="N204" s="99"/>
      <c r="O204" s="10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25">
      <c r="A205" s="13"/>
      <c r="B205" s="25" t="s">
        <v>554</v>
      </c>
      <c r="C205" s="5" t="s">
        <v>555</v>
      </c>
      <c r="D205" s="101" t="s">
        <v>554</v>
      </c>
      <c r="E205" s="102" t="s">
        <v>556</v>
      </c>
      <c r="F205" s="18">
        <v>0.47682185869473798</v>
      </c>
      <c r="G205" s="18">
        <v>0.47682185869473798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6">
        <v>0</v>
      </c>
    </row>
    <row r="206" spans="1:247" s="2" customFormat="1" x14ac:dyDescent="0.25">
      <c r="A206" s="13"/>
      <c r="B206" s="25" t="s">
        <v>557</v>
      </c>
      <c r="C206" s="5" t="s">
        <v>558</v>
      </c>
      <c r="D206" s="101" t="s">
        <v>557</v>
      </c>
      <c r="E206" s="102" t="s">
        <v>559</v>
      </c>
      <c r="F206" s="18" t="s">
        <v>47</v>
      </c>
      <c r="G206" s="18" t="s">
        <v>47</v>
      </c>
      <c r="H206" s="18" t="s">
        <v>47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 t="s">
        <v>47</v>
      </c>
      <c r="N206" s="18" t="s">
        <v>47</v>
      </c>
      <c r="O206" s="26" t="s">
        <v>47</v>
      </c>
    </row>
    <row r="207" spans="1:247" s="2" customFormat="1" x14ac:dyDescent="0.25">
      <c r="A207" s="13"/>
      <c r="B207" s="25" t="s">
        <v>560</v>
      </c>
      <c r="C207" s="5" t="s">
        <v>561</v>
      </c>
      <c r="D207" s="101" t="s">
        <v>560</v>
      </c>
      <c r="E207" s="102" t="s">
        <v>562</v>
      </c>
      <c r="F207" s="18" t="s">
        <v>47</v>
      </c>
      <c r="G207" s="18" t="s">
        <v>47</v>
      </c>
      <c r="H207" s="18" t="s">
        <v>47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 t="s">
        <v>47</v>
      </c>
      <c r="N207" s="18" t="s">
        <v>47</v>
      </c>
      <c r="O207" s="26" t="s">
        <v>47</v>
      </c>
    </row>
    <row r="208" spans="1:247" s="2" customFormat="1" x14ac:dyDescent="0.25">
      <c r="A208" s="13"/>
      <c r="B208" s="25" t="s">
        <v>563</v>
      </c>
      <c r="C208" s="5" t="s">
        <v>564</v>
      </c>
      <c r="D208" s="101" t="s">
        <v>563</v>
      </c>
      <c r="E208" s="102" t="s">
        <v>565</v>
      </c>
      <c r="F208" s="18">
        <v>1.02366538459019</v>
      </c>
      <c r="G208" s="18" t="s">
        <v>47</v>
      </c>
      <c r="H208" s="18" t="s">
        <v>47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8">
        <v>0</v>
      </c>
      <c r="O208" s="26">
        <v>0</v>
      </c>
    </row>
    <row r="209" spans="1:247" s="2" customFormat="1" x14ac:dyDescent="0.25">
      <c r="A209" s="13"/>
      <c r="B209" s="25" t="s">
        <v>566</v>
      </c>
      <c r="C209" s="5" t="s">
        <v>567</v>
      </c>
      <c r="D209" s="101" t="s">
        <v>566</v>
      </c>
      <c r="E209" s="102" t="s">
        <v>568</v>
      </c>
      <c r="F209" s="18">
        <v>5.2474377460860998E-2</v>
      </c>
      <c r="G209" s="18">
        <v>5.2474377460860998E-2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6">
        <v>0</v>
      </c>
    </row>
    <row r="210" spans="1:247" s="2" customFormat="1" x14ac:dyDescent="0.25">
      <c r="A210" s="13"/>
      <c r="B210" s="25" t="s">
        <v>569</v>
      </c>
      <c r="C210" s="5" t="s">
        <v>570</v>
      </c>
      <c r="D210" s="101" t="s">
        <v>569</v>
      </c>
      <c r="E210" s="102" t="s">
        <v>571</v>
      </c>
      <c r="F210" s="18">
        <v>1.41711589681321</v>
      </c>
      <c r="G210" s="18">
        <v>1.41711589681321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26">
        <v>0</v>
      </c>
    </row>
    <row r="211" spans="1:247" s="2" customFormat="1" x14ac:dyDescent="0.25">
      <c r="A211" s="13"/>
      <c r="B211" s="25" t="s">
        <v>572</v>
      </c>
      <c r="C211" s="5" t="s">
        <v>573</v>
      </c>
      <c r="D211" s="101" t="s">
        <v>572</v>
      </c>
      <c r="E211" s="102" t="s">
        <v>574</v>
      </c>
      <c r="F211" s="18">
        <v>106.952353392606</v>
      </c>
      <c r="G211" s="18" t="s">
        <v>47</v>
      </c>
      <c r="H211" s="18" t="s">
        <v>47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8">
        <v>0</v>
      </c>
      <c r="O211" s="26">
        <v>0</v>
      </c>
    </row>
    <row r="212" spans="1:247" s="2" customFormat="1" ht="12" thickBot="1" x14ac:dyDescent="0.3">
      <c r="A212" s="13"/>
      <c r="B212" s="25" t="s">
        <v>575</v>
      </c>
      <c r="C212" s="5" t="s">
        <v>576</v>
      </c>
      <c r="D212" s="101" t="s">
        <v>575</v>
      </c>
      <c r="E212" s="102" t="s">
        <v>577</v>
      </c>
      <c r="F212" s="18">
        <v>266.09800514047998</v>
      </c>
      <c r="G212" s="18">
        <v>129.63879319772499</v>
      </c>
      <c r="H212" s="18">
        <v>136.45921194275601</v>
      </c>
      <c r="I212" s="18">
        <v>9.5219001276731596</v>
      </c>
      <c r="J212" s="18">
        <v>126.937311815082</v>
      </c>
      <c r="K212" s="18">
        <v>136.45921194275601</v>
      </c>
      <c r="L212" s="18">
        <v>0</v>
      </c>
      <c r="M212" s="18">
        <v>0</v>
      </c>
      <c r="N212" s="18">
        <v>0</v>
      </c>
      <c r="O212" s="26">
        <v>0</v>
      </c>
    </row>
    <row r="213" spans="1:247" s="23" customFormat="1" ht="21" x14ac:dyDescent="0.25">
      <c r="A213" s="21"/>
      <c r="B213" s="27" t="s">
        <v>578</v>
      </c>
      <c r="C213" s="5" t="s">
        <v>579</v>
      </c>
      <c r="D213" s="101" t="s">
        <v>580</v>
      </c>
      <c r="E213" s="104" t="s">
        <v>192</v>
      </c>
      <c r="F213" s="18">
        <v>126.9919607320342</v>
      </c>
      <c r="G213" s="18">
        <v>218.72466716121619</v>
      </c>
      <c r="H213" s="18">
        <v>16.243312348014079</v>
      </c>
      <c r="I213" s="18">
        <v>6.9637369644000004E-5</v>
      </c>
      <c r="J213" s="18">
        <v>16.243242710644427</v>
      </c>
      <c r="K213" s="18">
        <v>16.243312348014079</v>
      </c>
      <c r="L213" s="18">
        <v>0</v>
      </c>
      <c r="M213" s="18">
        <v>0</v>
      </c>
      <c r="N213" s="18">
        <v>0</v>
      </c>
      <c r="O213" s="26">
        <v>0</v>
      </c>
    </row>
    <row r="214" spans="1:247" s="23" customFormat="1" ht="31.7" customHeight="1" x14ac:dyDescent="0.25">
      <c r="A214" s="21"/>
      <c r="B214" s="60" t="s">
        <v>193</v>
      </c>
      <c r="C214" s="69"/>
      <c r="D214" s="60" t="s">
        <v>193</v>
      </c>
      <c r="E214" s="105" t="s">
        <v>194</v>
      </c>
      <c r="F214" s="106">
        <f>SUM(F205:F212)</f>
        <v>376.020436050645</v>
      </c>
      <c r="G214" s="106">
        <f t="shared" ref="G214:O214" si="18">SUM(G205:G212)</f>
        <v>131.58520533069381</v>
      </c>
      <c r="H214" s="106">
        <f t="shared" si="18"/>
        <v>136.45921194275601</v>
      </c>
      <c r="I214" s="106">
        <f t="shared" si="18"/>
        <v>9.5219001276731596</v>
      </c>
      <c r="J214" s="106">
        <f t="shared" si="18"/>
        <v>126.937311815082</v>
      </c>
      <c r="K214" s="106">
        <f t="shared" si="18"/>
        <v>136.45921194275601</v>
      </c>
      <c r="L214" s="106">
        <f t="shared" si="18"/>
        <v>0</v>
      </c>
      <c r="M214" s="106">
        <f t="shared" si="18"/>
        <v>0</v>
      </c>
      <c r="N214" s="106">
        <f t="shared" si="18"/>
        <v>0</v>
      </c>
      <c r="O214" s="107">
        <f t="shared" si="18"/>
        <v>0</v>
      </c>
    </row>
    <row r="215" spans="1:247" s="23" customFormat="1" ht="32.25" thickBot="1" x14ac:dyDescent="0.3">
      <c r="A215" s="21"/>
      <c r="B215" s="61"/>
      <c r="C215" s="70"/>
      <c r="D215" s="108"/>
      <c r="E215" s="109" t="s">
        <v>581</v>
      </c>
      <c r="F215" s="106">
        <f>IF(COUNTA(F205:F213)&gt;0,IF(F213="c","c",SUM(F213:F214)),"")</f>
        <v>503.01239678267922</v>
      </c>
      <c r="G215" s="106">
        <f t="shared" ref="G215:O215" si="19">IF(COUNTA(G205:G213)&gt;0,IF(G213="c","c",SUM(G213:G214)),"")</f>
        <v>350.30987249191003</v>
      </c>
      <c r="H215" s="106">
        <f t="shared" si="19"/>
        <v>152.7025242907701</v>
      </c>
      <c r="I215" s="106">
        <f t="shared" si="19"/>
        <v>9.5219697650428028</v>
      </c>
      <c r="J215" s="106">
        <f t="shared" si="19"/>
        <v>143.18055452572642</v>
      </c>
      <c r="K215" s="106">
        <f t="shared" si="19"/>
        <v>152.7025242907701</v>
      </c>
      <c r="L215" s="106">
        <f t="shared" si="19"/>
        <v>0</v>
      </c>
      <c r="M215" s="106">
        <f t="shared" si="19"/>
        <v>0</v>
      </c>
      <c r="N215" s="106">
        <f t="shared" si="19"/>
        <v>0</v>
      </c>
      <c r="O215" s="107">
        <f t="shared" si="19"/>
        <v>0</v>
      </c>
    </row>
    <row r="216" spans="1:247" s="2" customFormat="1" ht="55.5" customHeight="1" thickBot="1" x14ac:dyDescent="0.3">
      <c r="A216" s="5"/>
      <c r="B216" s="24"/>
      <c r="C216" s="5"/>
      <c r="D216" s="110"/>
      <c r="E216" s="111" t="s">
        <v>196</v>
      </c>
      <c r="F216" s="112" t="str">
        <f t="shared" ref="F216:O216" si="20">IF(F213="c","",IF(AND(IF((COUNTIF(F205:F212,"c"))&gt;0,1,0)=1,F213=""),"Please provide Not Specified (Including Confidential)",""))</f>
        <v/>
      </c>
      <c r="G216" s="112" t="str">
        <f t="shared" si="20"/>
        <v/>
      </c>
      <c r="H216" s="112" t="str">
        <f t="shared" si="20"/>
        <v/>
      </c>
      <c r="I216" s="112" t="str">
        <f t="shared" si="20"/>
        <v/>
      </c>
      <c r="J216" s="112" t="str">
        <f t="shared" si="20"/>
        <v/>
      </c>
      <c r="K216" s="112" t="str">
        <f t="shared" si="20"/>
        <v/>
      </c>
      <c r="L216" s="112" t="str">
        <f t="shared" si="20"/>
        <v/>
      </c>
      <c r="M216" s="112" t="str">
        <f t="shared" si="20"/>
        <v/>
      </c>
      <c r="N216" s="112" t="str">
        <f t="shared" si="20"/>
        <v/>
      </c>
      <c r="O216" s="113" t="str">
        <f t="shared" si="20"/>
        <v/>
      </c>
    </row>
    <row r="217" spans="1:247" s="16" customFormat="1" ht="12" thickBot="1" x14ac:dyDescent="0.3">
      <c r="A217" s="13"/>
      <c r="B217" s="15"/>
      <c r="C217" s="5"/>
      <c r="D217" s="97"/>
      <c r="E217" s="98" t="s">
        <v>582</v>
      </c>
      <c r="F217" s="99"/>
      <c r="G217" s="99"/>
      <c r="H217" s="99"/>
      <c r="I217" s="99"/>
      <c r="J217" s="99"/>
      <c r="K217" s="99"/>
      <c r="L217" s="99"/>
      <c r="M217" s="99"/>
      <c r="N217" s="99"/>
      <c r="O217" s="10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25">
      <c r="A218" s="13"/>
      <c r="B218" s="25" t="s">
        <v>583</v>
      </c>
      <c r="C218" s="5" t="s">
        <v>584</v>
      </c>
      <c r="D218" s="101" t="s">
        <v>583</v>
      </c>
      <c r="E218" s="102" t="s">
        <v>585</v>
      </c>
      <c r="F218" s="18">
        <v>668.79576941646701</v>
      </c>
      <c r="G218" s="18">
        <v>608.97548703951998</v>
      </c>
      <c r="H218" s="18">
        <v>59.820282376946999</v>
      </c>
      <c r="I218" s="18">
        <v>0.51018920073194196</v>
      </c>
      <c r="J218" s="18">
        <v>59.310093176215098</v>
      </c>
      <c r="K218" s="18">
        <v>59.820282376946999</v>
      </c>
      <c r="L218" s="18">
        <v>0</v>
      </c>
      <c r="M218" s="18">
        <v>0</v>
      </c>
      <c r="N218" s="18">
        <v>0</v>
      </c>
      <c r="O218" s="26">
        <v>0</v>
      </c>
    </row>
    <row r="219" spans="1:247" s="2" customFormat="1" x14ac:dyDescent="0.25">
      <c r="A219" s="13"/>
      <c r="B219" s="25" t="s">
        <v>586</v>
      </c>
      <c r="C219" s="5" t="s">
        <v>587</v>
      </c>
      <c r="D219" s="101" t="s">
        <v>586</v>
      </c>
      <c r="E219" s="102" t="s">
        <v>588</v>
      </c>
      <c r="F219" s="18">
        <v>663.89644326805899</v>
      </c>
      <c r="G219" s="18">
        <v>570.37201142045899</v>
      </c>
      <c r="H219" s="18">
        <v>93.524431847600198</v>
      </c>
      <c r="I219" s="18">
        <v>0</v>
      </c>
      <c r="J219" s="18">
        <v>93.524431847600198</v>
      </c>
      <c r="K219" s="18">
        <v>93.524431847600198</v>
      </c>
      <c r="L219" s="18">
        <v>0</v>
      </c>
      <c r="M219" s="18">
        <v>0</v>
      </c>
      <c r="N219" s="18">
        <v>0</v>
      </c>
      <c r="O219" s="26">
        <v>0</v>
      </c>
    </row>
    <row r="220" spans="1:247" s="2" customFormat="1" x14ac:dyDescent="0.25">
      <c r="A220" s="13"/>
      <c r="B220" s="25" t="s">
        <v>589</v>
      </c>
      <c r="C220" s="5" t="s">
        <v>590</v>
      </c>
      <c r="D220" s="101" t="s">
        <v>589</v>
      </c>
      <c r="E220" s="102" t="s">
        <v>591</v>
      </c>
      <c r="F220" s="18">
        <v>129.410122667081</v>
      </c>
      <c r="G220" s="18">
        <v>128.62024066580301</v>
      </c>
      <c r="H220" s="18">
        <v>0.78988200127777297</v>
      </c>
      <c r="I220" s="18">
        <v>0</v>
      </c>
      <c r="J220" s="18">
        <v>0.78988200127777297</v>
      </c>
      <c r="K220" s="18">
        <v>0.78988200127777297</v>
      </c>
      <c r="L220" s="18">
        <v>0</v>
      </c>
      <c r="M220" s="18">
        <v>0</v>
      </c>
      <c r="N220" s="18">
        <v>0</v>
      </c>
      <c r="O220" s="26">
        <v>0</v>
      </c>
    </row>
    <row r="221" spans="1:247" s="2" customFormat="1" x14ac:dyDescent="0.25">
      <c r="A221" s="13"/>
      <c r="B221" s="25" t="s">
        <v>592</v>
      </c>
      <c r="C221" s="5" t="s">
        <v>593</v>
      </c>
      <c r="D221" s="101" t="s">
        <v>592</v>
      </c>
      <c r="E221" s="102" t="s">
        <v>594</v>
      </c>
      <c r="F221" s="18">
        <v>449.04178541332601</v>
      </c>
      <c r="G221" s="18">
        <v>309.78579710128201</v>
      </c>
      <c r="H221" s="18">
        <v>139.255988312044</v>
      </c>
      <c r="I221" s="18">
        <v>30.076679796250701</v>
      </c>
      <c r="J221" s="18">
        <v>109.17930851579401</v>
      </c>
      <c r="K221" s="18">
        <v>139.255988312044</v>
      </c>
      <c r="L221" s="18">
        <v>0</v>
      </c>
      <c r="M221" s="18">
        <v>0</v>
      </c>
      <c r="N221" s="18">
        <v>0</v>
      </c>
      <c r="O221" s="26">
        <v>0</v>
      </c>
    </row>
    <row r="222" spans="1:247" s="2" customFormat="1" x14ac:dyDescent="0.25">
      <c r="A222" s="13"/>
      <c r="B222" s="25" t="s">
        <v>595</v>
      </c>
      <c r="C222" s="5" t="s">
        <v>596</v>
      </c>
      <c r="D222" s="101" t="s">
        <v>595</v>
      </c>
      <c r="E222" s="102" t="s">
        <v>597</v>
      </c>
      <c r="F222" s="18">
        <v>11.885219546863899</v>
      </c>
      <c r="G222" s="18">
        <v>9.5736187124813394</v>
      </c>
      <c r="H222" s="18">
        <v>2.3116008343825198</v>
      </c>
      <c r="I222" s="18">
        <v>0</v>
      </c>
      <c r="J222" s="18">
        <v>2.3116008343825198</v>
      </c>
      <c r="K222" s="18">
        <v>2.3116008343825198</v>
      </c>
      <c r="L222" s="18">
        <v>0</v>
      </c>
      <c r="M222" s="18">
        <v>0</v>
      </c>
      <c r="N222" s="18">
        <v>0</v>
      </c>
      <c r="O222" s="26">
        <v>0</v>
      </c>
    </row>
    <row r="223" spans="1:247" s="2" customFormat="1" x14ac:dyDescent="0.25">
      <c r="A223" s="13"/>
      <c r="B223" s="25" t="s">
        <v>598</v>
      </c>
      <c r="C223" s="5" t="s">
        <v>599</v>
      </c>
      <c r="D223" s="101" t="s">
        <v>598</v>
      </c>
      <c r="E223" s="102" t="s">
        <v>600</v>
      </c>
      <c r="F223" s="18">
        <v>52.177354577525598</v>
      </c>
      <c r="G223" s="18">
        <v>48.7367206600101</v>
      </c>
      <c r="H223" s="18">
        <v>3.4406339175155698</v>
      </c>
      <c r="I223" s="18">
        <v>0</v>
      </c>
      <c r="J223" s="18">
        <v>3.4406339175155698</v>
      </c>
      <c r="K223" s="18">
        <v>3.4406339175155698</v>
      </c>
      <c r="L223" s="18">
        <v>0</v>
      </c>
      <c r="M223" s="18">
        <v>0</v>
      </c>
      <c r="N223" s="18">
        <v>0</v>
      </c>
      <c r="O223" s="26">
        <v>0</v>
      </c>
    </row>
    <row r="224" spans="1:247" s="2" customFormat="1" x14ac:dyDescent="0.25">
      <c r="A224" s="13"/>
      <c r="B224" s="25" t="s">
        <v>601</v>
      </c>
      <c r="C224" s="5" t="s">
        <v>602</v>
      </c>
      <c r="D224" s="101" t="s">
        <v>601</v>
      </c>
      <c r="E224" s="102" t="s">
        <v>603</v>
      </c>
      <c r="F224" s="18" t="s">
        <v>47</v>
      </c>
      <c r="G224" s="18" t="s">
        <v>47</v>
      </c>
      <c r="H224" s="18" t="s">
        <v>47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 t="s">
        <v>47</v>
      </c>
      <c r="N224" s="18" t="s">
        <v>47</v>
      </c>
      <c r="O224" s="26" t="s">
        <v>47</v>
      </c>
    </row>
    <row r="225" spans="1:247" s="2" customFormat="1" x14ac:dyDescent="0.25">
      <c r="A225" s="13"/>
      <c r="B225" s="25" t="s">
        <v>604</v>
      </c>
      <c r="C225" s="5" t="s">
        <v>605</v>
      </c>
      <c r="D225" s="101" t="s">
        <v>604</v>
      </c>
      <c r="E225" s="102" t="s">
        <v>606</v>
      </c>
      <c r="F225" s="18">
        <v>2.0047141782828999</v>
      </c>
      <c r="G225" s="18">
        <v>2.0047141782828999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6">
        <v>0</v>
      </c>
    </row>
    <row r="226" spans="1:247" s="2" customFormat="1" ht="12" thickBot="1" x14ac:dyDescent="0.3">
      <c r="A226" s="13"/>
      <c r="B226" s="25" t="s">
        <v>607</v>
      </c>
      <c r="C226" s="5" t="s">
        <v>608</v>
      </c>
      <c r="D226" s="101" t="s">
        <v>607</v>
      </c>
      <c r="E226" s="102" t="s">
        <v>609</v>
      </c>
      <c r="F226" s="18">
        <v>0.64893093438794303</v>
      </c>
      <c r="G226" s="18">
        <v>0.64893093438794303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6">
        <v>0</v>
      </c>
    </row>
    <row r="227" spans="1:247" s="23" customFormat="1" ht="21" x14ac:dyDescent="0.25">
      <c r="A227" s="21"/>
      <c r="B227" s="29" t="s">
        <v>610</v>
      </c>
      <c r="C227" s="5" t="s">
        <v>611</v>
      </c>
      <c r="D227" s="101" t="s">
        <v>612</v>
      </c>
      <c r="E227" s="104" t="s">
        <v>192</v>
      </c>
      <c r="F227" s="18" t="s">
        <v>47</v>
      </c>
      <c r="G227" s="18" t="s">
        <v>47</v>
      </c>
      <c r="H227" s="18" t="s">
        <v>47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 t="s">
        <v>47</v>
      </c>
      <c r="N227" s="18" t="s">
        <v>47</v>
      </c>
      <c r="O227" s="26" t="s">
        <v>47</v>
      </c>
    </row>
    <row r="228" spans="1:247" s="23" customFormat="1" ht="31.7" customHeight="1" x14ac:dyDescent="0.25">
      <c r="A228" s="21"/>
      <c r="B228" s="60" t="s">
        <v>193</v>
      </c>
      <c r="C228" s="69"/>
      <c r="D228" s="60" t="s">
        <v>193</v>
      </c>
      <c r="E228" s="105" t="s">
        <v>194</v>
      </c>
      <c r="F228" s="106">
        <f>SUM(F218:F226)</f>
        <v>1977.8603400019936</v>
      </c>
      <c r="G228" s="106">
        <f t="shared" ref="G228:O228" si="21">SUM(G218:G226)</f>
        <v>1678.7175207122264</v>
      </c>
      <c r="H228" s="106">
        <f t="shared" si="21"/>
        <v>299.14281928976709</v>
      </c>
      <c r="I228" s="106">
        <f t="shared" si="21"/>
        <v>30.586868996982645</v>
      </c>
      <c r="J228" s="106">
        <f t="shared" si="21"/>
        <v>268.55595029278521</v>
      </c>
      <c r="K228" s="106">
        <f t="shared" si="21"/>
        <v>299.14281928976709</v>
      </c>
      <c r="L228" s="106">
        <f t="shared" si="21"/>
        <v>0</v>
      </c>
      <c r="M228" s="106">
        <f t="shared" si="21"/>
        <v>0</v>
      </c>
      <c r="N228" s="106">
        <f t="shared" si="21"/>
        <v>0</v>
      </c>
      <c r="O228" s="107">
        <f t="shared" si="21"/>
        <v>0</v>
      </c>
    </row>
    <row r="229" spans="1:247" s="23" customFormat="1" ht="32.25" thickBot="1" x14ac:dyDescent="0.3">
      <c r="A229" s="21"/>
      <c r="B229" s="61"/>
      <c r="C229" s="70"/>
      <c r="D229" s="108"/>
      <c r="E229" s="109" t="s">
        <v>613</v>
      </c>
      <c r="F229" s="106" t="str">
        <f>IF(COUNTA(F218:F227)&gt;0,IF(F227="c","c",SUM(F227:F228)),"")</f>
        <v>c</v>
      </c>
      <c r="G229" s="106" t="str">
        <f t="shared" ref="G229:O229" si="22">IF(COUNTA(G218:G227)&gt;0,IF(G227="c","c",SUM(G227:G228)),"")</f>
        <v>c</v>
      </c>
      <c r="H229" s="106" t="str">
        <f t="shared" si="22"/>
        <v>c</v>
      </c>
      <c r="I229" s="106" t="str">
        <f t="shared" si="22"/>
        <v>c</v>
      </c>
      <c r="J229" s="106" t="str">
        <f t="shared" si="22"/>
        <v>c</v>
      </c>
      <c r="K229" s="106" t="str">
        <f t="shared" si="22"/>
        <v>c</v>
      </c>
      <c r="L229" s="106" t="str">
        <f t="shared" si="22"/>
        <v>c</v>
      </c>
      <c r="M229" s="106" t="str">
        <f t="shared" si="22"/>
        <v>c</v>
      </c>
      <c r="N229" s="106" t="str">
        <f t="shared" si="22"/>
        <v>c</v>
      </c>
      <c r="O229" s="107" t="str">
        <f t="shared" si="22"/>
        <v>c</v>
      </c>
    </row>
    <row r="230" spans="1:247" s="2" customFormat="1" ht="55.5" customHeight="1" thickBot="1" x14ac:dyDescent="0.3">
      <c r="A230" s="5"/>
      <c r="B230" s="24"/>
      <c r="C230" s="5"/>
      <c r="D230" s="110"/>
      <c r="E230" s="111" t="s">
        <v>196</v>
      </c>
      <c r="F230" s="112" t="str">
        <f t="shared" ref="F230:O230" si="23">IF(F227="c","",IF(AND(IF((COUNTIF(F218:F226,"c"))&gt;0,1,0)=1,F227=""),"Please provide Not Specified (Including Confidential)",""))</f>
        <v/>
      </c>
      <c r="G230" s="112" t="str">
        <f t="shared" si="23"/>
        <v/>
      </c>
      <c r="H230" s="112" t="str">
        <f t="shared" si="23"/>
        <v/>
      </c>
      <c r="I230" s="112" t="str">
        <f t="shared" si="23"/>
        <v/>
      </c>
      <c r="J230" s="112" t="str">
        <f t="shared" si="23"/>
        <v/>
      </c>
      <c r="K230" s="112" t="str">
        <f t="shared" si="23"/>
        <v/>
      </c>
      <c r="L230" s="112" t="str">
        <f t="shared" si="23"/>
        <v/>
      </c>
      <c r="M230" s="112" t="str">
        <f t="shared" si="23"/>
        <v/>
      </c>
      <c r="N230" s="112" t="str">
        <f t="shared" si="23"/>
        <v/>
      </c>
      <c r="O230" s="113" t="str">
        <f t="shared" si="23"/>
        <v/>
      </c>
    </row>
    <row r="231" spans="1:247" s="16" customFormat="1" ht="12" thickBot="1" x14ac:dyDescent="0.3">
      <c r="A231" s="13"/>
      <c r="B231" s="15"/>
      <c r="C231" s="5"/>
      <c r="D231" s="97"/>
      <c r="E231" s="98" t="s">
        <v>614</v>
      </c>
      <c r="F231" s="99"/>
      <c r="G231" s="99"/>
      <c r="H231" s="99"/>
      <c r="I231" s="99"/>
      <c r="J231" s="99"/>
      <c r="K231" s="99"/>
      <c r="L231" s="99"/>
      <c r="M231" s="99"/>
      <c r="N231" s="99"/>
      <c r="O231" s="10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25">
      <c r="A232" s="13"/>
      <c r="B232" s="25" t="s">
        <v>615</v>
      </c>
      <c r="C232" s="5" t="s">
        <v>616</v>
      </c>
      <c r="D232" s="101" t="s">
        <v>615</v>
      </c>
      <c r="E232" s="102" t="s">
        <v>617</v>
      </c>
      <c r="F232" s="18">
        <v>35.465551928656303</v>
      </c>
      <c r="G232" s="18">
        <v>35.465551928656303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6">
        <v>0</v>
      </c>
    </row>
    <row r="233" spans="1:247" s="2" customFormat="1" x14ac:dyDescent="0.25">
      <c r="A233" s="13"/>
      <c r="B233" s="25" t="s">
        <v>618</v>
      </c>
      <c r="C233" s="5" t="s">
        <v>619</v>
      </c>
      <c r="D233" s="101" t="s">
        <v>618</v>
      </c>
      <c r="E233" s="102" t="s">
        <v>620</v>
      </c>
      <c r="F233" s="18">
        <v>2.0816038262986898</v>
      </c>
      <c r="G233" s="18">
        <v>2.0816038262986898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6">
        <v>0</v>
      </c>
    </row>
    <row r="234" spans="1:247" s="2" customFormat="1" x14ac:dyDescent="0.25">
      <c r="A234" s="13"/>
      <c r="B234" s="25" t="s">
        <v>621</v>
      </c>
      <c r="C234" s="5" t="s">
        <v>622</v>
      </c>
      <c r="D234" s="101" t="s">
        <v>621</v>
      </c>
      <c r="E234" s="102" t="s">
        <v>623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6">
        <v>0</v>
      </c>
    </row>
    <row r="235" spans="1:247" s="2" customFormat="1" x14ac:dyDescent="0.25">
      <c r="A235" s="13"/>
      <c r="B235" s="25" t="s">
        <v>624</v>
      </c>
      <c r="C235" s="5" t="s">
        <v>625</v>
      </c>
      <c r="D235" s="101" t="s">
        <v>624</v>
      </c>
      <c r="E235" s="102" t="s">
        <v>626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6">
        <v>0</v>
      </c>
    </row>
    <row r="236" spans="1:247" s="2" customFormat="1" x14ac:dyDescent="0.25">
      <c r="A236" s="13"/>
      <c r="B236" s="25" t="s">
        <v>627</v>
      </c>
      <c r="C236" s="5" t="s">
        <v>628</v>
      </c>
      <c r="D236" s="101" t="s">
        <v>627</v>
      </c>
      <c r="E236" s="102" t="s">
        <v>629</v>
      </c>
      <c r="F236" s="18">
        <v>7.3024490366399998E-4</v>
      </c>
      <c r="G236" s="18">
        <v>7.3024490366399998E-4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26">
        <v>0</v>
      </c>
    </row>
    <row r="237" spans="1:247" s="2" customFormat="1" x14ac:dyDescent="0.25">
      <c r="A237" s="13"/>
      <c r="B237" s="25" t="s">
        <v>630</v>
      </c>
      <c r="C237" s="5" t="s">
        <v>631</v>
      </c>
      <c r="D237" s="101" t="s">
        <v>630</v>
      </c>
      <c r="E237" s="102" t="s">
        <v>632</v>
      </c>
      <c r="F237" s="18">
        <v>758.08200611909899</v>
      </c>
      <c r="G237" s="18">
        <v>740.56466634418905</v>
      </c>
      <c r="H237" s="18">
        <v>17.517339774910401</v>
      </c>
      <c r="I237" s="18">
        <v>0</v>
      </c>
      <c r="J237" s="18">
        <v>17.517339774910401</v>
      </c>
      <c r="K237" s="18">
        <v>17.517339774910401</v>
      </c>
      <c r="L237" s="18">
        <v>0</v>
      </c>
      <c r="M237" s="18">
        <v>0</v>
      </c>
      <c r="N237" s="18">
        <v>0</v>
      </c>
      <c r="O237" s="26">
        <v>0</v>
      </c>
    </row>
    <row r="238" spans="1:247" s="2" customFormat="1" x14ac:dyDescent="0.25">
      <c r="A238" s="13"/>
      <c r="B238" s="25" t="s">
        <v>633</v>
      </c>
      <c r="C238" s="5" t="s">
        <v>634</v>
      </c>
      <c r="D238" s="101" t="s">
        <v>633</v>
      </c>
      <c r="E238" s="102" t="s">
        <v>635</v>
      </c>
      <c r="F238" s="18">
        <v>0.23730344592998001</v>
      </c>
      <c r="G238" s="18">
        <v>0.23730344592998001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6">
        <v>0</v>
      </c>
    </row>
    <row r="239" spans="1:247" s="2" customFormat="1" x14ac:dyDescent="0.25">
      <c r="A239" s="13"/>
      <c r="B239" s="25" t="s">
        <v>636</v>
      </c>
      <c r="C239" s="5" t="s">
        <v>637</v>
      </c>
      <c r="D239" s="101" t="s">
        <v>636</v>
      </c>
      <c r="E239" s="102" t="s">
        <v>638</v>
      </c>
      <c r="F239" s="18">
        <v>3132.47532322396</v>
      </c>
      <c r="G239" s="18">
        <v>2830.88729134098</v>
      </c>
      <c r="H239" s="18">
        <v>301.588031882976</v>
      </c>
      <c r="I239" s="18">
        <v>4.4556806425533297</v>
      </c>
      <c r="J239" s="18">
        <v>297.132351240422</v>
      </c>
      <c r="K239" s="18">
        <v>301.588031882976</v>
      </c>
      <c r="L239" s="18">
        <v>0</v>
      </c>
      <c r="M239" s="18">
        <v>125.83346574858</v>
      </c>
      <c r="N239" s="18">
        <v>125.83346574858</v>
      </c>
      <c r="O239" s="26">
        <v>0</v>
      </c>
    </row>
    <row r="240" spans="1:247" s="2" customFormat="1" x14ac:dyDescent="0.25">
      <c r="A240" s="13"/>
      <c r="B240" s="25" t="s">
        <v>639</v>
      </c>
      <c r="C240" s="5" t="s">
        <v>640</v>
      </c>
      <c r="D240" s="101" t="s">
        <v>639</v>
      </c>
      <c r="E240" s="102" t="s">
        <v>641</v>
      </c>
      <c r="F240" s="18">
        <v>161.22329146497299</v>
      </c>
      <c r="G240" s="18">
        <v>160.94763259699999</v>
      </c>
      <c r="H240" s="18">
        <v>0.27565886797338701</v>
      </c>
      <c r="I240" s="18">
        <v>7.8124728733581006E-2</v>
      </c>
      <c r="J240" s="18">
        <v>0.19753413923980601</v>
      </c>
      <c r="K240" s="18">
        <v>0.27565886797338701</v>
      </c>
      <c r="L240" s="18">
        <v>0</v>
      </c>
      <c r="M240" s="18">
        <v>0</v>
      </c>
      <c r="N240" s="18">
        <v>0</v>
      </c>
      <c r="O240" s="26">
        <v>0</v>
      </c>
    </row>
    <row r="241" spans="1:15" s="2" customFormat="1" x14ac:dyDescent="0.25">
      <c r="A241" s="13"/>
      <c r="B241" s="25" t="s">
        <v>642</v>
      </c>
      <c r="C241" s="5" t="s">
        <v>643</v>
      </c>
      <c r="D241" s="101" t="s">
        <v>642</v>
      </c>
      <c r="E241" s="102" t="s">
        <v>644</v>
      </c>
      <c r="F241" s="18">
        <v>0.16923005612564901</v>
      </c>
      <c r="G241" s="18">
        <v>0.16923005612564901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6">
        <v>0</v>
      </c>
    </row>
    <row r="242" spans="1:15" s="2" customFormat="1" x14ac:dyDescent="0.25">
      <c r="A242" s="13"/>
      <c r="B242" s="25" t="s">
        <v>645</v>
      </c>
      <c r="C242" s="5" t="s">
        <v>646</v>
      </c>
      <c r="D242" s="101" t="s">
        <v>645</v>
      </c>
      <c r="E242" s="102" t="s">
        <v>647</v>
      </c>
      <c r="F242" s="18">
        <v>-127.57688411756899</v>
      </c>
      <c r="G242" s="18" t="s">
        <v>47</v>
      </c>
      <c r="H242" s="18" t="s">
        <v>47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8">
        <v>0</v>
      </c>
      <c r="O242" s="26">
        <v>0</v>
      </c>
    </row>
    <row r="243" spans="1:15" s="2" customFormat="1" x14ac:dyDescent="0.25">
      <c r="A243" s="13"/>
      <c r="B243" s="25" t="s">
        <v>648</v>
      </c>
      <c r="C243" s="5" t="s">
        <v>649</v>
      </c>
      <c r="D243" s="101" t="s">
        <v>648</v>
      </c>
      <c r="E243" s="102" t="s">
        <v>650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6">
        <v>0</v>
      </c>
    </row>
    <row r="244" spans="1:15" s="2" customFormat="1" x14ac:dyDescent="0.25">
      <c r="A244" s="13"/>
      <c r="B244" s="25" t="s">
        <v>651</v>
      </c>
      <c r="C244" s="5" t="s">
        <v>652</v>
      </c>
      <c r="D244" s="101" t="s">
        <v>651</v>
      </c>
      <c r="E244" s="102" t="s">
        <v>653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6">
        <v>0</v>
      </c>
    </row>
    <row r="245" spans="1:15" s="2" customFormat="1" x14ac:dyDescent="0.25">
      <c r="A245" s="13"/>
      <c r="B245" s="25" t="s">
        <v>654</v>
      </c>
      <c r="C245" s="5" t="s">
        <v>655</v>
      </c>
      <c r="D245" s="101" t="s">
        <v>654</v>
      </c>
      <c r="E245" s="102" t="s">
        <v>656</v>
      </c>
      <c r="F245" s="18">
        <v>8.6652677360752595</v>
      </c>
      <c r="G245" s="18" t="s">
        <v>47</v>
      </c>
      <c r="H245" s="18" t="s">
        <v>47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8">
        <v>0</v>
      </c>
      <c r="O245" s="26">
        <v>0</v>
      </c>
    </row>
    <row r="246" spans="1:15" s="2" customFormat="1" x14ac:dyDescent="0.25">
      <c r="A246" s="13"/>
      <c r="B246" s="25" t="s">
        <v>657</v>
      </c>
      <c r="C246" s="5" t="s">
        <v>658</v>
      </c>
      <c r="D246" s="101" t="s">
        <v>657</v>
      </c>
      <c r="E246" s="102" t="s">
        <v>659</v>
      </c>
      <c r="F246" s="18">
        <v>3.10207000557403</v>
      </c>
      <c r="G246" s="18">
        <v>2.4627500055740299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6">
        <v>0</v>
      </c>
    </row>
    <row r="247" spans="1:15" s="2" customFormat="1" x14ac:dyDescent="0.25">
      <c r="A247" s="13"/>
      <c r="B247" s="25" t="s">
        <v>660</v>
      </c>
      <c r="C247" s="5" t="s">
        <v>661</v>
      </c>
      <c r="D247" s="101" t="s">
        <v>660</v>
      </c>
      <c r="E247" s="102" t="s">
        <v>662</v>
      </c>
      <c r="F247" s="18">
        <v>0.99749607624731496</v>
      </c>
      <c r="G247" s="18">
        <v>0.99749607624731496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6">
        <v>0</v>
      </c>
    </row>
    <row r="248" spans="1:15" s="2" customFormat="1" x14ac:dyDescent="0.25">
      <c r="A248" s="13"/>
      <c r="B248" s="25" t="s">
        <v>663</v>
      </c>
      <c r="C248" s="5" t="s">
        <v>664</v>
      </c>
      <c r="D248" s="101" t="s">
        <v>663</v>
      </c>
      <c r="E248" s="102" t="s">
        <v>665</v>
      </c>
      <c r="F248" s="18">
        <v>16254.6429915588</v>
      </c>
      <c r="G248" s="18">
        <v>15787.7144755511</v>
      </c>
      <c r="H248" s="18">
        <v>466.92851600765999</v>
      </c>
      <c r="I248" s="18">
        <v>175.8</v>
      </c>
      <c r="J248" s="18">
        <v>291.12851600765998</v>
      </c>
      <c r="K248" s="18">
        <v>466.92851600765999</v>
      </c>
      <c r="L248" s="18">
        <v>0</v>
      </c>
      <c r="M248" s="18">
        <v>314.68840663747699</v>
      </c>
      <c r="N248" s="18">
        <v>314.68840663747699</v>
      </c>
      <c r="O248" s="26">
        <v>0</v>
      </c>
    </row>
    <row r="249" spans="1:15" s="2" customFormat="1" x14ac:dyDescent="0.25">
      <c r="A249" s="13"/>
      <c r="B249" s="25" t="s">
        <v>666</v>
      </c>
      <c r="C249" s="5" t="s">
        <v>667</v>
      </c>
      <c r="D249" s="101" t="s">
        <v>666</v>
      </c>
      <c r="E249" s="102" t="s">
        <v>668</v>
      </c>
      <c r="F249" s="18">
        <v>2.5103220575821799</v>
      </c>
      <c r="G249" s="18">
        <v>2.2210615575821802</v>
      </c>
      <c r="H249" s="18">
        <v>0.28926049999999998</v>
      </c>
      <c r="I249" s="18">
        <v>0</v>
      </c>
      <c r="J249" s="18">
        <v>0.28926049999999998</v>
      </c>
      <c r="K249" s="18">
        <v>0.40997250000000002</v>
      </c>
      <c r="L249" s="18">
        <v>0.120712</v>
      </c>
      <c r="M249" s="18">
        <v>0</v>
      </c>
      <c r="N249" s="18">
        <v>0</v>
      </c>
      <c r="O249" s="26">
        <v>0</v>
      </c>
    </row>
    <row r="250" spans="1:15" s="2" customFormat="1" x14ac:dyDescent="0.25">
      <c r="A250" s="13"/>
      <c r="B250" s="25" t="s">
        <v>669</v>
      </c>
      <c r="C250" s="5" t="s">
        <v>670</v>
      </c>
      <c r="D250" s="101" t="s">
        <v>669</v>
      </c>
      <c r="E250" s="102" t="s">
        <v>671</v>
      </c>
      <c r="F250" s="18">
        <v>326.59950915941602</v>
      </c>
      <c r="G250" s="18" t="s">
        <v>47</v>
      </c>
      <c r="H250" s="18" t="s">
        <v>47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8">
        <v>0</v>
      </c>
      <c r="O250" s="26">
        <v>0</v>
      </c>
    </row>
    <row r="251" spans="1:15" s="2" customFormat="1" x14ac:dyDescent="0.25">
      <c r="A251" s="13"/>
      <c r="B251" s="25" t="s">
        <v>672</v>
      </c>
      <c r="C251" s="5" t="s">
        <v>673</v>
      </c>
      <c r="D251" s="101" t="s">
        <v>672</v>
      </c>
      <c r="E251" s="102" t="s">
        <v>674</v>
      </c>
      <c r="F251" s="18">
        <v>2.8958816908807501</v>
      </c>
      <c r="G251" s="18" t="s">
        <v>47</v>
      </c>
      <c r="H251" s="18" t="s">
        <v>47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8">
        <v>0</v>
      </c>
      <c r="O251" s="26">
        <v>0</v>
      </c>
    </row>
    <row r="252" spans="1:15" s="2" customFormat="1" x14ac:dyDescent="0.25">
      <c r="A252" s="13"/>
      <c r="B252" s="25" t="s">
        <v>675</v>
      </c>
      <c r="C252" s="5" t="s">
        <v>676</v>
      </c>
      <c r="D252" s="101" t="s">
        <v>675</v>
      </c>
      <c r="E252" s="102" t="s">
        <v>677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6">
        <v>0</v>
      </c>
    </row>
    <row r="253" spans="1:15" s="2" customFormat="1" x14ac:dyDescent="0.25">
      <c r="A253" s="13"/>
      <c r="B253" s="25" t="s">
        <v>678</v>
      </c>
      <c r="C253" s="5" t="s">
        <v>679</v>
      </c>
      <c r="D253" s="101" t="s">
        <v>678</v>
      </c>
      <c r="E253" s="102" t="s">
        <v>680</v>
      </c>
      <c r="F253" s="18">
        <v>102.361497365049</v>
      </c>
      <c r="G253" s="18" t="s">
        <v>47</v>
      </c>
      <c r="H253" s="18" t="s">
        <v>47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8">
        <v>0</v>
      </c>
      <c r="O253" s="26">
        <v>0</v>
      </c>
    </row>
    <row r="254" spans="1:15" s="2" customFormat="1" x14ac:dyDescent="0.25">
      <c r="A254" s="13"/>
      <c r="B254" s="25" t="s">
        <v>681</v>
      </c>
      <c r="C254" s="5" t="s">
        <v>682</v>
      </c>
      <c r="D254" s="101" t="s">
        <v>681</v>
      </c>
      <c r="E254" s="102" t="s">
        <v>683</v>
      </c>
      <c r="F254" s="18">
        <v>1098.1660229306101</v>
      </c>
      <c r="G254" s="18">
        <v>1094.8936450087799</v>
      </c>
      <c r="H254" s="18">
        <v>3.2723779218295501</v>
      </c>
      <c r="I254" s="18">
        <v>0</v>
      </c>
      <c r="J254" s="18">
        <v>3.2723779218295501</v>
      </c>
      <c r="K254" s="18">
        <v>3.2723779218295501</v>
      </c>
      <c r="L254" s="18">
        <v>0</v>
      </c>
      <c r="M254" s="18">
        <v>0</v>
      </c>
      <c r="N254" s="18">
        <v>0</v>
      </c>
      <c r="O254" s="26">
        <v>0</v>
      </c>
    </row>
    <row r="255" spans="1:15" s="30" customFormat="1" ht="12" thickBot="1" x14ac:dyDescent="0.3">
      <c r="A255" s="13"/>
      <c r="B255" s="25" t="s">
        <v>684</v>
      </c>
      <c r="C255" s="5" t="s">
        <v>685</v>
      </c>
      <c r="D255" s="101" t="s">
        <v>684</v>
      </c>
      <c r="E255" s="102" t="s">
        <v>686</v>
      </c>
      <c r="F255" s="18">
        <v>565.897819864648</v>
      </c>
      <c r="G255" s="18">
        <v>564.98105171106499</v>
      </c>
      <c r="H255" s="18">
        <v>0.91676815358286001</v>
      </c>
      <c r="I255" s="18">
        <v>0</v>
      </c>
      <c r="J255" s="18">
        <v>0.91676815358286001</v>
      </c>
      <c r="K255" s="18">
        <v>0.91676815358286001</v>
      </c>
      <c r="L255" s="18">
        <v>0</v>
      </c>
      <c r="M255" s="18">
        <v>0</v>
      </c>
      <c r="N255" s="18">
        <v>0</v>
      </c>
      <c r="O255" s="26">
        <v>0</v>
      </c>
    </row>
    <row r="256" spans="1:15" s="31" customFormat="1" ht="21" x14ac:dyDescent="0.25">
      <c r="A256" s="21"/>
      <c r="B256" s="27" t="s">
        <v>687</v>
      </c>
      <c r="C256" s="5" t="s">
        <v>688</v>
      </c>
      <c r="D256" s="101" t="s">
        <v>687</v>
      </c>
      <c r="E256" s="104" t="s">
        <v>192</v>
      </c>
      <c r="F256" s="18">
        <v>0</v>
      </c>
      <c r="G256" s="18">
        <v>227.07443973375106</v>
      </c>
      <c r="H256" s="18">
        <v>85.870832100102319</v>
      </c>
      <c r="I256" s="18">
        <v>0</v>
      </c>
      <c r="J256" s="18">
        <v>85.870832100102319</v>
      </c>
      <c r="K256" s="18">
        <v>85.870832100102319</v>
      </c>
      <c r="L256" s="18">
        <v>0</v>
      </c>
      <c r="M256" s="18">
        <v>0</v>
      </c>
      <c r="N256" s="18">
        <v>0</v>
      </c>
      <c r="O256" s="26">
        <v>0</v>
      </c>
    </row>
    <row r="257" spans="1:247" s="23" customFormat="1" ht="31.7" customHeight="1" x14ac:dyDescent="0.25">
      <c r="A257" s="21"/>
      <c r="B257" s="60" t="s">
        <v>193</v>
      </c>
      <c r="C257" s="69"/>
      <c r="D257" s="60" t="s">
        <v>193</v>
      </c>
      <c r="E257" s="105" t="s">
        <v>194</v>
      </c>
      <c r="F257" s="106">
        <f>SUM(F232:F255)</f>
        <v>22327.997034637261</v>
      </c>
      <c r="G257" s="106">
        <f t="shared" ref="G257:O257" si="24">SUM(G232:G255)</f>
        <v>21223.62448969443</v>
      </c>
      <c r="H257" s="106">
        <f t="shared" si="24"/>
        <v>791.42727310893213</v>
      </c>
      <c r="I257" s="106">
        <f t="shared" si="24"/>
        <v>180.33380537128693</v>
      </c>
      <c r="J257" s="106">
        <f t="shared" si="24"/>
        <v>611.09346773764457</v>
      </c>
      <c r="K257" s="106">
        <f t="shared" si="24"/>
        <v>791.54798510893215</v>
      </c>
      <c r="L257" s="106">
        <f t="shared" si="24"/>
        <v>0.120712</v>
      </c>
      <c r="M257" s="106">
        <f t="shared" si="24"/>
        <v>440.521872386057</v>
      </c>
      <c r="N257" s="106">
        <f t="shared" si="24"/>
        <v>440.521872386057</v>
      </c>
      <c r="O257" s="107">
        <f t="shared" si="24"/>
        <v>0</v>
      </c>
    </row>
    <row r="258" spans="1:247" s="23" customFormat="1" ht="32.25" thickBot="1" x14ac:dyDescent="0.3">
      <c r="A258" s="21"/>
      <c r="B258" s="61"/>
      <c r="C258" s="70"/>
      <c r="D258" s="108"/>
      <c r="E258" s="109" t="s">
        <v>689</v>
      </c>
      <c r="F258" s="106">
        <f>IF(COUNTA(F232:F256)&gt;0,IF(F256="c","c",SUM(F256:F257)),"")</f>
        <v>22327.997034637261</v>
      </c>
      <c r="G258" s="106">
        <f t="shared" ref="G258:O258" si="25">IF(COUNTA(G232:G256)&gt;0,IF(G256="c","c",SUM(G256:G257)),"")</f>
        <v>21450.698929428181</v>
      </c>
      <c r="H258" s="106">
        <f t="shared" si="25"/>
        <v>877.29810520903447</v>
      </c>
      <c r="I258" s="106">
        <f t="shared" si="25"/>
        <v>180.33380537128693</v>
      </c>
      <c r="J258" s="106">
        <f t="shared" si="25"/>
        <v>696.96429983774692</v>
      </c>
      <c r="K258" s="106">
        <f t="shared" si="25"/>
        <v>877.4188172090345</v>
      </c>
      <c r="L258" s="106">
        <f t="shared" si="25"/>
        <v>0.120712</v>
      </c>
      <c r="M258" s="106">
        <f t="shared" si="25"/>
        <v>440.521872386057</v>
      </c>
      <c r="N258" s="106">
        <f t="shared" si="25"/>
        <v>440.521872386057</v>
      </c>
      <c r="O258" s="107">
        <f t="shared" si="25"/>
        <v>0</v>
      </c>
    </row>
    <row r="259" spans="1:247" s="2" customFormat="1" ht="55.5" customHeight="1" thickBot="1" x14ac:dyDescent="0.3">
      <c r="A259" s="5"/>
      <c r="B259" s="24"/>
      <c r="C259" s="5"/>
      <c r="D259" s="110"/>
      <c r="E259" s="111" t="s">
        <v>196</v>
      </c>
      <c r="F259" s="112" t="str">
        <f t="shared" ref="F259:O259" si="26">IF(F256="c","",IF(AND(IF((COUNTIF(F232:F255,"c"))&gt;0,1,0)=1,F256=""),"Please provide Not Specified (Including Confidential)",""))</f>
        <v/>
      </c>
      <c r="G259" s="112" t="str">
        <f t="shared" si="26"/>
        <v/>
      </c>
      <c r="H259" s="112" t="str">
        <f t="shared" si="26"/>
        <v/>
      </c>
      <c r="I259" s="112" t="str">
        <f t="shared" si="26"/>
        <v/>
      </c>
      <c r="J259" s="112" t="str">
        <f t="shared" si="26"/>
        <v/>
      </c>
      <c r="K259" s="112" t="str">
        <f t="shared" si="26"/>
        <v/>
      </c>
      <c r="L259" s="112" t="str">
        <f t="shared" si="26"/>
        <v/>
      </c>
      <c r="M259" s="112" t="str">
        <f t="shared" si="26"/>
        <v/>
      </c>
      <c r="N259" s="112" t="str">
        <f t="shared" si="26"/>
        <v/>
      </c>
      <c r="O259" s="113" t="str">
        <f t="shared" si="26"/>
        <v/>
      </c>
    </row>
    <row r="260" spans="1:247" s="16" customFormat="1" ht="12" thickBot="1" x14ac:dyDescent="0.3">
      <c r="A260" s="13"/>
      <c r="B260" s="15"/>
      <c r="C260" s="5"/>
      <c r="D260" s="97"/>
      <c r="E260" s="98" t="s">
        <v>690</v>
      </c>
      <c r="F260" s="99"/>
      <c r="G260" s="99"/>
      <c r="H260" s="99"/>
      <c r="I260" s="99"/>
      <c r="J260" s="99"/>
      <c r="K260" s="99"/>
      <c r="L260" s="99"/>
      <c r="M260" s="99"/>
      <c r="N260" s="99"/>
      <c r="O260" s="10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25">
      <c r="A261" s="13"/>
      <c r="B261" s="25" t="s">
        <v>691</v>
      </c>
      <c r="C261" s="5" t="s">
        <v>692</v>
      </c>
      <c r="D261" s="101" t="s">
        <v>691</v>
      </c>
      <c r="E261" s="102" t="s">
        <v>693</v>
      </c>
      <c r="F261" s="18">
        <v>3584.0410899898202</v>
      </c>
      <c r="G261" s="18">
        <v>1932.1927872967999</v>
      </c>
      <c r="H261" s="18">
        <v>1651.8483026930201</v>
      </c>
      <c r="I261" s="18">
        <v>318.91596662389298</v>
      </c>
      <c r="J261" s="18">
        <v>1332.9323360691201</v>
      </c>
      <c r="K261" s="18">
        <v>1651.8483026930157</v>
      </c>
      <c r="L261" s="18">
        <v>0</v>
      </c>
      <c r="M261" s="18">
        <v>80.662626738545598</v>
      </c>
      <c r="N261" s="18">
        <v>80.662626738545598</v>
      </c>
      <c r="O261" s="26">
        <v>0</v>
      </c>
    </row>
    <row r="262" spans="1:247" s="2" customFormat="1" x14ac:dyDescent="0.25">
      <c r="A262" s="13"/>
      <c r="B262" s="25" t="s">
        <v>694</v>
      </c>
      <c r="C262" s="5" t="s">
        <v>695</v>
      </c>
      <c r="D262" s="101" t="s">
        <v>694</v>
      </c>
      <c r="E262" s="102" t="s">
        <v>696</v>
      </c>
      <c r="F262" s="18">
        <v>1007.38486087765</v>
      </c>
      <c r="G262" s="18">
        <v>321.06962073858</v>
      </c>
      <c r="H262" s="18">
        <v>686.31524013907494</v>
      </c>
      <c r="I262" s="18">
        <v>6.3317448818615203</v>
      </c>
      <c r="J262" s="18">
        <v>679.98349525721301</v>
      </c>
      <c r="K262" s="18">
        <v>770.84114370250802</v>
      </c>
      <c r="L262" s="18">
        <v>84.525903563433005</v>
      </c>
      <c r="M262" s="18">
        <v>97.558058668584096</v>
      </c>
      <c r="N262" s="18">
        <v>97.558058668584096</v>
      </c>
      <c r="O262" s="26">
        <v>0</v>
      </c>
    </row>
    <row r="263" spans="1:247" s="2" customFormat="1" x14ac:dyDescent="0.25">
      <c r="A263" s="13"/>
      <c r="B263" s="25" t="s">
        <v>697</v>
      </c>
      <c r="C263" s="5" t="s">
        <v>698</v>
      </c>
      <c r="D263" s="101" t="s">
        <v>697</v>
      </c>
      <c r="E263" s="102" t="s">
        <v>699</v>
      </c>
      <c r="F263" s="18">
        <v>7.8581000769267995E-2</v>
      </c>
      <c r="G263" s="18">
        <v>7.8581000769267995E-2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6">
        <v>0</v>
      </c>
    </row>
    <row r="264" spans="1:247" s="2" customFormat="1" x14ac:dyDescent="0.25">
      <c r="A264" s="13"/>
      <c r="B264" s="25" t="s">
        <v>700</v>
      </c>
      <c r="C264" s="5" t="s">
        <v>701</v>
      </c>
      <c r="D264" s="101" t="s">
        <v>700</v>
      </c>
      <c r="E264" s="102" t="s">
        <v>702</v>
      </c>
      <c r="F264" s="18">
        <v>2156.2914089040601</v>
      </c>
      <c r="G264" s="18">
        <v>1965.23620695874</v>
      </c>
      <c r="H264" s="18">
        <v>191.05520194532801</v>
      </c>
      <c r="I264" s="18">
        <v>8.1576030371977897</v>
      </c>
      <c r="J264" s="18">
        <v>182.89759890812999</v>
      </c>
      <c r="K264" s="18">
        <v>191.05520194532801</v>
      </c>
      <c r="L264" s="18">
        <v>0</v>
      </c>
      <c r="M264" s="18">
        <v>0</v>
      </c>
      <c r="N264" s="18">
        <v>0</v>
      </c>
      <c r="O264" s="26">
        <v>0</v>
      </c>
    </row>
    <row r="265" spans="1:247" s="2" customFormat="1" x14ac:dyDescent="0.25">
      <c r="A265" s="13"/>
      <c r="B265" s="25" t="s">
        <v>703</v>
      </c>
      <c r="C265" s="5" t="s">
        <v>704</v>
      </c>
      <c r="D265" s="101" t="s">
        <v>703</v>
      </c>
      <c r="E265" s="102" t="s">
        <v>705</v>
      </c>
      <c r="F265" s="18">
        <v>4.2767290505509701</v>
      </c>
      <c r="G265" s="18" t="s">
        <v>47</v>
      </c>
      <c r="H265" s="18" t="s">
        <v>47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8">
        <v>0</v>
      </c>
      <c r="O265" s="26">
        <v>0</v>
      </c>
    </row>
    <row r="266" spans="1:247" s="2" customFormat="1" x14ac:dyDescent="0.25">
      <c r="A266" s="13"/>
      <c r="B266" s="25" t="s">
        <v>706</v>
      </c>
      <c r="C266" s="5" t="s">
        <v>707</v>
      </c>
      <c r="D266" s="101" t="s">
        <v>706</v>
      </c>
      <c r="E266" s="102" t="s">
        <v>708</v>
      </c>
      <c r="F266" s="18">
        <v>1910.0305802758401</v>
      </c>
      <c r="G266" s="18">
        <v>1733.72067774984</v>
      </c>
      <c r="H266" s="18">
        <v>176.30990252600199</v>
      </c>
      <c r="I266" s="18">
        <v>0</v>
      </c>
      <c r="J266" s="18">
        <v>176.30990252600199</v>
      </c>
      <c r="K266" s="18">
        <v>176.30990252600199</v>
      </c>
      <c r="L266" s="18">
        <v>0</v>
      </c>
      <c r="M266" s="18">
        <v>0</v>
      </c>
      <c r="N266" s="18">
        <v>0</v>
      </c>
      <c r="O266" s="26">
        <v>0</v>
      </c>
    </row>
    <row r="267" spans="1:247" s="2" customFormat="1" x14ac:dyDescent="0.25">
      <c r="A267" s="13"/>
      <c r="B267" s="25" t="s">
        <v>709</v>
      </c>
      <c r="C267" s="5" t="s">
        <v>710</v>
      </c>
      <c r="D267" s="101" t="s">
        <v>709</v>
      </c>
      <c r="E267" s="102" t="s">
        <v>711</v>
      </c>
      <c r="F267" s="18">
        <v>4.0457560441379004</v>
      </c>
      <c r="G267" s="18">
        <v>3.7272857597035398</v>
      </c>
      <c r="H267" s="18">
        <v>0.31847028443435998</v>
      </c>
      <c r="I267" s="18">
        <v>0</v>
      </c>
      <c r="J267" s="18">
        <v>0.31847028443435998</v>
      </c>
      <c r="K267" s="18">
        <v>0.31847028443435998</v>
      </c>
      <c r="L267" s="18">
        <v>0</v>
      </c>
      <c r="M267" s="18">
        <v>0</v>
      </c>
      <c r="N267" s="18">
        <v>0</v>
      </c>
      <c r="O267" s="26">
        <v>0</v>
      </c>
    </row>
    <row r="268" spans="1:247" s="2" customFormat="1" ht="12" thickBot="1" x14ac:dyDescent="0.3">
      <c r="A268" s="13"/>
      <c r="B268" s="25" t="s">
        <v>712</v>
      </c>
      <c r="C268" s="5" t="s">
        <v>713</v>
      </c>
      <c r="D268" s="101" t="s">
        <v>712</v>
      </c>
      <c r="E268" s="102" t="s">
        <v>714</v>
      </c>
      <c r="F268" s="18">
        <v>3.1012957418476002</v>
      </c>
      <c r="G268" s="18" t="s">
        <v>47</v>
      </c>
      <c r="H268" s="18" t="s">
        <v>47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8">
        <v>0</v>
      </c>
      <c r="O268" s="26">
        <v>0</v>
      </c>
    </row>
    <row r="269" spans="1:247" s="23" customFormat="1" ht="21" x14ac:dyDescent="0.25">
      <c r="A269" s="21"/>
      <c r="B269" s="27" t="s">
        <v>715</v>
      </c>
      <c r="C269" s="5" t="s">
        <v>716</v>
      </c>
      <c r="D269" s="101" t="s">
        <v>715</v>
      </c>
      <c r="E269" s="104" t="s">
        <v>192</v>
      </c>
      <c r="F269" s="18">
        <v>0</v>
      </c>
      <c r="G269" s="18">
        <v>5.2535183823985703</v>
      </c>
      <c r="H269" s="18">
        <v>2.12450641</v>
      </c>
      <c r="I269" s="18">
        <v>0</v>
      </c>
      <c r="J269" s="18">
        <v>2.12450641</v>
      </c>
      <c r="K269" s="18">
        <v>2.12450641</v>
      </c>
      <c r="L269" s="18">
        <v>0</v>
      </c>
      <c r="M269" s="18">
        <v>0</v>
      </c>
      <c r="N269" s="18">
        <v>0</v>
      </c>
      <c r="O269" s="26">
        <v>0</v>
      </c>
    </row>
    <row r="270" spans="1:247" s="23" customFormat="1" ht="31.7" customHeight="1" x14ac:dyDescent="0.25">
      <c r="A270" s="21"/>
      <c r="B270" s="60" t="s">
        <v>193</v>
      </c>
      <c r="C270" s="69"/>
      <c r="D270" s="60" t="s">
        <v>193</v>
      </c>
      <c r="E270" s="105" t="s">
        <v>194</v>
      </c>
      <c r="F270" s="106">
        <f>SUM(F261:F268)</f>
        <v>8669.2503018846746</v>
      </c>
      <c r="G270" s="106">
        <f t="shared" ref="G270:O270" si="27">SUM(G261:G268)</f>
        <v>5956.0251595044319</v>
      </c>
      <c r="H270" s="106">
        <f t="shared" si="27"/>
        <v>2705.8471175878594</v>
      </c>
      <c r="I270" s="106">
        <f t="shared" si="27"/>
        <v>333.40531454295234</v>
      </c>
      <c r="J270" s="106">
        <f t="shared" si="27"/>
        <v>2372.4418030448992</v>
      </c>
      <c r="K270" s="106">
        <f t="shared" si="27"/>
        <v>2790.373021151288</v>
      </c>
      <c r="L270" s="106">
        <f t="shared" si="27"/>
        <v>84.525903563433005</v>
      </c>
      <c r="M270" s="106">
        <f t="shared" si="27"/>
        <v>178.22068540712968</v>
      </c>
      <c r="N270" s="106">
        <f t="shared" si="27"/>
        <v>178.22068540712968</v>
      </c>
      <c r="O270" s="107">
        <f t="shared" si="27"/>
        <v>0</v>
      </c>
    </row>
    <row r="271" spans="1:247" s="23" customFormat="1" ht="21.75" thickBot="1" x14ac:dyDescent="0.3">
      <c r="A271" s="21"/>
      <c r="B271" s="61"/>
      <c r="C271" s="70"/>
      <c r="D271" s="108"/>
      <c r="E271" s="109" t="s">
        <v>717</v>
      </c>
      <c r="F271" s="106">
        <f>IF(COUNTA(F261:F269)&gt;0,IF(F269="c","c",SUM(F269:F270)),"")</f>
        <v>8669.2503018846746</v>
      </c>
      <c r="G271" s="106">
        <f t="shared" ref="G271:O271" si="28">IF(COUNTA(G261:G269)&gt;0,IF(G269="c","c",SUM(G269:G270)),"")</f>
        <v>5961.2786778868303</v>
      </c>
      <c r="H271" s="106">
        <f t="shared" si="28"/>
        <v>2707.9716239978593</v>
      </c>
      <c r="I271" s="106">
        <f t="shared" si="28"/>
        <v>333.40531454295234</v>
      </c>
      <c r="J271" s="106">
        <f t="shared" si="28"/>
        <v>2374.5663094548991</v>
      </c>
      <c r="K271" s="106">
        <f t="shared" si="28"/>
        <v>2792.4975275612878</v>
      </c>
      <c r="L271" s="106">
        <f t="shared" si="28"/>
        <v>84.525903563433005</v>
      </c>
      <c r="M271" s="106">
        <f t="shared" si="28"/>
        <v>178.22068540712968</v>
      </c>
      <c r="N271" s="106">
        <f t="shared" si="28"/>
        <v>178.22068540712968</v>
      </c>
      <c r="O271" s="107">
        <f t="shared" si="28"/>
        <v>0</v>
      </c>
    </row>
    <row r="272" spans="1:247" s="2" customFormat="1" ht="55.5" customHeight="1" thickBot="1" x14ac:dyDescent="0.3">
      <c r="A272" s="5"/>
      <c r="B272" s="24"/>
      <c r="C272" s="5"/>
      <c r="D272" s="110"/>
      <c r="E272" s="111" t="s">
        <v>196</v>
      </c>
      <c r="F272" s="112" t="str">
        <f t="shared" ref="F272:O272" si="29">IF(F269="c","",IF(AND(IF((COUNTIF(F261:F268,"c"))&gt;0,1,0)=1,F269=""),"Please provide Not Specified (Including Confidential)",""))</f>
        <v/>
      </c>
      <c r="G272" s="112" t="str">
        <f t="shared" si="29"/>
        <v/>
      </c>
      <c r="H272" s="112" t="str">
        <f t="shared" si="29"/>
        <v/>
      </c>
      <c r="I272" s="112" t="str">
        <f t="shared" si="29"/>
        <v/>
      </c>
      <c r="J272" s="112" t="str">
        <f t="shared" si="29"/>
        <v/>
      </c>
      <c r="K272" s="112" t="str">
        <f t="shared" si="29"/>
        <v/>
      </c>
      <c r="L272" s="112" t="str">
        <f t="shared" si="29"/>
        <v/>
      </c>
      <c r="M272" s="112" t="str">
        <f t="shared" si="29"/>
        <v/>
      </c>
      <c r="N272" s="112" t="str">
        <f t="shared" si="29"/>
        <v/>
      </c>
      <c r="O272" s="113" t="str">
        <f t="shared" si="29"/>
        <v/>
      </c>
    </row>
    <row r="273" spans="1:247" s="16" customFormat="1" ht="12" thickBot="1" x14ac:dyDescent="0.3">
      <c r="A273" s="13"/>
      <c r="B273" s="15"/>
      <c r="C273" s="5"/>
      <c r="D273" s="97"/>
      <c r="E273" s="98" t="s">
        <v>718</v>
      </c>
      <c r="F273" s="99"/>
      <c r="G273" s="99"/>
      <c r="H273" s="99"/>
      <c r="I273" s="99"/>
      <c r="J273" s="99"/>
      <c r="K273" s="99"/>
      <c r="L273" s="99"/>
      <c r="M273" s="99"/>
      <c r="N273" s="99"/>
      <c r="O273" s="10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25">
      <c r="A274" s="20"/>
      <c r="B274" s="25" t="s">
        <v>719</v>
      </c>
      <c r="C274" s="5" t="s">
        <v>720</v>
      </c>
      <c r="D274" s="101" t="s">
        <v>719</v>
      </c>
      <c r="E274" s="102" t="s">
        <v>721</v>
      </c>
      <c r="F274" s="18">
        <v>0.17412155474236601</v>
      </c>
      <c r="G274" s="18">
        <v>0.17412155474236601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6">
        <v>0</v>
      </c>
    </row>
    <row r="275" spans="1:247" s="2" customFormat="1" x14ac:dyDescent="0.25">
      <c r="A275" s="13"/>
      <c r="B275" s="25" t="s">
        <v>722</v>
      </c>
      <c r="C275" s="5" t="s">
        <v>723</v>
      </c>
      <c r="D275" s="101" t="s">
        <v>722</v>
      </c>
      <c r="E275" s="102" t="s">
        <v>724</v>
      </c>
      <c r="F275" s="18">
        <v>47.292267254702303</v>
      </c>
      <c r="G275" s="18">
        <v>16.068576016593401</v>
      </c>
      <c r="H275" s="18">
        <v>31.223691238108799</v>
      </c>
      <c r="I275" s="18">
        <v>4.4097069107399002E-2</v>
      </c>
      <c r="J275" s="18">
        <v>31.179594169001401</v>
      </c>
      <c r="K275" s="18">
        <v>31.223691238108799</v>
      </c>
      <c r="L275" s="18">
        <v>0</v>
      </c>
      <c r="M275" s="18">
        <v>0</v>
      </c>
      <c r="N275" s="18">
        <v>0</v>
      </c>
      <c r="O275" s="26">
        <v>0</v>
      </c>
    </row>
    <row r="276" spans="1:247" s="2" customFormat="1" x14ac:dyDescent="0.25">
      <c r="A276" s="13"/>
      <c r="B276" s="25" t="s">
        <v>725</v>
      </c>
      <c r="C276" s="5" t="s">
        <v>726</v>
      </c>
      <c r="D276" s="101" t="s">
        <v>725</v>
      </c>
      <c r="E276" s="102" t="s">
        <v>727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6">
        <v>0</v>
      </c>
    </row>
    <row r="277" spans="1:247" s="2" customFormat="1" x14ac:dyDescent="0.25">
      <c r="A277" s="13"/>
      <c r="B277" s="25" t="s">
        <v>728</v>
      </c>
      <c r="C277" s="5" t="s">
        <v>729</v>
      </c>
      <c r="D277" s="101" t="s">
        <v>728</v>
      </c>
      <c r="E277" s="102" t="s">
        <v>730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6">
        <v>0</v>
      </c>
    </row>
    <row r="278" spans="1:247" s="2" customFormat="1" x14ac:dyDescent="0.25">
      <c r="A278" s="13"/>
      <c r="B278" s="25" t="s">
        <v>731</v>
      </c>
      <c r="C278" s="5" t="s">
        <v>732</v>
      </c>
      <c r="D278" s="101" t="s">
        <v>731</v>
      </c>
      <c r="E278" s="102" t="s">
        <v>733</v>
      </c>
      <c r="F278" s="18">
        <v>7.9380229435549992E-3</v>
      </c>
      <c r="G278" s="18">
        <v>7.9380229435549992E-3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6">
        <v>0</v>
      </c>
    </row>
    <row r="279" spans="1:247" s="2" customFormat="1" x14ac:dyDescent="0.25">
      <c r="A279" s="13"/>
      <c r="B279" s="25" t="s">
        <v>734</v>
      </c>
      <c r="C279" s="5" t="s">
        <v>735</v>
      </c>
      <c r="D279" s="101" t="s">
        <v>734</v>
      </c>
      <c r="E279" s="102" t="s">
        <v>736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6">
        <v>0</v>
      </c>
    </row>
    <row r="280" spans="1:247" s="2" customFormat="1" x14ac:dyDescent="0.25">
      <c r="A280" s="13"/>
      <c r="B280" s="25" t="s">
        <v>737</v>
      </c>
      <c r="C280" s="5" t="s">
        <v>738</v>
      </c>
      <c r="D280" s="101" t="s">
        <v>737</v>
      </c>
      <c r="E280" s="102" t="s">
        <v>739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6">
        <v>0</v>
      </c>
    </row>
    <row r="281" spans="1:247" s="2" customFormat="1" x14ac:dyDescent="0.25">
      <c r="A281" s="13"/>
      <c r="B281" s="25" t="s">
        <v>740</v>
      </c>
      <c r="C281" s="5" t="s">
        <v>741</v>
      </c>
      <c r="D281" s="101" t="s">
        <v>740</v>
      </c>
      <c r="E281" s="102" t="s">
        <v>742</v>
      </c>
      <c r="F281" s="18">
        <v>3.0749571497999998E-4</v>
      </c>
      <c r="G281" s="18">
        <v>3.0749571497999998E-4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6">
        <v>0</v>
      </c>
    </row>
    <row r="282" spans="1:247" s="2" customFormat="1" x14ac:dyDescent="0.25">
      <c r="A282" s="13"/>
      <c r="B282" s="25" t="s">
        <v>743</v>
      </c>
      <c r="C282" s="5" t="s">
        <v>744</v>
      </c>
      <c r="D282" s="101" t="s">
        <v>743</v>
      </c>
      <c r="E282" s="102" t="s">
        <v>745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6">
        <v>0</v>
      </c>
    </row>
    <row r="283" spans="1:247" s="2" customFormat="1" x14ac:dyDescent="0.25">
      <c r="A283" s="13"/>
      <c r="B283" s="25" t="s">
        <v>746</v>
      </c>
      <c r="C283" s="5" t="s">
        <v>747</v>
      </c>
      <c r="D283" s="101" t="s">
        <v>746</v>
      </c>
      <c r="E283" s="102" t="s">
        <v>748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6">
        <v>0</v>
      </c>
    </row>
    <row r="284" spans="1:247" s="2" customFormat="1" x14ac:dyDescent="0.25">
      <c r="A284" s="13"/>
      <c r="B284" s="25" t="s">
        <v>749</v>
      </c>
      <c r="C284" s="5" t="s">
        <v>750</v>
      </c>
      <c r="D284" s="101" t="s">
        <v>749</v>
      </c>
      <c r="E284" s="102" t="s">
        <v>751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6">
        <v>0</v>
      </c>
    </row>
    <row r="285" spans="1:247" s="2" customFormat="1" x14ac:dyDescent="0.25">
      <c r="A285" s="13"/>
      <c r="B285" s="25" t="s">
        <v>752</v>
      </c>
      <c r="C285" s="5" t="s">
        <v>753</v>
      </c>
      <c r="D285" s="101" t="s">
        <v>752</v>
      </c>
      <c r="E285" s="102" t="s">
        <v>754</v>
      </c>
      <c r="F285" s="18">
        <v>1.4133369694731E-2</v>
      </c>
      <c r="G285" s="18">
        <v>1.4133369694731E-2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26">
        <v>0</v>
      </c>
    </row>
    <row r="286" spans="1:247" s="2" customFormat="1" x14ac:dyDescent="0.25">
      <c r="A286" s="13"/>
      <c r="B286" s="25" t="s">
        <v>755</v>
      </c>
      <c r="C286" s="5" t="s">
        <v>756</v>
      </c>
      <c r="D286" s="101" t="s">
        <v>755</v>
      </c>
      <c r="E286" s="102" t="s">
        <v>757</v>
      </c>
      <c r="F286" s="18">
        <v>42.770586277301497</v>
      </c>
      <c r="G286" s="18">
        <v>25.074599922867101</v>
      </c>
      <c r="H286" s="18">
        <v>17.6959863544344</v>
      </c>
      <c r="I286" s="18">
        <v>0</v>
      </c>
      <c r="J286" s="18">
        <v>17.6959863544344</v>
      </c>
      <c r="K286" s="18">
        <v>17.6959863544344</v>
      </c>
      <c r="L286" s="18">
        <v>0</v>
      </c>
      <c r="M286" s="18">
        <v>0</v>
      </c>
      <c r="N286" s="18">
        <v>0</v>
      </c>
      <c r="O286" s="26">
        <v>0</v>
      </c>
    </row>
    <row r="287" spans="1:247" s="2" customFormat="1" x14ac:dyDescent="0.25">
      <c r="A287" s="13"/>
      <c r="B287" s="25" t="s">
        <v>758</v>
      </c>
      <c r="C287" s="5" t="s">
        <v>759</v>
      </c>
      <c r="D287" s="101" t="s">
        <v>758</v>
      </c>
      <c r="E287" s="102" t="s">
        <v>760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6">
        <v>0</v>
      </c>
    </row>
    <row r="288" spans="1:247" s="2" customFormat="1" x14ac:dyDescent="0.25">
      <c r="A288" s="13"/>
      <c r="B288" s="25" t="s">
        <v>761</v>
      </c>
      <c r="C288" s="5" t="s">
        <v>762</v>
      </c>
      <c r="D288" s="101" t="s">
        <v>761</v>
      </c>
      <c r="E288" s="102" t="s">
        <v>763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6">
        <v>0</v>
      </c>
    </row>
    <row r="289" spans="1:15" s="2" customFormat="1" x14ac:dyDescent="0.25">
      <c r="A289" s="13"/>
      <c r="B289" s="25" t="s">
        <v>764</v>
      </c>
      <c r="C289" s="5" t="s">
        <v>765</v>
      </c>
      <c r="D289" s="101" t="s">
        <v>764</v>
      </c>
      <c r="E289" s="102" t="s">
        <v>766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6">
        <v>0</v>
      </c>
    </row>
    <row r="290" spans="1:15" s="2" customFormat="1" x14ac:dyDescent="0.25">
      <c r="A290" s="13"/>
      <c r="B290" s="25" t="s">
        <v>767</v>
      </c>
      <c r="C290" s="5" t="s">
        <v>768</v>
      </c>
      <c r="D290" s="101" t="s">
        <v>767</v>
      </c>
      <c r="E290" s="102" t="s">
        <v>769</v>
      </c>
      <c r="F290" s="18">
        <v>4.7021537584559701</v>
      </c>
      <c r="G290" s="18">
        <v>3.0371633099227999</v>
      </c>
      <c r="H290" s="18">
        <v>1.6649904485331699</v>
      </c>
      <c r="I290" s="18">
        <v>0</v>
      </c>
      <c r="J290" s="18">
        <v>1.6649904485331699</v>
      </c>
      <c r="K290" s="18">
        <v>1.6649904485331699</v>
      </c>
      <c r="L290" s="18">
        <v>0</v>
      </c>
      <c r="M290" s="18">
        <v>0</v>
      </c>
      <c r="N290" s="18">
        <v>0</v>
      </c>
      <c r="O290" s="26">
        <v>0</v>
      </c>
    </row>
    <row r="291" spans="1:15" s="2" customFormat="1" x14ac:dyDescent="0.25">
      <c r="A291" s="13"/>
      <c r="B291" s="25" t="s">
        <v>770</v>
      </c>
      <c r="C291" s="5" t="s">
        <v>771</v>
      </c>
      <c r="D291" s="101" t="s">
        <v>770</v>
      </c>
      <c r="E291" s="102" t="s">
        <v>772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6">
        <v>0</v>
      </c>
    </row>
    <row r="292" spans="1:15" s="2" customFormat="1" x14ac:dyDescent="0.25">
      <c r="A292" s="13"/>
      <c r="B292" s="25" t="s">
        <v>773</v>
      </c>
      <c r="C292" s="5" t="s">
        <v>774</v>
      </c>
      <c r="D292" s="101" t="s">
        <v>773</v>
      </c>
      <c r="E292" s="102" t="s">
        <v>775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6">
        <v>0</v>
      </c>
    </row>
    <row r="293" spans="1:15" s="2" customFormat="1" x14ac:dyDescent="0.25">
      <c r="A293" s="13"/>
      <c r="B293" s="25" t="s">
        <v>776</v>
      </c>
      <c r="C293" s="5" t="s">
        <v>777</v>
      </c>
      <c r="D293" s="101" t="s">
        <v>776</v>
      </c>
      <c r="E293" s="102" t="s">
        <v>778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6">
        <v>0</v>
      </c>
    </row>
    <row r="294" spans="1:15" s="2" customFormat="1" x14ac:dyDescent="0.25">
      <c r="A294" s="13"/>
      <c r="B294" s="25" t="s">
        <v>779</v>
      </c>
      <c r="C294" s="5" t="s">
        <v>780</v>
      </c>
      <c r="D294" s="101" t="s">
        <v>779</v>
      </c>
      <c r="E294" s="102" t="s">
        <v>781</v>
      </c>
      <c r="F294" s="18">
        <v>4.4942815492841001E-2</v>
      </c>
      <c r="G294" s="18">
        <v>4.4942815492841001E-2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6">
        <v>0</v>
      </c>
    </row>
    <row r="295" spans="1:15" s="2" customFormat="1" x14ac:dyDescent="0.25">
      <c r="A295" s="13"/>
      <c r="B295" s="25" t="s">
        <v>782</v>
      </c>
      <c r="C295" s="5" t="s">
        <v>783</v>
      </c>
      <c r="D295" s="101" t="s">
        <v>782</v>
      </c>
      <c r="E295" s="102" t="s">
        <v>784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6">
        <v>0</v>
      </c>
    </row>
    <row r="296" spans="1:15" s="2" customFormat="1" x14ac:dyDescent="0.25">
      <c r="A296" s="13"/>
      <c r="B296" s="25" t="s">
        <v>785</v>
      </c>
      <c r="C296" s="5" t="s">
        <v>786</v>
      </c>
      <c r="D296" s="101" t="s">
        <v>785</v>
      </c>
      <c r="E296" s="102" t="s">
        <v>787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6">
        <v>0</v>
      </c>
    </row>
    <row r="297" spans="1:15" s="2" customFormat="1" x14ac:dyDescent="0.25">
      <c r="A297" s="13"/>
      <c r="B297" s="25" t="s">
        <v>788</v>
      </c>
      <c r="C297" s="5" t="s">
        <v>789</v>
      </c>
      <c r="D297" s="101" t="s">
        <v>788</v>
      </c>
      <c r="E297" s="102" t="s">
        <v>790</v>
      </c>
      <c r="F297" s="18">
        <v>4.4490914904063796</v>
      </c>
      <c r="G297" s="18" t="s">
        <v>47</v>
      </c>
      <c r="H297" s="18" t="s">
        <v>47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8">
        <v>0</v>
      </c>
      <c r="O297" s="26">
        <v>0</v>
      </c>
    </row>
    <row r="298" spans="1:15" s="2" customFormat="1" x14ac:dyDescent="0.25">
      <c r="A298" s="13"/>
      <c r="B298" s="25" t="s">
        <v>791</v>
      </c>
      <c r="C298" s="5" t="s">
        <v>792</v>
      </c>
      <c r="D298" s="101" t="s">
        <v>791</v>
      </c>
      <c r="E298" s="102" t="s">
        <v>793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6">
        <v>0</v>
      </c>
    </row>
    <row r="299" spans="1:15" s="2" customFormat="1" x14ac:dyDescent="0.25">
      <c r="A299" s="13"/>
      <c r="B299" s="25" t="s">
        <v>794</v>
      </c>
      <c r="C299" s="5" t="s">
        <v>795</v>
      </c>
      <c r="D299" s="101" t="s">
        <v>794</v>
      </c>
      <c r="E299" s="102" t="s">
        <v>796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6">
        <v>0</v>
      </c>
    </row>
    <row r="300" spans="1:15" s="2" customFormat="1" x14ac:dyDescent="0.25">
      <c r="A300" s="13"/>
      <c r="B300" s="25" t="s">
        <v>797</v>
      </c>
      <c r="C300" s="5" t="s">
        <v>798</v>
      </c>
      <c r="D300" s="101" t="s">
        <v>797</v>
      </c>
      <c r="E300" s="102" t="s">
        <v>799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6">
        <v>0</v>
      </c>
    </row>
    <row r="301" spans="1:15" s="2" customFormat="1" x14ac:dyDescent="0.25">
      <c r="A301" s="13"/>
      <c r="B301" s="25" t="s">
        <v>800</v>
      </c>
      <c r="C301" s="5" t="s">
        <v>801</v>
      </c>
      <c r="D301" s="101" t="s">
        <v>800</v>
      </c>
      <c r="E301" s="102" t="s">
        <v>802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6">
        <v>0</v>
      </c>
    </row>
    <row r="302" spans="1:15" s="2" customFormat="1" x14ac:dyDescent="0.25">
      <c r="A302" s="13"/>
      <c r="B302" s="25" t="s">
        <v>803</v>
      </c>
      <c r="C302" s="5" t="s">
        <v>804</v>
      </c>
      <c r="D302" s="101" t="s">
        <v>803</v>
      </c>
      <c r="E302" s="102" t="s">
        <v>805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6">
        <v>0</v>
      </c>
    </row>
    <row r="303" spans="1:15" s="2" customFormat="1" x14ac:dyDescent="0.25">
      <c r="A303" s="13"/>
      <c r="B303" s="25" t="s">
        <v>806</v>
      </c>
      <c r="C303" s="5" t="s">
        <v>807</v>
      </c>
      <c r="D303" s="101" t="s">
        <v>806</v>
      </c>
      <c r="E303" s="102" t="s">
        <v>808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6">
        <v>0</v>
      </c>
    </row>
    <row r="304" spans="1:15" s="2" customFormat="1" x14ac:dyDescent="0.25">
      <c r="A304" s="13"/>
      <c r="B304" s="25" t="s">
        <v>809</v>
      </c>
      <c r="C304" s="5" t="s">
        <v>810</v>
      </c>
      <c r="D304" s="101" t="s">
        <v>809</v>
      </c>
      <c r="E304" s="102" t="s">
        <v>811</v>
      </c>
      <c r="F304" s="18">
        <v>6.2422683208424E-2</v>
      </c>
      <c r="G304" s="18">
        <v>6.2422683208424E-2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6">
        <v>0</v>
      </c>
    </row>
    <row r="305" spans="1:247" s="2" customFormat="1" ht="12" thickBot="1" x14ac:dyDescent="0.3">
      <c r="A305" s="13"/>
      <c r="B305" s="25" t="s">
        <v>812</v>
      </c>
      <c r="C305" s="5" t="s">
        <v>813</v>
      </c>
      <c r="D305" s="101" t="s">
        <v>812</v>
      </c>
      <c r="E305" s="102" t="s">
        <v>814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6">
        <v>0</v>
      </c>
    </row>
    <row r="306" spans="1:247" s="23" customFormat="1" ht="21" x14ac:dyDescent="0.25">
      <c r="A306" s="21"/>
      <c r="B306" s="27" t="s">
        <v>815</v>
      </c>
      <c r="C306" s="5" t="s">
        <v>816</v>
      </c>
      <c r="D306" s="101" t="s">
        <v>815</v>
      </c>
      <c r="E306" s="104" t="s">
        <v>192</v>
      </c>
      <c r="F306" s="18">
        <v>0</v>
      </c>
      <c r="G306" s="18" t="s">
        <v>47</v>
      </c>
      <c r="H306" s="18" t="s">
        <v>47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8">
        <v>0</v>
      </c>
      <c r="O306" s="26">
        <v>0</v>
      </c>
    </row>
    <row r="307" spans="1:247" s="23" customFormat="1" ht="31.7" customHeight="1" x14ac:dyDescent="0.25">
      <c r="A307" s="21"/>
      <c r="B307" s="60" t="s">
        <v>193</v>
      </c>
      <c r="C307" s="69"/>
      <c r="D307" s="60" t="s">
        <v>193</v>
      </c>
      <c r="E307" s="105" t="s">
        <v>194</v>
      </c>
      <c r="F307" s="106">
        <f>SUM(F274:F305)</f>
        <v>99.517964722663038</v>
      </c>
      <c r="G307" s="106">
        <f t="shared" ref="G307:O307" si="30">SUM(G274:G305)</f>
        <v>44.484205191180202</v>
      </c>
      <c r="H307" s="106">
        <f t="shared" si="30"/>
        <v>50.584668041076362</v>
      </c>
      <c r="I307" s="106">
        <f t="shared" si="30"/>
        <v>4.4097069107399002E-2</v>
      </c>
      <c r="J307" s="106">
        <f t="shared" si="30"/>
        <v>50.540570971968968</v>
      </c>
      <c r="K307" s="106">
        <f t="shared" si="30"/>
        <v>50.584668041076362</v>
      </c>
      <c r="L307" s="106">
        <f t="shared" si="30"/>
        <v>0</v>
      </c>
      <c r="M307" s="106">
        <f t="shared" si="30"/>
        <v>0</v>
      </c>
      <c r="N307" s="106">
        <f t="shared" si="30"/>
        <v>0</v>
      </c>
      <c r="O307" s="107">
        <f t="shared" si="30"/>
        <v>0</v>
      </c>
    </row>
    <row r="308" spans="1:247" s="23" customFormat="1" ht="32.25" thickBot="1" x14ac:dyDescent="0.3">
      <c r="A308" s="21"/>
      <c r="B308" s="61"/>
      <c r="C308" s="70"/>
      <c r="D308" s="108"/>
      <c r="E308" s="109" t="s">
        <v>817</v>
      </c>
      <c r="F308" s="106">
        <f>IF(COUNTA(F274:F306)&gt;0,IF(F306="c","c",SUM(F306:F307)),"")</f>
        <v>99.517964722663038</v>
      </c>
      <c r="G308" s="106" t="str">
        <f t="shared" ref="G308:O308" si="31">IF(COUNTA(G274:G306)&gt;0,IF(G306="c","c",SUM(G306:G307)),"")</f>
        <v>c</v>
      </c>
      <c r="H308" s="106" t="str">
        <f t="shared" si="31"/>
        <v>c</v>
      </c>
      <c r="I308" s="106" t="str">
        <f t="shared" si="31"/>
        <v>c</v>
      </c>
      <c r="J308" s="106" t="str">
        <f t="shared" si="31"/>
        <v>c</v>
      </c>
      <c r="K308" s="106" t="str">
        <f t="shared" si="31"/>
        <v>c</v>
      </c>
      <c r="L308" s="106" t="str">
        <f t="shared" si="31"/>
        <v>c</v>
      </c>
      <c r="M308" s="106">
        <f t="shared" si="31"/>
        <v>0</v>
      </c>
      <c r="N308" s="106">
        <f t="shared" si="31"/>
        <v>0</v>
      </c>
      <c r="O308" s="107">
        <f t="shared" si="31"/>
        <v>0</v>
      </c>
    </row>
    <row r="309" spans="1:247" s="2" customFormat="1" ht="55.5" customHeight="1" thickBot="1" x14ac:dyDescent="0.3">
      <c r="A309" s="5"/>
      <c r="B309" s="24"/>
      <c r="C309" s="5"/>
      <c r="D309" s="110"/>
      <c r="E309" s="111" t="s">
        <v>196</v>
      </c>
      <c r="F309" s="112" t="str">
        <f>IF(F306="c","",IF(AND(IF((COUNTIF(F274:F305,"c"))&gt;0,1,0)=1,F306=""),"Please provide Not Specified (Including Confidential)",""))</f>
        <v/>
      </c>
      <c r="G309" s="112" t="str">
        <f t="shared" ref="G309:O309" si="32">IF(G306="c","",IF(AND(IF((COUNTIF(G274:G305,"c"))&gt;0,1,0)=1,G306=""),"Please provide Not Specified (Including Confidential)",""))</f>
        <v/>
      </c>
      <c r="H309" s="112" t="str">
        <f t="shared" si="32"/>
        <v/>
      </c>
      <c r="I309" s="112" t="str">
        <f t="shared" si="32"/>
        <v/>
      </c>
      <c r="J309" s="112" t="str">
        <f t="shared" si="32"/>
        <v/>
      </c>
      <c r="K309" s="112" t="str">
        <f t="shared" si="32"/>
        <v/>
      </c>
      <c r="L309" s="112" t="str">
        <f t="shared" si="32"/>
        <v/>
      </c>
      <c r="M309" s="112" t="str">
        <f t="shared" si="32"/>
        <v/>
      </c>
      <c r="N309" s="112" t="str">
        <f t="shared" si="32"/>
        <v/>
      </c>
      <c r="O309" s="113" t="str">
        <f t="shared" si="32"/>
        <v/>
      </c>
    </row>
    <row r="310" spans="1:247" s="16" customFormat="1" ht="12" thickBot="1" x14ac:dyDescent="0.3">
      <c r="A310" s="13"/>
      <c r="B310" s="15"/>
      <c r="C310" s="5"/>
      <c r="D310" s="97"/>
      <c r="E310" s="98" t="s">
        <v>818</v>
      </c>
      <c r="F310" s="99"/>
      <c r="G310" s="99"/>
      <c r="H310" s="99"/>
      <c r="I310" s="99"/>
      <c r="J310" s="99"/>
      <c r="K310" s="99"/>
      <c r="L310" s="99"/>
      <c r="M310" s="99"/>
      <c r="N310" s="99"/>
      <c r="O310" s="10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3" customFormat="1" ht="22.5" thickBot="1" x14ac:dyDescent="0.3">
      <c r="A311" s="32"/>
      <c r="B311" s="27" t="s">
        <v>819</v>
      </c>
      <c r="C311" s="5" t="s">
        <v>820</v>
      </c>
      <c r="D311" s="101" t="s">
        <v>821</v>
      </c>
      <c r="E311" s="104" t="s">
        <v>822</v>
      </c>
      <c r="F311" s="18">
        <v>902.66319053203028</v>
      </c>
      <c r="G311" s="18">
        <v>9967.6196438784264</v>
      </c>
      <c r="H311" s="18">
        <v>2405.4847877152365</v>
      </c>
      <c r="I311" s="18">
        <v>1945.2742152761252</v>
      </c>
      <c r="J311" s="18">
        <v>460.21057243908791</v>
      </c>
      <c r="K311" s="18">
        <v>2574.2637888216136</v>
      </c>
      <c r="L311" s="18">
        <v>168.7790011063459</v>
      </c>
      <c r="M311" s="18">
        <v>4.7293724492192268E-11</v>
      </c>
      <c r="N311" s="18">
        <v>5.0931703299283981E-11</v>
      </c>
      <c r="O311" s="26">
        <v>2.2737367544323206E-13</v>
      </c>
    </row>
    <row r="312" spans="1:247" s="23" customFormat="1" ht="97.5" customHeight="1" thickBot="1" x14ac:dyDescent="0.3">
      <c r="A312" s="34"/>
      <c r="B312" s="35"/>
      <c r="C312" s="36"/>
      <c r="D312" s="114"/>
      <c r="E312" s="111" t="s">
        <v>196</v>
      </c>
      <c r="F312" s="115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5" t="str">
        <f t="shared" si="33"/>
        <v/>
      </c>
      <c r="H312" s="115" t="str">
        <f t="shared" si="33"/>
        <v/>
      </c>
      <c r="I312" s="115" t="str">
        <f t="shared" si="33"/>
        <v/>
      </c>
      <c r="J312" s="115" t="str">
        <f t="shared" si="33"/>
        <v/>
      </c>
      <c r="K312" s="115" t="str">
        <f t="shared" si="33"/>
        <v/>
      </c>
      <c r="L312" s="115" t="str">
        <f t="shared" si="33"/>
        <v/>
      </c>
      <c r="M312" s="115" t="str">
        <f t="shared" si="33"/>
        <v/>
      </c>
      <c r="N312" s="115" t="str">
        <f t="shared" si="33"/>
        <v/>
      </c>
      <c r="O312" s="116" t="str">
        <f t="shared" si="33"/>
        <v/>
      </c>
    </row>
    <row r="313" spans="1:247" s="40" customFormat="1" ht="18.75" thickBot="1" x14ac:dyDescent="0.3">
      <c r="A313" s="37"/>
      <c r="B313" s="38"/>
      <c r="C313" s="36"/>
      <c r="D313" s="117"/>
      <c r="E313" s="98" t="s">
        <v>823</v>
      </c>
      <c r="F313" s="118"/>
      <c r="G313" s="118"/>
      <c r="H313" s="118"/>
      <c r="I313" s="118"/>
      <c r="J313" s="118"/>
      <c r="K313" s="118"/>
      <c r="L313" s="118"/>
      <c r="M313" s="118"/>
      <c r="N313" s="118"/>
      <c r="O313" s="11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  <c r="IG313" s="39"/>
      <c r="IH313" s="39"/>
      <c r="II313" s="39"/>
      <c r="IJ313" s="39"/>
      <c r="IK313" s="39"/>
      <c r="IL313" s="39"/>
      <c r="IM313" s="39"/>
    </row>
    <row r="314" spans="1:247" s="40" customFormat="1" ht="18" customHeight="1" x14ac:dyDescent="0.25">
      <c r="A314" s="37"/>
      <c r="B314" s="56" t="s">
        <v>193</v>
      </c>
      <c r="C314" s="71"/>
      <c r="D314" s="60" t="s">
        <v>193</v>
      </c>
      <c r="E314" s="120" t="s">
        <v>818</v>
      </c>
      <c r="F314" s="106">
        <f>F311</f>
        <v>902.66319053203028</v>
      </c>
      <c r="G314" s="106">
        <f t="shared" ref="G314:O314" si="34">G311</f>
        <v>9967.6196438784264</v>
      </c>
      <c r="H314" s="106">
        <f t="shared" si="34"/>
        <v>2405.4847877152365</v>
      </c>
      <c r="I314" s="106">
        <f t="shared" si="34"/>
        <v>1945.2742152761252</v>
      </c>
      <c r="J314" s="106">
        <f t="shared" si="34"/>
        <v>460.21057243908791</v>
      </c>
      <c r="K314" s="106">
        <f t="shared" si="34"/>
        <v>2574.2637888216136</v>
      </c>
      <c r="L314" s="106">
        <f t="shared" si="34"/>
        <v>168.7790011063459</v>
      </c>
      <c r="M314" s="106">
        <f t="shared" si="34"/>
        <v>4.7293724492192268E-11</v>
      </c>
      <c r="N314" s="106">
        <f t="shared" si="34"/>
        <v>5.0931703299283981E-11</v>
      </c>
      <c r="O314" s="107">
        <f t="shared" si="34"/>
        <v>2.2737367544323206E-13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  <c r="IG314" s="39"/>
      <c r="IH314" s="39"/>
      <c r="II314" s="39"/>
      <c r="IJ314" s="39"/>
      <c r="IK314" s="39"/>
      <c r="IL314" s="39"/>
      <c r="IM314" s="39"/>
    </row>
    <row r="315" spans="1:247" s="23" customFormat="1" ht="31.5" x14ac:dyDescent="0.25">
      <c r="A315" s="21"/>
      <c r="B315" s="57"/>
      <c r="C315" s="71"/>
      <c r="D315" s="60"/>
      <c r="E315" s="105" t="s">
        <v>824</v>
      </c>
      <c r="F315" s="106">
        <f t="shared" ref="F315:O315" si="35">SUM(F10:F37,F38:F62,F68:F72,F78:F131,F137:F146,F152:F180,F186:F199,F205:F212,F218:F226,F232:F255,F261:F268,F274:F305)</f>
        <v>440220.72609610599</v>
      </c>
      <c r="G315" s="106">
        <f t="shared" si="35"/>
        <v>369896.34358230955</v>
      </c>
      <c r="H315" s="106">
        <f t="shared" si="35"/>
        <v>58853.941272734643</v>
      </c>
      <c r="I315" s="106">
        <f t="shared" si="35"/>
        <v>4939.3141051714438</v>
      </c>
      <c r="J315" s="106">
        <f t="shared" si="35"/>
        <v>53914.627167563194</v>
      </c>
      <c r="K315" s="106">
        <f t="shared" si="35"/>
        <v>73063.616468489272</v>
      </c>
      <c r="L315" s="106">
        <f t="shared" si="35"/>
        <v>14209.675195754653</v>
      </c>
      <c r="M315" s="106">
        <f t="shared" si="35"/>
        <v>28984.526011588419</v>
      </c>
      <c r="N315" s="106">
        <f t="shared" si="35"/>
        <v>30090.33492700995</v>
      </c>
      <c r="O315" s="107">
        <f t="shared" si="35"/>
        <v>1105.8089154215331</v>
      </c>
    </row>
    <row r="316" spans="1:247" s="23" customFormat="1" ht="32.25" thickBot="1" x14ac:dyDescent="0.3">
      <c r="A316" s="21"/>
      <c r="B316" s="58"/>
      <c r="C316" s="71"/>
      <c r="D316" s="121"/>
      <c r="E316" s="122" t="s">
        <v>825</v>
      </c>
      <c r="F316" s="123">
        <f t="shared" ref="F316:O316" si="36">IF(COUNTA(F10:F37,F38:F63,F68:F73,F78:F132,F137:F147,F152:F181,F186:F200,F205:F213,F218:F227,F232:F256,F261:F269,F274:F306,F311)&gt;0,SUM(F314:F315),"")</f>
        <v>441123.389286638</v>
      </c>
      <c r="G316" s="123">
        <f t="shared" si="36"/>
        <v>379863.96322618797</v>
      </c>
      <c r="H316" s="123">
        <f t="shared" si="36"/>
        <v>61259.426060449878</v>
      </c>
      <c r="I316" s="123">
        <f t="shared" si="36"/>
        <v>6884.5883204475685</v>
      </c>
      <c r="J316" s="123">
        <f t="shared" si="36"/>
        <v>54374.83774000228</v>
      </c>
      <c r="K316" s="123">
        <f t="shared" si="36"/>
        <v>75637.880257310884</v>
      </c>
      <c r="L316" s="123">
        <f t="shared" si="36"/>
        <v>14378.454196860999</v>
      </c>
      <c r="M316" s="123">
        <f t="shared" si="36"/>
        <v>28984.526011588467</v>
      </c>
      <c r="N316" s="123">
        <f t="shared" si="36"/>
        <v>30090.334927010001</v>
      </c>
      <c r="O316" s="124">
        <f t="shared" si="36"/>
        <v>1105.8089154215334</v>
      </c>
    </row>
    <row r="317" spans="1:247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47" s="2" customFormat="1" x14ac:dyDescent="0.25">
      <c r="A318" s="45"/>
      <c r="B318" s="46"/>
      <c r="D318" s="46" t="s">
        <v>826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47" s="2" customFormat="1" ht="15" x14ac:dyDescent="0.25">
      <c r="A319" s="5"/>
      <c r="B319"/>
      <c r="D319" s="48" t="s">
        <v>827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47" s="2" customFormat="1" ht="15" x14ac:dyDescent="0.25">
      <c r="A320" s="5"/>
      <c r="B320"/>
      <c r="D320" s="48" t="s">
        <v>828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49"/>
      <c r="D321" s="49" t="s">
        <v>829</v>
      </c>
      <c r="E321" s="49"/>
      <c r="F321" s="50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s="2" customFormat="1" x14ac:dyDescent="0.25">
      <c r="A322" s="5"/>
      <c r="B322" s="52"/>
      <c r="D322" s="52" t="s">
        <v>830</v>
      </c>
      <c r="E322" s="52"/>
      <c r="F322" s="50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s="2" customFormat="1" x14ac:dyDescent="0.25">
      <c r="A323" s="5"/>
      <c r="B323" s="52"/>
      <c r="C323" s="53"/>
      <c r="D323" s="52"/>
      <c r="E323" s="50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1:15" s="2" customFormat="1" x14ac:dyDescent="0.25">
      <c r="A324" s="5"/>
      <c r="B324" s="41"/>
      <c r="C324" s="53"/>
      <c r="D324" s="41"/>
      <c r="E324" s="50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6" priority="6" stopIfTrue="1">
      <formula>AND(F311&lt;&gt;F314,F314&lt;&gt;0)</formula>
    </cfRule>
  </conditionalFormatting>
  <conditionalFormatting sqref="M265:O265">
    <cfRule type="expression" dxfId="5" priority="4">
      <formula>AND(M265&lt;&gt;"",M265&lt;&gt;0)</formula>
    </cfRule>
  </conditionalFormatting>
  <conditionalFormatting sqref="E168:O168">
    <cfRule type="expression" dxfId="3" priority="2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C71766D-E593-4E36-959B-BCC122F9D19A}">
            <xm:f>AND($E10='G:\UFS\1_ОПИ\Свод остатков по прямым инвестициям\!Сводные данные\3 Отчеты\CDIS\20180101\[Template_CDIS.xlsx]Index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F261:O264 F274:O305 F152:O180 F78:O131 F10:O62 F266:O268 M265:O265</xm:sqref>
        </x14:conditionalFormatting>
        <x14:conditionalFormatting xmlns:xm="http://schemas.microsoft.com/office/excel/2006/main">
          <x14:cfRule type="expression" priority="1" id="{F82BA388-D894-4F75-9198-A403894CD4F5}">
            <xm:f>AND($E265='G:\UFS\1_ОПИ\Свод остатков по прямым инвестициям\!Сводные данные\3 Отчеты\CDIS\20180101\[Template_CDIS.xlsx]Index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F265:L265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2020-09-07T12:38:58Z</dcterms:created>
  <dcterms:modified xsi:type="dcterms:W3CDTF">2020-09-15T11:20:10Z</dcterms:modified>
</cp:coreProperties>
</file>